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eus\DAF - Transferencias\Uº DE PROCESOS Y PAGOS 2021\18 OCAS VIGENTES\PUBLICACION WEB LEY 19.862\"/>
    </mc:Choice>
  </mc:AlternateContent>
  <bookViews>
    <workbookView xWindow="0" yWindow="0" windowWidth="20490" windowHeight="7620" tabRatio="599"/>
  </bookViews>
  <sheets>
    <sheet name="MARZO 2021" sheetId="4" r:id="rId1"/>
    <sheet name="TRABAJO MARZO 2021" sheetId="6" state="hidden" r:id="rId2"/>
    <sheet name="BASE ACUMULADO MARZO" sheetId="13" state="hidden" r:id="rId3"/>
    <sheet name="BASE." sheetId="7" state="hidden" r:id="rId4"/>
    <sheet name="CORREGIR" sheetId="9" state="hidden" r:id="rId5"/>
  </sheets>
  <definedNames>
    <definedName name="_xlnm._FilterDatabase" localSheetId="2" hidden="1">'BASE ACUMULADO MARZO'!$A$2:$F$963</definedName>
    <definedName name="_xlnm._FilterDatabase" localSheetId="3" hidden="1">BASE.!$A$1:$T$878</definedName>
    <definedName name="_xlnm._FilterDatabase" localSheetId="0" hidden="1">'MARZO 2021'!$A$6:$AB$967</definedName>
    <definedName name="_xlnm._FilterDatabase" localSheetId="1" hidden="1">'TRABAJO MARZO 2021'!$A$7:$AA$968</definedName>
    <definedName name="Listado_web">#REF!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969" i="4" l="1"/>
  <c r="V969" i="4"/>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8" i="6"/>
  <c r="O817" i="7" l="1"/>
  <c r="O793" i="7"/>
</calcChain>
</file>

<file path=xl/sharedStrings.xml><?xml version="1.0" encoding="utf-8"?>
<sst xmlns="http://schemas.openxmlformats.org/spreadsheetml/2006/main" count="34299" uniqueCount="8666">
  <si>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</si>
  <si>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</si>
  <si>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</si>
  <si>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</si>
  <si>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</si>
  <si>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</si>
  <si>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</si>
  <si>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</si>
  <si>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</si>
  <si>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</si>
  <si>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</si>
  <si>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</si>
  <si>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</si>
  <si>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</si>
  <si>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</si>
  <si>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</si>
  <si>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</si>
  <si>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</si>
  <si>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</si>
  <si>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</si>
  <si>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</si>
  <si>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</si>
  <si>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</si>
  <si>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</si>
  <si>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</si>
  <si>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</si>
  <si>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</si>
  <si>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</si>
  <si>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</si>
  <si>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</si>
  <si>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Gianni Casadei,  
Juan Acuña Montero, 
</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</si>
  <si>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</si>
  <si>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</si>
  <si>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</si>
  <si>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</si>
  <si>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</si>
  <si>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</si>
  <si>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</si>
  <si>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</si>
  <si>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</si>
  <si>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</si>
  <si>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</si>
  <si>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</si>
  <si>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</si>
  <si>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</si>
  <si>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</si>
  <si>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</si>
  <si>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</si>
  <si>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</si>
  <si>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</si>
  <si>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</si>
  <si>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</si>
  <si>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</si>
  <si>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</si>
  <si>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</si>
  <si>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</si>
  <si>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</si>
  <si>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</si>
  <si>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</si>
  <si>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</si>
  <si>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</si>
  <si>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</si>
  <si>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</si>
  <si>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</si>
  <si>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</si>
  <si>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</si>
  <si>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</si>
  <si>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</si>
  <si>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</si>
  <si>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</si>
  <si>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</si>
  <si>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</si>
  <si>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</si>
  <si>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</si>
  <si>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</si>
  <si>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t>
  </si>
  <si>
    <t xml:space="preserve">:Durarán un año en sus cargos. </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</si>
  <si>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</si>
  <si>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</si>
  <si>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</si>
  <si>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</si>
  <si>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</si>
  <si>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</si>
  <si>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</si>
  <si>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</si>
  <si>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</si>
  <si>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</si>
  <si>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</si>
  <si>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</si>
  <si>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</si>
  <si>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</si>
  <si>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</si>
  <si>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</si>
  <si>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</si>
  <si>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</si>
  <si>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</si>
  <si>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</si>
  <si>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</si>
  <si>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</si>
  <si>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</si>
  <si>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</si>
  <si>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</si>
  <si>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</si>
  <si>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</si>
  <si>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</si>
  <si>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</si>
  <si>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</si>
  <si>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</si>
  <si>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</si>
  <si>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</si>
  <si>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</si>
  <si>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</si>
  <si>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</si>
  <si>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</si>
  <si>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</si>
  <si>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</si>
  <si>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</si>
  <si>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</si>
  <si>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</si>
  <si>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</si>
  <si>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</si>
  <si>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</si>
  <si>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</si>
  <si>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</si>
  <si>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</si>
  <si>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</si>
  <si>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</si>
  <si>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</si>
  <si>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</si>
  <si>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</si>
  <si>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</si>
  <si>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</si>
  <si>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</si>
  <si>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</si>
  <si>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</si>
  <si>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</si>
  <si>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</si>
  <si>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</si>
  <si>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</si>
  <si>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</si>
  <si>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</si>
  <si>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</si>
  <si>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</si>
  <si>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</si>
  <si>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</si>
  <si>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</si>
  <si>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</si>
  <si>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</si>
  <si>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</si>
  <si>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</si>
  <si>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</si>
  <si>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</si>
  <si>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</si>
  <si>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</si>
  <si>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</si>
  <si>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</si>
  <si>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</si>
  <si>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</si>
  <si>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</si>
  <si>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</si>
  <si>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</si>
  <si>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</si>
  <si>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</si>
  <si>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</si>
  <si>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</si>
  <si>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</si>
  <si>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</si>
  <si>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</si>
  <si>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</si>
  <si>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</si>
  <si>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</si>
  <si>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</si>
  <si>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</si>
  <si>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</si>
  <si>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</si>
  <si>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</si>
  <si>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</si>
  <si>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</si>
  <si>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</si>
  <si>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</si>
  <si>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</si>
  <si>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</si>
  <si>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</si>
  <si>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</si>
  <si>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</si>
  <si>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</si>
  <si>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</si>
  <si>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</si>
  <si>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</si>
  <si>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</si>
  <si>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</si>
  <si>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</si>
  <si>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</si>
  <si>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</si>
  <si>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</si>
  <si>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</si>
  <si>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</si>
  <si>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</si>
  <si>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</si>
  <si>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</si>
  <si>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</si>
  <si>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</si>
  <si>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</si>
  <si>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</si>
  <si>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</si>
  <si>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</si>
  <si>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</si>
  <si>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</si>
  <si>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</si>
  <si>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</si>
  <si>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</si>
  <si>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</si>
  <si>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</si>
  <si>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</si>
  <si>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</si>
  <si>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</si>
  <si>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</si>
  <si>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</si>
  <si>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</si>
  <si>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</si>
  <si>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</si>
  <si>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</si>
  <si>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</si>
  <si>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</si>
  <si>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</si>
  <si>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</si>
  <si>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</si>
  <si>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</si>
  <si>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</si>
  <si>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</si>
  <si>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</si>
  <si>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</si>
  <si>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</si>
  <si>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</si>
  <si>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</si>
  <si>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</si>
  <si>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</si>
  <si>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</si>
  <si>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</si>
  <si>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</si>
  <si>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</si>
  <si>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</si>
  <si>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</si>
  <si>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</si>
  <si>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</si>
  <si>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</si>
  <si>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</si>
  <si>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</si>
  <si>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</si>
  <si>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</si>
  <si>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</si>
  <si>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</si>
  <si>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</si>
  <si>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</si>
  <si>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</si>
  <si>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</si>
  <si>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</si>
  <si>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</si>
  <si>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</si>
  <si>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</si>
  <si>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</si>
  <si>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</si>
  <si>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</si>
  <si>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</si>
  <si>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</si>
  <si>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</si>
  <si>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</si>
  <si>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</si>
  <si>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</si>
  <si>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</si>
  <si>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</si>
  <si>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</si>
  <si>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Gianni Casadei, 
Juan Acuña Montero, 
</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</si>
  <si>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</si>
  <si>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</si>
  <si>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</si>
  <si>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</si>
  <si>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</si>
  <si>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</si>
  <si>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</si>
  <si>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</si>
  <si>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</si>
  <si>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</si>
  <si>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</si>
  <si>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</si>
  <si>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</si>
  <si>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</si>
  <si>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</si>
  <si>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</si>
  <si>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</si>
  <si>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</si>
  <si>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</si>
  <si>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</si>
  <si>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</si>
  <si>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</si>
  <si>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</si>
  <si>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</si>
  <si>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</si>
  <si>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</si>
  <si>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</si>
  <si>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</si>
  <si>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</si>
  <si>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</si>
  <si>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</si>
  <si>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</si>
  <si>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</si>
  <si>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</si>
  <si>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</si>
  <si>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</si>
  <si>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</si>
  <si>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</si>
  <si>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</si>
  <si>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</si>
  <si>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</si>
  <si>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</si>
  <si>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</si>
  <si>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</si>
  <si>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</si>
  <si>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</si>
  <si>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</si>
  <si>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</si>
  <si>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</si>
  <si>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</si>
  <si>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 xml:space="preserve">
Congregación Hermanas Franciscanas Misioneras de Jesús
</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</si>
  <si>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</si>
  <si>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</si>
  <si>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</si>
  <si>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</si>
  <si>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</si>
  <si>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</si>
  <si>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</si>
  <si>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</si>
  <si>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</si>
  <si>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</si>
  <si>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</si>
  <si>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</si>
  <si>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</si>
  <si>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</si>
  <si>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</si>
  <si>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</si>
  <si>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</si>
  <si>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</si>
  <si>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</si>
  <si>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</si>
  <si>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</si>
  <si>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</si>
  <si>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</si>
  <si>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</si>
  <si>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</si>
  <si>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</si>
  <si>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</si>
  <si>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</si>
  <si>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</si>
  <si>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</si>
  <si>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</si>
  <si>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</si>
  <si>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</si>
  <si>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</si>
  <si>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</si>
  <si>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</si>
  <si>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</si>
  <si>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</si>
  <si>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</si>
  <si>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</si>
  <si>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</si>
  <si>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</si>
  <si>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</si>
  <si>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</si>
  <si>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</si>
  <si>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</si>
  <si>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</si>
  <si>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</si>
  <si>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</si>
  <si>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</si>
  <si>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</si>
  <si>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</si>
  <si>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</si>
  <si>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</si>
  <si>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</si>
  <si>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</si>
  <si>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</si>
  <si>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</si>
  <si>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</si>
  <si>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</si>
  <si>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</si>
  <si>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</si>
  <si>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</si>
  <si>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</si>
  <si>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</si>
  <si>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</si>
  <si>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</si>
  <si>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</si>
  <si>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</si>
  <si>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</si>
  <si>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</si>
  <si>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</si>
  <si>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</si>
  <si>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</si>
  <si>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</si>
  <si>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</si>
  <si>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</si>
  <si>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</si>
  <si>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</si>
  <si>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</si>
  <si>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</si>
  <si>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</si>
  <si>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</si>
  <si>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</si>
  <si>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</si>
  <si>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</si>
  <si>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</si>
  <si>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</si>
  <si>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</si>
  <si>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</si>
  <si>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</si>
  <si>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</si>
  <si>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</si>
  <si>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</si>
  <si>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</si>
  <si>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</si>
  <si>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</si>
  <si>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</si>
  <si>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</si>
  <si>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</si>
  <si>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</si>
  <si>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</si>
  <si>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</si>
  <si>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</si>
  <si>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</si>
  <si>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</si>
  <si>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</si>
  <si>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</si>
  <si>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</si>
  <si>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</si>
  <si>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</si>
  <si>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</si>
  <si>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</si>
  <si>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</si>
  <si>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</si>
  <si>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</si>
  <si>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</si>
  <si>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</si>
  <si>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</si>
  <si>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</si>
  <si>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</si>
  <si>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</si>
  <si>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</si>
  <si>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</si>
  <si>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</si>
  <si>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</si>
  <si>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</si>
  <si>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</si>
  <si>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</si>
  <si>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</si>
  <si>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</si>
  <si>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</si>
  <si>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</si>
  <si>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</si>
  <si>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</si>
  <si>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</si>
  <si>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</si>
  <si>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</si>
  <si>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</si>
  <si>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</si>
  <si>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</si>
  <si>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</si>
  <si>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</si>
  <si>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</si>
  <si>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</si>
  <si>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</si>
  <si>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</si>
  <si>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</si>
  <si>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</si>
  <si>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</si>
  <si>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</si>
  <si>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</si>
  <si>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</si>
  <si>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</si>
  <si>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</si>
  <si>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</si>
  <si>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</si>
  <si>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</si>
  <si>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</si>
  <si>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</si>
  <si>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</si>
  <si>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</si>
  <si>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</si>
  <si>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</si>
  <si>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</si>
  <si>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</si>
  <si>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71.965.100-3</t>
  </si>
  <si>
    <t>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</si>
  <si>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</si>
  <si>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</si>
  <si>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</si>
  <si>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</si>
  <si>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</si>
  <si>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</si>
  <si>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</si>
  <si>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</si>
  <si>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</si>
  <si>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</si>
  <si>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</si>
  <si>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</si>
  <si>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</si>
  <si>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</si>
  <si>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</si>
  <si>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</si>
  <si>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</si>
  <si>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</si>
  <si>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</si>
  <si>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</si>
  <si>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</si>
  <si>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</si>
  <si>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</si>
  <si>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</si>
  <si>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</si>
  <si>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</si>
  <si>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</si>
  <si>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</si>
  <si>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</si>
  <si>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</si>
  <si>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</si>
  <si>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</si>
  <si>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</si>
  <si>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</si>
  <si>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</si>
  <si>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</si>
  <si>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</si>
  <si>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</si>
  <si>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</si>
  <si>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</si>
  <si>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</si>
  <si>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</si>
  <si>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</si>
  <si>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</si>
  <si>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</si>
  <si>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</si>
  <si>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</si>
  <si>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</si>
  <si>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</si>
  <si>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</si>
  <si>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</si>
  <si>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</si>
  <si>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</si>
  <si>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</si>
  <si>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</si>
  <si>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</si>
  <si>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</si>
  <si>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</si>
  <si>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</si>
  <si>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</si>
  <si>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</si>
  <si>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</si>
  <si>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</si>
  <si>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</si>
  <si>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</si>
  <si>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</si>
  <si>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</si>
  <si>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</si>
  <si>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</si>
  <si>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</si>
  <si>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</si>
  <si>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</si>
  <si>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</si>
  <si>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</si>
  <si>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</si>
  <si>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</si>
  <si>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</si>
  <si>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</si>
  <si>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</si>
  <si>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</si>
  <si>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</si>
  <si>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</si>
  <si>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</si>
  <si>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</si>
  <si>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</si>
  <si>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</si>
  <si>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</si>
  <si>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</si>
  <si>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</si>
  <si>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</si>
  <si>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</si>
  <si>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</si>
  <si>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</si>
  <si>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</si>
  <si>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</si>
  <si>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</si>
  <si>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</si>
  <si>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</si>
  <si>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</si>
  <si>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</si>
  <si>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</si>
  <si>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</si>
  <si>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</si>
  <si>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</si>
  <si>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</si>
  <si>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</si>
  <si>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</si>
  <si>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</si>
  <si>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</si>
  <si>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</si>
  <si>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</si>
  <si>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</si>
  <si>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</si>
  <si>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</si>
  <si>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</si>
  <si>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</si>
  <si>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</si>
  <si>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</si>
  <si>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</si>
  <si>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</si>
  <si>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</si>
  <si>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</si>
  <si>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</si>
  <si>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</si>
  <si>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</si>
  <si>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</si>
  <si>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</si>
  <si>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</si>
  <si>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</si>
  <si>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</si>
  <si>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</si>
  <si>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</si>
  <si>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</si>
  <si>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</si>
  <si>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</si>
  <si>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</si>
  <si>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</si>
  <si>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</si>
  <si>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</si>
  <si>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</si>
  <si>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</si>
  <si>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</si>
  <si>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</si>
  <si>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</si>
  <si>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</si>
  <si>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</si>
  <si>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</si>
  <si>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</si>
  <si>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</si>
  <si>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</si>
  <si>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</si>
  <si>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</si>
  <si>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</si>
  <si>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</si>
  <si>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</si>
  <si>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</si>
  <si>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</si>
  <si>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</si>
  <si>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</si>
  <si>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</si>
  <si>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</si>
  <si>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</si>
  <si>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</si>
  <si>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</si>
  <si>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</si>
  <si>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</si>
  <si>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</si>
  <si>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</si>
  <si>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</si>
  <si>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</si>
  <si>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</si>
  <si>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</si>
  <si>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</si>
  <si>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</si>
  <si>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</si>
  <si>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</si>
  <si>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</si>
  <si>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</si>
  <si>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</si>
  <si>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</si>
  <si>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</si>
  <si>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</si>
  <si>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</si>
  <si>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</si>
  <si>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</si>
  <si>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</si>
  <si>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</si>
  <si>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</si>
  <si>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</si>
  <si>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</si>
  <si>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</si>
  <si>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</si>
  <si>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</si>
  <si>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</si>
  <si>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</si>
  <si>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</si>
  <si>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</si>
  <si>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</si>
  <si>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</si>
  <si>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</si>
  <si>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</si>
  <si>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</si>
  <si>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</si>
  <si>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</si>
  <si>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</si>
  <si>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</si>
  <si>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</si>
  <si>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</si>
  <si>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</si>
  <si>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</si>
  <si>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</si>
  <si>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</si>
  <si>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</si>
  <si>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</si>
  <si>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</si>
  <si>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</si>
  <si>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</si>
  <si>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</si>
  <si>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</si>
  <si>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</si>
  <si>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</si>
  <si>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</si>
  <si>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</si>
  <si>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</si>
  <si>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</si>
  <si>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</si>
  <si>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</si>
  <si>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</si>
  <si>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</si>
  <si>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</si>
  <si>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</si>
  <si>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</si>
  <si>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</si>
  <si>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</si>
  <si>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</si>
  <si>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</si>
  <si>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</si>
  <si>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</si>
  <si>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</si>
  <si>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</si>
  <si>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</si>
  <si>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</si>
  <si>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</si>
  <si>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</si>
  <si>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</si>
  <si>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</si>
  <si>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</si>
  <si>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</si>
  <si>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</si>
  <si>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</si>
  <si>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</si>
  <si>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</si>
  <si>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</si>
  <si>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</si>
  <si>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</si>
  <si>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</si>
  <si>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</si>
  <si>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</si>
  <si>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</si>
  <si>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</si>
  <si>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</si>
  <si>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</si>
  <si>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</si>
  <si>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</si>
  <si>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</si>
  <si>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</si>
  <si>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</si>
  <si>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</si>
  <si>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</si>
  <si>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</si>
  <si>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</si>
  <si>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</si>
  <si>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</si>
  <si>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</si>
  <si>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</si>
  <si>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</si>
  <si>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</si>
  <si>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</si>
  <si>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</si>
  <si>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</si>
  <si>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</si>
  <si>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</si>
  <si>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</si>
  <si>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</si>
  <si>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</si>
  <si>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</si>
  <si>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</si>
  <si>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</si>
  <si>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</si>
  <si>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</si>
  <si>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</si>
  <si>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</si>
  <si>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</si>
  <si>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</si>
  <si>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</si>
  <si>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</si>
  <si>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</si>
  <si>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</si>
  <si>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</si>
  <si>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</si>
  <si>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</si>
  <si>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</si>
  <si>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</si>
  <si>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</si>
  <si>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</si>
  <si>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</si>
  <si>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</si>
  <si>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</si>
  <si>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</si>
  <si>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</si>
  <si>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</si>
  <si>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</si>
  <si>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</si>
  <si>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</si>
  <si>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</si>
  <si>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</si>
  <si>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</si>
  <si>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</si>
  <si>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</si>
  <si>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</si>
  <si>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</si>
  <si>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</si>
  <si>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</si>
  <si>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</si>
  <si>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</si>
  <si>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</si>
  <si>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</si>
  <si>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</si>
  <si>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</si>
  <si>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</si>
  <si>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</si>
  <si>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</si>
  <si>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</si>
  <si>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</si>
  <si>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</si>
  <si>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</si>
  <si>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</si>
  <si>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</si>
  <si>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</si>
  <si>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</si>
  <si>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</si>
  <si>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</si>
  <si>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</si>
  <si>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</si>
  <si>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</si>
  <si>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</si>
  <si>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</si>
  <si>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</si>
  <si>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</si>
  <si>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</si>
  <si>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</si>
  <si>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</si>
  <si>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</si>
  <si>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</si>
  <si>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</si>
  <si>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</si>
  <si>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</si>
  <si>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</si>
  <si>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</si>
  <si>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</si>
  <si>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</si>
  <si>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</si>
  <si>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</si>
  <si>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</si>
  <si>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</si>
  <si>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</si>
  <si>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</si>
  <si>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</si>
  <si>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</si>
  <si>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</si>
  <si>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</si>
  <si>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</si>
  <si>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</si>
  <si>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</si>
  <si>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</si>
  <si>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</si>
  <si>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</si>
  <si>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</si>
  <si>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</si>
  <si>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</si>
  <si>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</si>
  <si>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</si>
  <si>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</si>
  <si>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</si>
  <si>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</si>
  <si>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</si>
  <si>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</si>
  <si>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</si>
  <si>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</si>
  <si>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</si>
  <si>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</si>
  <si>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</si>
  <si>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</si>
  <si>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</si>
  <si>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</si>
  <si>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</si>
  <si>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</si>
  <si>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</si>
  <si>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</si>
  <si>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</si>
  <si>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</si>
  <si>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</si>
  <si>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</si>
  <si>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</si>
  <si>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</si>
  <si>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</si>
  <si>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</si>
  <si>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</si>
  <si>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</si>
  <si>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</si>
  <si>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</si>
  <si>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</si>
  <si>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</si>
  <si>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</si>
  <si>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</si>
  <si>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</si>
  <si>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</si>
  <si>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</si>
  <si>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</si>
  <si>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</si>
  <si>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</si>
  <si>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</si>
  <si>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</si>
  <si>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</si>
  <si>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</si>
  <si>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</si>
  <si>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</si>
  <si>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</si>
  <si>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</si>
  <si>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</si>
  <si>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</si>
  <si>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</si>
  <si>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</si>
  <si>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</si>
  <si>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</si>
  <si>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</si>
  <si>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</si>
  <si>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</si>
  <si>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</si>
  <si>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</si>
  <si>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</si>
  <si>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</si>
  <si>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 xml:space="preserve">
Corporación Educacional y Asistencial Hellen Keller
</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</si>
  <si>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</si>
  <si>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</si>
  <si>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</si>
  <si>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</si>
  <si>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</si>
  <si>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</si>
  <si>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</si>
  <si>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</si>
  <si>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</si>
  <si>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</si>
  <si>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</si>
  <si>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</si>
  <si>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</si>
  <si>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</si>
  <si>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</si>
  <si>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</si>
  <si>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</si>
  <si>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</si>
  <si>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</si>
  <si>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</si>
  <si>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</si>
  <si>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</si>
  <si>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</si>
  <si>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</si>
  <si>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</si>
  <si>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</si>
  <si>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</si>
  <si>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</si>
  <si>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</si>
  <si>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</si>
  <si>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</si>
  <si>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</si>
  <si>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</si>
  <si>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</si>
  <si>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</si>
  <si>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</si>
  <si>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</si>
  <si>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</si>
  <si>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</si>
  <si>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</si>
  <si>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</si>
  <si>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</si>
  <si>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</si>
  <si>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</si>
  <si>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</si>
  <si>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</si>
  <si>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</si>
  <si>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</si>
  <si>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</si>
  <si>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</si>
  <si>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</si>
  <si>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</si>
  <si>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</si>
  <si>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</si>
  <si>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</si>
  <si>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</si>
  <si>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</si>
  <si>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</si>
  <si>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</si>
  <si>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</si>
  <si>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</si>
  <si>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</si>
  <si>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</si>
  <si>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</si>
  <si>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</si>
  <si>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</si>
  <si>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</si>
  <si>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</si>
  <si>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</si>
  <si>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</si>
  <si>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</si>
  <si>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</si>
  <si>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</si>
  <si>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</si>
  <si>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</si>
  <si>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</si>
  <si>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</si>
  <si>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</si>
  <si>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</si>
  <si>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</si>
  <si>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</si>
  <si>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</si>
  <si>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</si>
  <si>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</si>
  <si>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</si>
  <si>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</si>
  <si>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</si>
  <si>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</si>
  <si>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</si>
  <si>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</si>
  <si>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</si>
  <si>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</si>
  <si>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</si>
  <si>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</si>
  <si>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</si>
  <si>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</si>
  <si>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</si>
  <si>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</si>
  <si>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</si>
  <si>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</si>
  <si>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</si>
  <si>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</si>
  <si>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</si>
  <si>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</si>
  <si>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</si>
  <si>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</si>
  <si>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</si>
  <si>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</si>
  <si>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</si>
  <si>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</si>
  <si>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</si>
  <si>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</si>
  <si>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</si>
  <si>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</si>
  <si>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</si>
  <si>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</si>
  <si>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</si>
  <si>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</si>
  <si>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</si>
  <si>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</si>
  <si>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</si>
  <si>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</si>
  <si>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</si>
  <si>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</si>
  <si>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</si>
  <si>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</si>
  <si>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</si>
  <si>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</si>
  <si>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</si>
  <si>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</si>
  <si>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</si>
  <si>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</si>
  <si>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</si>
  <si>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</si>
  <si>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</si>
  <si>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</si>
  <si>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</si>
  <si>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</si>
  <si>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</si>
  <si>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</si>
  <si>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</si>
  <si>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</si>
  <si>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</si>
  <si>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</si>
  <si>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</si>
  <si>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</si>
  <si>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</si>
  <si>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</si>
  <si>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</si>
  <si>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</si>
  <si>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</si>
  <si>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</si>
  <si>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</si>
  <si>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</si>
  <si>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</si>
  <si>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</si>
  <si>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</si>
  <si>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</si>
  <si>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</si>
  <si>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</si>
  <si>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</si>
  <si>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</si>
  <si>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</si>
  <si>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</si>
  <si>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</si>
  <si>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</si>
  <si>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</si>
  <si>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</si>
  <si>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</si>
  <si>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</si>
  <si>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</si>
  <si>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</si>
  <si>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</si>
  <si>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</si>
  <si>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</si>
  <si>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</si>
  <si>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</si>
  <si>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</si>
  <si>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</si>
  <si>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</si>
  <si>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</si>
  <si>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</si>
  <si>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</si>
  <si>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</si>
  <si>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</si>
  <si>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</si>
  <si>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</si>
  <si>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</si>
  <si>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</si>
  <si>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</si>
  <si>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</si>
  <si>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</si>
  <si>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</si>
  <si>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</si>
  <si>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</si>
  <si>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</si>
  <si>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</si>
  <si>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</si>
  <si>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</si>
  <si>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</si>
  <si>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</si>
  <si>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</si>
  <si>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</si>
  <si>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</si>
  <si>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</si>
  <si>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</si>
  <si>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</si>
  <si>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</si>
  <si>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</si>
  <si>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</si>
  <si>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</si>
  <si>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</si>
  <si>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</si>
  <si>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</si>
  <si>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</si>
  <si>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</si>
  <si>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</si>
  <si>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</si>
  <si>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</si>
  <si>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</si>
  <si>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</si>
  <si>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</si>
  <si>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</si>
  <si>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</si>
  <si>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</si>
  <si>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</si>
  <si>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</si>
  <si>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</si>
  <si>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</si>
  <si>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</si>
  <si>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</si>
  <si>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</si>
  <si>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</si>
  <si>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</si>
  <si>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</si>
  <si>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</si>
  <si>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</si>
  <si>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</si>
  <si>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</si>
  <si>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</si>
  <si>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</si>
  <si>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</si>
  <si>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</si>
  <si>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</si>
  <si>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</si>
  <si>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</si>
  <si>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</si>
  <si>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</si>
  <si>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</si>
  <si>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</si>
  <si>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</si>
  <si>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</si>
  <si>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</si>
  <si>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</si>
  <si>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</si>
  <si>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</si>
  <si>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</si>
  <si>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</si>
  <si>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</si>
  <si>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</si>
  <si>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</si>
  <si>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</si>
  <si>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</si>
  <si>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</si>
  <si>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</si>
  <si>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</si>
  <si>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</si>
  <si>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</si>
  <si>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</si>
  <si>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</si>
  <si>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</si>
  <si>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</si>
  <si>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</si>
  <si>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</si>
  <si>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</si>
  <si>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</si>
  <si>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</si>
  <si>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</si>
  <si>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</si>
  <si>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</si>
  <si>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</si>
  <si>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</si>
  <si>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</si>
  <si>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</si>
  <si>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</si>
  <si>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</si>
  <si>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</si>
  <si>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</si>
  <si>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</si>
  <si>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</si>
  <si>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</si>
  <si>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</si>
  <si>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</si>
  <si>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</si>
  <si>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</si>
  <si>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</si>
  <si>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</si>
  <si>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</si>
  <si>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</si>
  <si>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</si>
  <si>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</si>
  <si>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</si>
  <si>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</si>
  <si>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</si>
  <si>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</si>
  <si>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</si>
  <si>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</si>
  <si>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</si>
  <si>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</si>
  <si>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</si>
  <si>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</si>
  <si>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</si>
  <si>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</si>
  <si>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</si>
  <si>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</si>
  <si>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</si>
  <si>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</si>
  <si>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</si>
  <si>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</si>
  <si>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</si>
  <si>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</si>
  <si>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</si>
  <si>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</si>
  <si>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</si>
  <si>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</si>
  <si>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</si>
  <si>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</si>
  <si>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</si>
  <si>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</si>
  <si>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</si>
  <si>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</si>
  <si>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</si>
  <si>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</si>
  <si>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</si>
  <si>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</si>
  <si>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</si>
  <si>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</si>
  <si>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</si>
  <si>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</si>
  <si>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</si>
  <si>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</si>
  <si>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</si>
  <si>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</si>
  <si>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</si>
  <si>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</si>
  <si>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</si>
  <si>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</si>
  <si>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</si>
  <si>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</si>
  <si>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</si>
  <si>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</si>
  <si>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</si>
  <si>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</si>
  <si>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</si>
  <si>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</si>
  <si>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</si>
  <si>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</si>
  <si>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</si>
  <si>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</si>
  <si>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</si>
  <si>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</si>
  <si>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</si>
  <si>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</si>
  <si>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</si>
  <si>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</si>
  <si>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</si>
  <si>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</si>
  <si>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</si>
  <si>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</si>
  <si>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</si>
  <si>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</si>
  <si>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</si>
  <si>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</si>
  <si>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</si>
  <si>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</si>
  <si>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</si>
  <si>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</si>
  <si>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</si>
  <si>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</si>
  <si>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</si>
  <si>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</si>
  <si>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</si>
  <si>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</si>
  <si>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</si>
  <si>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</si>
  <si>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</si>
  <si>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</si>
  <si>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</si>
  <si>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</si>
  <si>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</si>
  <si>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</si>
  <si>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</si>
  <si>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</si>
  <si>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</si>
  <si>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</si>
  <si>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</si>
  <si>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</si>
  <si>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</si>
  <si>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</si>
  <si>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</si>
  <si>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</si>
  <si>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</si>
  <si>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</si>
  <si>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</si>
  <si>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</si>
  <si>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</si>
  <si>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</si>
  <si>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</si>
  <si>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</si>
  <si>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</si>
  <si>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</si>
  <si>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</si>
  <si>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</si>
  <si>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</si>
  <si>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</si>
  <si>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</si>
  <si>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</si>
  <si>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</si>
  <si>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</si>
  <si>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</si>
  <si>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</si>
  <si>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</si>
  <si>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</si>
  <si>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</si>
  <si>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</si>
  <si>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</si>
  <si>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</si>
  <si>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</si>
  <si>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</si>
  <si>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</si>
  <si>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</si>
  <si>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</si>
  <si>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</si>
  <si>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</si>
  <si>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</si>
  <si>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</si>
  <si>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</si>
  <si>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</si>
  <si>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</si>
  <si>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</si>
  <si>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</si>
  <si>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</si>
  <si>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</si>
  <si>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</si>
  <si>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</si>
  <si>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</si>
  <si>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</si>
  <si>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</si>
  <si>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</si>
  <si>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</si>
  <si>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</si>
  <si>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</si>
  <si>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</si>
  <si>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</si>
  <si>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</si>
  <si>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</si>
  <si>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</si>
  <si>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</si>
  <si>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</si>
  <si>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</si>
  <si>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</si>
  <si>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</si>
  <si>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</si>
  <si>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</si>
  <si>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</si>
  <si>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</si>
  <si>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</si>
  <si>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</si>
  <si>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</si>
  <si>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</si>
  <si>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</si>
  <si>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</si>
  <si>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</si>
  <si>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70.996.300-7</t>
  </si>
  <si>
    <t>Decreto Supremo N° 10, de 5 de enero de 1982, del Ministerio de Justicia.</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</si>
  <si>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</si>
  <si>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</si>
  <si>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</si>
  <si>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</si>
  <si>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</si>
  <si>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</si>
  <si>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</si>
  <si>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</si>
  <si>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</si>
  <si>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</si>
  <si>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</si>
  <si>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</si>
  <si>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</si>
  <si>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</si>
  <si>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</si>
  <si>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</si>
  <si>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</si>
  <si>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</si>
  <si>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</si>
  <si>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</si>
  <si>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</si>
  <si>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</si>
  <si>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</si>
  <si>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</si>
  <si>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</si>
  <si>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</si>
  <si>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</si>
  <si>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</si>
  <si>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</si>
  <si>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</si>
  <si>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</si>
  <si>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</si>
  <si>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</si>
  <si>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</si>
  <si>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</si>
  <si>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</si>
  <si>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</si>
  <si>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</si>
  <si>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</si>
  <si>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</si>
  <si>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</si>
  <si>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</si>
  <si>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</si>
  <si>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</si>
  <si>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</si>
  <si>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</si>
  <si>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</si>
  <si>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</si>
  <si>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</si>
  <si>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</si>
  <si>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</si>
  <si>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</si>
  <si>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</si>
  <si>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</si>
  <si>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</si>
  <si>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</si>
  <si>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</si>
  <si>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</si>
  <si>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</si>
  <si>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</si>
  <si>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</si>
  <si>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</si>
  <si>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</si>
  <si>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</si>
  <si>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</si>
  <si>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</si>
  <si>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</si>
  <si>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</si>
  <si>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</si>
  <si>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</si>
  <si>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</si>
  <si>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</si>
  <si>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</si>
  <si>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</si>
  <si>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</si>
  <si>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</si>
  <si>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</si>
  <si>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</si>
  <si>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</si>
  <si>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</si>
  <si>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</si>
  <si>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</si>
  <si>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</si>
  <si>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</si>
  <si>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</si>
  <si>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</si>
  <si>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</si>
  <si>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</si>
  <si>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</si>
  <si>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</si>
  <si>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</si>
  <si>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</si>
  <si>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</si>
  <si>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</si>
  <si>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</si>
  <si>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</si>
  <si>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</si>
  <si>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</si>
  <si>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</si>
  <si>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</si>
  <si>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</si>
  <si>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</si>
  <si>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</si>
  <si>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</si>
  <si>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</si>
  <si>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</si>
  <si>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 xml:space="preserve">32-2156923, 32-2156246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</si>
  <si>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</si>
  <si>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</si>
  <si>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</si>
  <si>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</si>
  <si>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</si>
  <si>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</si>
  <si>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</si>
  <si>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</si>
  <si>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</si>
  <si>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</si>
  <si>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</si>
  <si>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</si>
  <si>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</si>
  <si>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</si>
  <si>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</si>
  <si>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</si>
  <si>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</si>
  <si>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</si>
  <si>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</si>
  <si>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</si>
  <si>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</si>
  <si>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</si>
  <si>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</si>
  <si>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</si>
  <si>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</si>
  <si>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</si>
  <si>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</si>
  <si>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</si>
  <si>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</si>
  <si>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</si>
  <si>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</si>
  <si>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</si>
  <si>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</si>
  <si>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</si>
  <si>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</si>
  <si>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</si>
  <si>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</si>
  <si>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</si>
  <si>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</si>
  <si>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</si>
  <si>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</si>
  <si>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</si>
  <si>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</si>
  <si>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</si>
  <si>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</si>
  <si>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</si>
  <si>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</si>
  <si>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</si>
  <si>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</si>
  <si>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</si>
  <si>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</si>
  <si>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</si>
  <si>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</si>
  <si>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</si>
  <si>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</si>
  <si>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</si>
  <si>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</si>
  <si>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</si>
  <si>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</si>
  <si>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</si>
  <si>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</si>
  <si>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</si>
  <si>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</si>
  <si>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</si>
  <si>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</si>
  <si>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</si>
  <si>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</si>
  <si>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</si>
  <si>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</si>
  <si>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</si>
  <si>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</si>
  <si>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</si>
  <si>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</si>
  <si>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</si>
  <si>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</si>
  <si>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</si>
  <si>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</si>
  <si>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</si>
  <si>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 xml:space="preserve">Certificado de Vigencia folio n° 24324283, de fecha 07 de diciembre de 2016, emitida por el Registro Civil e Identificación.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</si>
  <si>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</si>
  <si>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Tesorero:
Jimena Del Carmen Torres Vázquez, 
</t>
  </si>
  <si>
    <t xml:space="preserve">Durarán 3 años en sus cargos. </t>
  </si>
  <si>
    <t xml:space="preserve">19 de diciembre de 2014, al 19 de diciembre de 2017. </t>
  </si>
  <si>
    <t xml:space="preserve">Presidente: 
Adelaida del Carmen Escalona Pino, 
</t>
  </si>
  <si>
    <t>Circunvalación Oriente N° 2299, Condominio Convento 3, comuna de San Felipe, Región de Valparaíso.</t>
  </si>
  <si>
    <t>San Felipe</t>
  </si>
  <si>
    <t>fundacionaconcaguamujer@gmail.com</t>
  </si>
  <si>
    <t>Certificado de antecedentes financieros correspondientes al año 2016, aprobado por el  Subdepartamento de Supervisión Financiera Nacional para su aprobación.</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</si>
  <si>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</si>
  <si>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</si>
  <si>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</si>
  <si>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</si>
  <si>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</si>
  <si>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</si>
  <si>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</si>
  <si>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</si>
  <si>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</si>
  <si>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</si>
  <si>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</si>
  <si>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</si>
  <si>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</si>
  <si>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</si>
  <si>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</si>
  <si>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</si>
  <si>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</si>
  <si>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</si>
  <si>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</si>
  <si>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</si>
  <si>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</si>
  <si>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</si>
  <si>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</si>
  <si>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</si>
  <si>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</si>
  <si>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</si>
  <si>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</si>
  <si>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</si>
  <si>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</si>
  <si>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</si>
  <si>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</si>
  <si>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</si>
  <si>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</si>
  <si>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</si>
  <si>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</si>
  <si>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</si>
  <si>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</si>
  <si>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</si>
  <si>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</si>
  <si>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</si>
  <si>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</si>
  <si>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</si>
  <si>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</si>
  <si>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</si>
  <si>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</si>
  <si>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</si>
  <si>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</si>
  <si>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</si>
  <si>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</si>
  <si>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</si>
  <si>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</si>
  <si>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</si>
  <si>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</si>
  <si>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</si>
  <si>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</si>
  <si>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</si>
  <si>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</si>
  <si>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</si>
  <si>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</si>
  <si>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</si>
  <si>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</si>
  <si>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</si>
  <si>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</si>
  <si>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</si>
  <si>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</si>
  <si>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</si>
  <si>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</si>
  <si>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</si>
  <si>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</si>
  <si>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</si>
  <si>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</si>
  <si>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</si>
  <si>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</si>
  <si>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</si>
  <si>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</si>
  <si>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</si>
  <si>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</si>
  <si>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</si>
  <si>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</si>
  <si>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</si>
  <si>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</si>
  <si>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</si>
  <si>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</si>
  <si>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</si>
  <si>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</si>
  <si>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</si>
  <si>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</si>
  <si>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</si>
  <si>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</si>
  <si>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</si>
  <si>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</si>
  <si>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</si>
  <si>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</si>
  <si>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</si>
  <si>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</si>
  <si>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</si>
  <si>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</si>
  <si>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</si>
  <si>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</si>
  <si>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</si>
  <si>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</si>
  <si>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</si>
  <si>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</si>
  <si>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</si>
  <si>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</si>
  <si>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</si>
  <si>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</si>
  <si>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</si>
  <si>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</si>
  <si>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</si>
  <si>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</si>
  <si>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</si>
  <si>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</si>
  <si>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</si>
  <si>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</si>
  <si>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</si>
  <si>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</si>
  <si>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</si>
  <si>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</si>
  <si>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</si>
  <si>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</si>
  <si>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</si>
  <si>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</si>
  <si>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</si>
  <si>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</si>
  <si>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</si>
  <si>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</si>
  <si>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</si>
  <si>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</si>
  <si>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</si>
  <si>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</si>
  <si>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</si>
  <si>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</si>
  <si>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</si>
  <si>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</si>
  <si>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</si>
  <si>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</si>
  <si>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</si>
  <si>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</si>
  <si>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</si>
  <si>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</si>
  <si>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</si>
  <si>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</si>
  <si>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</si>
  <si>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</si>
  <si>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</si>
  <si>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</si>
  <si>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</si>
  <si>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</si>
  <si>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</si>
  <si>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</si>
  <si>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</si>
  <si>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</si>
  <si>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</si>
  <si>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</si>
  <si>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</si>
  <si>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</si>
  <si>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</si>
  <si>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</si>
  <si>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</si>
  <si>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</si>
  <si>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</si>
  <si>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</si>
  <si>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</si>
  <si>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</si>
  <si>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</si>
  <si>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</si>
  <si>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</si>
  <si>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</si>
  <si>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</si>
  <si>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</si>
  <si>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</si>
  <si>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</si>
  <si>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</si>
  <si>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</si>
  <si>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</si>
  <si>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</si>
  <si>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</si>
  <si>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</si>
  <si>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</si>
  <si>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</si>
  <si>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</si>
  <si>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</si>
  <si>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</si>
  <si>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</si>
  <si>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</si>
  <si>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</si>
  <si>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</si>
  <si>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</si>
  <si>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</si>
  <si>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</si>
  <si>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</si>
  <si>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</si>
  <si>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</si>
  <si>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</si>
  <si>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</si>
  <si>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</si>
  <si>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</si>
  <si>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</si>
  <si>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</si>
  <si>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</si>
  <si>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</si>
  <si>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</si>
  <si>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</si>
  <si>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</si>
  <si>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</si>
  <si>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</si>
  <si>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</si>
  <si>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</si>
  <si>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</si>
  <si>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</si>
  <si>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</si>
  <si>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</si>
  <si>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</si>
  <si>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</si>
  <si>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</si>
  <si>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</si>
  <si>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</si>
  <si>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</si>
  <si>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</si>
  <si>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</si>
  <si>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</si>
  <si>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</si>
  <si>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</si>
  <si>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</si>
  <si>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</si>
  <si>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</si>
  <si>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</si>
  <si>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</si>
  <si>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</si>
  <si>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</si>
  <si>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</si>
  <si>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</si>
  <si>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</si>
  <si>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</si>
  <si>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</si>
  <si>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</si>
  <si>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</si>
  <si>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</si>
  <si>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</si>
  <si>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</si>
  <si>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</si>
  <si>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</si>
  <si>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</si>
  <si>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</si>
  <si>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</si>
  <si>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</si>
  <si>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</si>
  <si>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</si>
  <si>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</si>
  <si>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</si>
  <si>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</si>
  <si>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</si>
  <si>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</si>
  <si>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</si>
  <si>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</si>
  <si>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</si>
  <si>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</si>
  <si>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</si>
  <si>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</si>
  <si>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</si>
  <si>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</si>
  <si>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</si>
  <si>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</si>
  <si>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</si>
  <si>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</si>
  <si>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</si>
  <si>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</si>
  <si>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</si>
  <si>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</si>
  <si>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</si>
  <si>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</si>
  <si>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</si>
  <si>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</si>
  <si>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</si>
  <si>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</si>
  <si>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</si>
  <si>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</si>
  <si>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</si>
  <si>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</si>
  <si>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</si>
  <si>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</si>
  <si>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</si>
  <si>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</si>
  <si>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</si>
  <si>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</si>
  <si>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</si>
  <si>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</si>
  <si>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</si>
  <si>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</si>
  <si>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</si>
  <si>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</si>
  <si>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</si>
  <si>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</si>
  <si>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</si>
  <si>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</si>
  <si>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</si>
  <si>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</si>
  <si>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</si>
  <si>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</si>
  <si>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</si>
  <si>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</si>
  <si>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</si>
  <si>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</si>
  <si>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</si>
  <si>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</si>
  <si>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</si>
  <si>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</si>
  <si>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</si>
  <si>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</si>
  <si>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</si>
  <si>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</si>
  <si>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</si>
  <si>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</si>
  <si>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</si>
  <si>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</si>
  <si>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</si>
  <si>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</si>
  <si>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</si>
  <si>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</si>
  <si>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</si>
  <si>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</si>
  <si>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</si>
  <si>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</si>
  <si>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</si>
  <si>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</si>
  <si>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</si>
  <si>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</si>
  <si>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</si>
  <si>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</si>
  <si>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</si>
  <si>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</si>
  <si>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</si>
  <si>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</si>
  <si>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</si>
  <si>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</si>
  <si>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</si>
  <si>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</si>
  <si>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</si>
  <si>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</si>
  <si>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</si>
  <si>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</si>
  <si>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</si>
  <si>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</si>
  <si>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</si>
  <si>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</si>
  <si>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</si>
  <si>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</si>
  <si>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</si>
  <si>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</si>
  <si>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</si>
  <si>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</si>
  <si>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</si>
  <si>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</si>
  <si>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</si>
  <si>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</si>
  <si>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</si>
  <si>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</si>
  <si>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</si>
  <si>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</si>
  <si>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</si>
  <si>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</si>
  <si>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</si>
  <si>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</si>
  <si>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</si>
  <si>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</si>
  <si>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</si>
  <si>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</si>
  <si>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</si>
  <si>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</si>
  <si>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</si>
  <si>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</si>
  <si>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</si>
  <si>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</si>
  <si>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</si>
  <si>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</si>
  <si>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</si>
  <si>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</si>
  <si>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</si>
  <si>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</si>
  <si>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</si>
  <si>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</si>
  <si>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</si>
  <si>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</si>
  <si>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</si>
  <si>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</si>
  <si>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</si>
  <si>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</si>
  <si>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</si>
  <si>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</si>
  <si>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</si>
  <si>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</si>
  <si>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</si>
  <si>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</si>
  <si>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</si>
  <si>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</si>
  <si>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</si>
  <si>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</si>
  <si>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</si>
  <si>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</si>
  <si>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</si>
  <si>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</si>
  <si>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</si>
  <si>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</si>
  <si>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</si>
  <si>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</si>
  <si>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</si>
  <si>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</si>
  <si>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</si>
  <si>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</si>
  <si>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</si>
  <si>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</si>
  <si>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</si>
  <si>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</si>
  <si>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</si>
  <si>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</si>
  <si>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</si>
  <si>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</si>
  <si>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</si>
  <si>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</si>
  <si>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</si>
  <si>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</si>
  <si>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</si>
  <si>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</si>
  <si>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</si>
  <si>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</si>
  <si>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</si>
  <si>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</si>
  <si>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</si>
  <si>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</si>
  <si>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</si>
  <si>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</si>
  <si>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</si>
  <si>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</si>
  <si>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</si>
  <si>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</si>
  <si>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</si>
  <si>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</si>
  <si>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</si>
  <si>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</si>
  <si>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</si>
  <si>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</si>
  <si>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</si>
  <si>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</si>
  <si>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</si>
  <si>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</si>
  <si>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</si>
  <si>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</si>
  <si>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</si>
  <si>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</si>
  <si>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</si>
  <si>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</si>
  <si>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</si>
  <si>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</si>
  <si>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</si>
  <si>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</si>
  <si>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</si>
  <si>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</si>
  <si>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</si>
  <si>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</si>
  <si>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</si>
  <si>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</si>
  <si>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</si>
  <si>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</si>
  <si>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</si>
  <si>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</si>
  <si>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</si>
  <si>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</si>
  <si>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</si>
  <si>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</si>
  <si>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</si>
  <si>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</si>
  <si>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</si>
  <si>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</si>
  <si>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</si>
  <si>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</si>
  <si>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</si>
  <si>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</si>
  <si>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</si>
  <si>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</si>
  <si>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</si>
  <si>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</si>
  <si>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</si>
  <si>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</si>
  <si>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</si>
  <si>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</si>
  <si>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</si>
  <si>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</si>
  <si>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</si>
  <si>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</si>
  <si>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</si>
  <si>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</si>
  <si>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</si>
  <si>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</si>
  <si>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</si>
  <si>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</si>
  <si>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</si>
  <si>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</si>
  <si>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</si>
  <si>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</si>
  <si>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</si>
  <si>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</si>
  <si>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</si>
  <si>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</si>
  <si>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</si>
  <si>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</si>
  <si>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</si>
  <si>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</si>
  <si>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</si>
  <si>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</si>
  <si>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</si>
  <si>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</si>
  <si>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</si>
  <si>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</si>
  <si>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</si>
  <si>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</si>
  <si>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</si>
  <si>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</si>
  <si>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</si>
  <si>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</si>
  <si>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</si>
  <si>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</si>
  <si>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</si>
  <si>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</si>
  <si>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</si>
  <si>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</si>
  <si>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</si>
  <si>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</si>
  <si>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</si>
  <si>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</si>
  <si>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</si>
  <si>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</si>
  <si>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</si>
  <si>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</si>
  <si>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</si>
  <si>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</si>
  <si>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</si>
  <si>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</si>
  <si>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</si>
  <si>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</si>
  <si>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</si>
  <si>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</si>
  <si>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</si>
  <si>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</si>
  <si>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</si>
  <si>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</si>
  <si>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</si>
  <si>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</si>
  <si>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</si>
  <si>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</si>
  <si>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</si>
  <si>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</si>
  <si>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</si>
  <si>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</si>
  <si>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</si>
  <si>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</si>
  <si>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</si>
  <si>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</si>
  <si>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</si>
  <si>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</si>
  <si>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</si>
  <si>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</si>
  <si>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</si>
  <si>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</si>
  <si>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</si>
  <si>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</si>
  <si>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</si>
  <si>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</si>
  <si>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</si>
  <si>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</si>
  <si>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</si>
  <si>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</si>
  <si>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</si>
  <si>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</si>
  <si>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</si>
  <si>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</si>
  <si>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</si>
  <si>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</si>
  <si>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</si>
  <si>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</si>
  <si>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</si>
  <si>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</si>
  <si>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</si>
  <si>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</si>
  <si>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</si>
  <si>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</si>
  <si>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</si>
  <si>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</si>
  <si>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</si>
  <si>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</si>
  <si>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</si>
  <si>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</si>
  <si>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</si>
  <si>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</si>
  <si>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</si>
  <si>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</si>
  <si>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</si>
  <si>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</si>
  <si>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</si>
  <si>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</si>
  <si>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</si>
  <si>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</si>
  <si>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</si>
  <si>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</si>
  <si>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</si>
  <si>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</si>
  <si>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</si>
  <si>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</si>
  <si>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</si>
  <si>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</si>
  <si>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</si>
  <si>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</si>
  <si>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</si>
  <si>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</si>
  <si>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</si>
  <si>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</si>
  <si>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</si>
  <si>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</si>
  <si>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</si>
  <si>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</si>
  <si>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</si>
  <si>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</si>
  <si>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</si>
  <si>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</si>
  <si>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</si>
  <si>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</si>
  <si>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</si>
  <si>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</si>
  <si>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</si>
  <si>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</si>
  <si>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</si>
  <si>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</si>
  <si>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</si>
  <si>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</si>
  <si>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</si>
  <si>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</si>
  <si>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</si>
  <si>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</si>
  <si>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</si>
  <si>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</si>
  <si>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</si>
  <si>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</si>
  <si>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</si>
  <si>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</si>
  <si>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</si>
  <si>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</si>
  <si>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</si>
  <si>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</si>
  <si>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</si>
  <si>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</si>
  <si>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</si>
  <si>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</si>
  <si>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</si>
  <si>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</si>
  <si>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</si>
  <si>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</si>
  <si>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</si>
  <si>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</si>
  <si>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</si>
  <si>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</si>
  <si>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</si>
  <si>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</si>
  <si>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</si>
  <si>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</si>
  <si>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</si>
  <si>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</si>
  <si>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</si>
  <si>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</si>
  <si>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</si>
  <si>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</si>
  <si>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</si>
  <si>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</si>
  <si>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</si>
  <si>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</si>
  <si>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</si>
  <si>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</si>
  <si>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</si>
  <si>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</si>
  <si>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</si>
  <si>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</si>
  <si>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</si>
  <si>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</si>
  <si>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</si>
  <si>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</si>
  <si>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</si>
  <si>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</si>
  <si>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</si>
  <si>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</si>
  <si>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</si>
  <si>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</si>
  <si>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</si>
  <si>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</si>
  <si>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</si>
  <si>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</si>
  <si>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</si>
  <si>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</si>
  <si>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</si>
  <si>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</si>
  <si>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</si>
  <si>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</si>
  <si>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</si>
  <si>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</si>
  <si>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</si>
  <si>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</si>
  <si>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</si>
  <si>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</si>
  <si>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</si>
  <si>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</si>
  <si>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</si>
  <si>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</si>
  <si>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</si>
  <si>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</si>
  <si>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</si>
  <si>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</si>
  <si>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</si>
  <si>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</si>
  <si>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</si>
  <si>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</si>
  <si>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</si>
  <si>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</si>
  <si>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</si>
  <si>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</si>
  <si>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</si>
  <si>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</si>
  <si>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</si>
  <si>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</si>
  <si>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</si>
  <si>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</si>
  <si>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</si>
  <si>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</si>
  <si>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</si>
  <si>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</si>
  <si>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</si>
  <si>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</si>
  <si>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</si>
  <si>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</si>
  <si>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</si>
  <si>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</si>
  <si>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</si>
  <si>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</si>
  <si>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</si>
  <si>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</si>
  <si>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</si>
  <si>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</si>
  <si>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</si>
  <si>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</si>
  <si>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</si>
  <si>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</si>
  <si>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</si>
  <si>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</si>
  <si>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</si>
  <si>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</si>
  <si>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</si>
  <si>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</si>
  <si>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</si>
  <si>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</si>
  <si>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</si>
  <si>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</si>
  <si>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</si>
  <si>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</si>
  <si>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</si>
  <si>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</si>
  <si>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</si>
  <si>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</si>
  <si>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</si>
  <si>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</si>
  <si>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</si>
  <si>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</si>
  <si>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</si>
  <si>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</si>
  <si>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</si>
  <si>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</si>
  <si>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</si>
  <si>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</si>
  <si>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</si>
  <si>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</si>
  <si>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</si>
  <si>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</si>
  <si>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</si>
  <si>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</si>
  <si>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</si>
  <si>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</si>
  <si>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</si>
  <si>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</si>
  <si>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</si>
  <si>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</si>
  <si>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</si>
  <si>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</si>
  <si>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</si>
  <si>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</si>
  <si>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</si>
  <si>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</si>
  <si>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</si>
  <si>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</si>
  <si>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</si>
  <si>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</si>
  <si>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</si>
  <si>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</si>
  <si>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</si>
  <si>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</si>
  <si>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</si>
  <si>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</si>
  <si>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</si>
  <si>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</si>
  <si>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</si>
  <si>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</si>
  <si>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</si>
  <si>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</si>
  <si>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</si>
  <si>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</si>
  <si>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</si>
  <si>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</si>
  <si>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</si>
  <si>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</si>
  <si>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</si>
  <si>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</si>
  <si>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</si>
  <si>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</si>
  <si>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</si>
  <si>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</si>
  <si>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</si>
  <si>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</si>
  <si>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</si>
  <si>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</si>
  <si>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</si>
  <si>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</si>
  <si>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</si>
  <si>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</si>
  <si>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</si>
  <si>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</si>
  <si>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</si>
  <si>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</si>
  <si>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</si>
  <si>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</si>
  <si>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</si>
  <si>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</si>
  <si>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</si>
  <si>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</si>
  <si>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</si>
  <si>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</si>
  <si>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</si>
  <si>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</si>
  <si>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</si>
  <si>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</si>
  <si>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</si>
  <si>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</si>
  <si>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</si>
  <si>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</si>
  <si>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</si>
  <si>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</si>
  <si>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</si>
  <si>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</si>
  <si>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</si>
  <si>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</si>
  <si>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</si>
  <si>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</si>
  <si>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</si>
  <si>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</si>
  <si>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</si>
  <si>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</si>
  <si>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</si>
  <si>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</si>
  <si>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</si>
  <si>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</si>
  <si>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</si>
  <si>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</si>
  <si>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</si>
  <si>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</si>
  <si>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</si>
  <si>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</si>
  <si>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</si>
  <si>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</si>
  <si>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</si>
  <si>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</si>
  <si>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</si>
  <si>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</si>
  <si>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</si>
  <si>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</si>
  <si>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</si>
  <si>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</si>
  <si>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</si>
  <si>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</si>
  <si>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</si>
  <si>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</si>
  <si>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</si>
  <si>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</si>
  <si>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</si>
  <si>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</si>
  <si>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</si>
  <si>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</si>
  <si>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</si>
  <si>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</si>
  <si>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</si>
  <si>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</si>
  <si>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</si>
  <si>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</si>
  <si>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</si>
  <si>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</si>
  <si>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</si>
  <si>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</si>
  <si>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</si>
  <si>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</si>
  <si>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</si>
  <si>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</si>
  <si>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</si>
  <si>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</si>
  <si>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</si>
  <si>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</si>
  <si>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</si>
  <si>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</si>
  <si>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</si>
  <si>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</si>
  <si>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</si>
  <si>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</si>
  <si>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</si>
  <si>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</si>
  <si>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</si>
  <si>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</si>
  <si>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</si>
  <si>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</si>
  <si>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</si>
  <si>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</si>
  <si>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</si>
  <si>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</si>
  <si>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</si>
  <si>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</si>
  <si>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</si>
  <si>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</si>
  <si>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</si>
  <si>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</si>
  <si>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</si>
  <si>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</si>
  <si>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</si>
  <si>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</si>
  <si>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</si>
  <si>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</si>
  <si>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</si>
  <si>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</si>
  <si>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</si>
  <si>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</si>
  <si>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</si>
  <si>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</si>
  <si>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</si>
  <si>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</si>
  <si>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</si>
  <si>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</si>
  <si>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</si>
  <si>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</si>
  <si>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</si>
  <si>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</si>
  <si>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</si>
  <si>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</si>
  <si>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</si>
  <si>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</si>
  <si>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</si>
  <si>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</si>
  <si>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</si>
  <si>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</si>
  <si>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</si>
  <si>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</si>
  <si>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</si>
  <si>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</si>
  <si>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</si>
  <si>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</si>
  <si>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</si>
  <si>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</si>
  <si>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</si>
  <si>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</si>
  <si>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</si>
  <si>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</si>
  <si>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</si>
  <si>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</si>
  <si>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</si>
  <si>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</si>
  <si>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</si>
  <si>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</si>
  <si>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</si>
  <si>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</si>
  <si>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</si>
  <si>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</si>
  <si>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</si>
  <si>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</si>
  <si>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</si>
  <si>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</si>
  <si>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</si>
  <si>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</si>
  <si>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</si>
  <si>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</si>
  <si>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</si>
  <si>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</si>
  <si>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</si>
  <si>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</si>
  <si>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</si>
  <si>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</si>
  <si>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</si>
  <si>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</si>
  <si>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</si>
  <si>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</si>
  <si>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</si>
  <si>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</si>
  <si>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</si>
  <si>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</si>
  <si>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</si>
  <si>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</si>
  <si>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</si>
  <si>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</si>
  <si>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</si>
  <si>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</si>
  <si>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</si>
  <si>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</si>
  <si>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</si>
  <si>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</si>
  <si>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</si>
  <si>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</si>
  <si>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</si>
  <si>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</si>
  <si>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</si>
  <si>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</si>
  <si>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</si>
  <si>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</si>
  <si>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</si>
  <si>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</si>
  <si>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</si>
  <si>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</si>
  <si>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</si>
  <si>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</si>
  <si>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</si>
  <si>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</si>
  <si>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</si>
  <si>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</si>
  <si>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</si>
  <si>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</si>
  <si>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</si>
  <si>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</si>
  <si>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</si>
  <si>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</si>
  <si>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</si>
  <si>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</si>
  <si>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</si>
  <si>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</si>
  <si>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</si>
  <si>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</si>
  <si>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</si>
  <si>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</si>
  <si>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</si>
  <si>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</si>
  <si>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</si>
  <si>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</si>
  <si>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</si>
  <si>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</si>
  <si>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</si>
  <si>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</si>
  <si>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</si>
  <si>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</si>
  <si>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</si>
  <si>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</si>
  <si>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</si>
  <si>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</si>
  <si>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</si>
  <si>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</si>
  <si>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</si>
  <si>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</si>
  <si>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</si>
  <si>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</si>
  <si>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</si>
  <si>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</si>
  <si>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</si>
  <si>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</si>
  <si>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</si>
  <si>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</si>
  <si>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</si>
  <si>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</si>
  <si>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</si>
  <si>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</si>
  <si>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</si>
  <si>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</si>
  <si>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</si>
  <si>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</si>
  <si>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</si>
  <si>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</si>
  <si>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</si>
  <si>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</si>
  <si>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</si>
  <si>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</si>
  <si>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</si>
  <si>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</si>
  <si>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</si>
  <si>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</si>
  <si>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</si>
  <si>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</si>
  <si>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</si>
  <si>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</si>
  <si>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</si>
  <si>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</si>
  <si>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</si>
  <si>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</si>
  <si>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</si>
  <si>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</si>
  <si>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</si>
  <si>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</si>
  <si>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</si>
  <si>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</si>
  <si>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</si>
  <si>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</si>
  <si>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</si>
  <si>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</si>
  <si>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</si>
  <si>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</si>
  <si>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</si>
  <si>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</si>
  <si>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</si>
  <si>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</si>
  <si>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</si>
  <si>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</si>
  <si>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</si>
  <si>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</si>
  <si>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</si>
  <si>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</si>
  <si>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</si>
  <si>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</si>
  <si>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</si>
  <si>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</si>
  <si>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</si>
  <si>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</si>
  <si>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</si>
  <si>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</si>
  <si>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</si>
  <si>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</si>
  <si>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</si>
  <si>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</si>
  <si>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</si>
  <si>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</si>
  <si>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</si>
  <si>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</si>
  <si>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</si>
  <si>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</si>
  <si>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</si>
  <si>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</si>
  <si>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</si>
  <si>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</si>
  <si>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</si>
  <si>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</si>
  <si>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</si>
  <si>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</si>
  <si>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</si>
  <si>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</si>
  <si>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</si>
  <si>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</si>
  <si>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</si>
  <si>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</si>
  <si>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</si>
  <si>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</si>
  <si>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</si>
  <si>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</si>
  <si>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</si>
  <si>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</si>
  <si>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</si>
  <si>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</si>
  <si>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</si>
  <si>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</si>
  <si>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</si>
  <si>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</si>
  <si>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</si>
  <si>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</si>
  <si>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</si>
  <si>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</si>
  <si>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</si>
  <si>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</si>
  <si>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</si>
  <si>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</si>
  <si>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</si>
  <si>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</si>
  <si>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</si>
  <si>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</si>
  <si>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</si>
  <si>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</si>
  <si>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</si>
  <si>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</si>
  <si>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</si>
  <si>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</si>
  <si>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</si>
  <si>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</si>
  <si>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</si>
  <si>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</si>
  <si>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</si>
  <si>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</si>
  <si>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</si>
  <si>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</si>
  <si>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</si>
  <si>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</si>
  <si>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</si>
  <si>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</si>
  <si>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</si>
  <si>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</si>
  <si>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</si>
  <si>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</si>
  <si>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</si>
  <si>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</si>
  <si>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</si>
  <si>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</si>
  <si>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</si>
  <si>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</si>
  <si>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</si>
  <si>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</si>
  <si>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</si>
  <si>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</si>
  <si>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</si>
  <si>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</si>
  <si>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</si>
  <si>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</si>
  <si>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</si>
  <si>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</si>
  <si>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</si>
  <si>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</si>
  <si>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</si>
  <si>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</si>
  <si>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</si>
  <si>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</si>
  <si>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</si>
  <si>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</si>
  <si>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</si>
  <si>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</si>
  <si>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</si>
  <si>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</si>
  <si>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</si>
  <si>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</si>
  <si>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</si>
  <si>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</si>
  <si>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</si>
  <si>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</si>
  <si>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</si>
  <si>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</si>
  <si>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</si>
  <si>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</si>
  <si>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</si>
  <si>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</si>
  <si>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</si>
  <si>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</si>
  <si>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</si>
  <si>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</si>
  <si>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</si>
  <si>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</si>
  <si>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</si>
  <si>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</si>
  <si>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</si>
  <si>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</si>
  <si>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</si>
  <si>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</si>
  <si>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</si>
  <si>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</si>
  <si>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</si>
  <si>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</si>
  <si>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</si>
  <si>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</si>
  <si>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</si>
  <si>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</si>
  <si>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</si>
  <si>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</si>
  <si>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</si>
  <si>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</si>
  <si>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</si>
  <si>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</si>
  <si>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</si>
  <si>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</si>
  <si>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</si>
  <si>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</si>
  <si>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</si>
  <si>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</si>
  <si>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</si>
  <si>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</si>
  <si>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</si>
  <si>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</si>
  <si>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</si>
  <si>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</si>
  <si>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</si>
  <si>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</si>
  <si>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</si>
  <si>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</si>
  <si>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</si>
  <si>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</si>
  <si>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</si>
  <si>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</si>
  <si>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</si>
  <si>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</si>
  <si>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Soledad  Del Carmen Moreno Muñoz,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</si>
  <si>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</si>
  <si>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</si>
  <si>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</si>
  <si>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</si>
  <si>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</si>
  <si>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</si>
  <si>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</si>
  <si>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</si>
  <si>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</si>
  <si>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</si>
  <si>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</si>
  <si>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</si>
  <si>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</si>
  <si>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</si>
  <si>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</si>
  <si>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</si>
  <si>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</si>
  <si>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</si>
  <si>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</si>
  <si>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</si>
  <si>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</si>
  <si>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</si>
  <si>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</si>
  <si>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</si>
  <si>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</si>
  <si>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</si>
  <si>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</si>
  <si>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</si>
  <si>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</si>
  <si>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</si>
  <si>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</si>
  <si>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</si>
  <si>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</si>
  <si>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</si>
  <si>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</si>
  <si>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</si>
  <si>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</si>
  <si>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</si>
  <si>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</si>
  <si>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</si>
  <si>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</si>
  <si>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</si>
  <si>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</si>
  <si>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</si>
  <si>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</si>
  <si>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</si>
  <si>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</si>
  <si>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</si>
  <si>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</si>
  <si>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</si>
  <si>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</si>
  <si>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</si>
  <si>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</si>
  <si>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</si>
  <si>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</si>
  <si>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</si>
  <si>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</si>
  <si>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</si>
  <si>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</si>
  <si>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</si>
  <si>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</si>
  <si>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</si>
  <si>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</si>
  <si>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</si>
  <si>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</si>
  <si>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</si>
  <si>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</si>
  <si>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</si>
  <si>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</si>
  <si>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</si>
  <si>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</si>
  <si>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</si>
  <si>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</si>
  <si>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</si>
  <si>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</si>
  <si>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</si>
  <si>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</si>
  <si>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</si>
  <si>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</si>
  <si>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</si>
  <si>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</si>
  <si>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</si>
  <si>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</si>
  <si>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</si>
  <si>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</si>
  <si>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</si>
  <si>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</si>
  <si>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</si>
  <si>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</si>
  <si>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</si>
  <si>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</si>
  <si>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</si>
  <si>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</si>
  <si>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</si>
  <si>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</si>
  <si>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</si>
  <si>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</si>
  <si>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</si>
  <si>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</si>
  <si>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</si>
  <si>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</si>
  <si>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</si>
  <si>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</si>
  <si>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</si>
  <si>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</si>
  <si>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</si>
  <si>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</si>
  <si>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</si>
  <si>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</si>
  <si>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</si>
  <si>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</si>
  <si>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</si>
  <si>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</si>
  <si>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</si>
  <si>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</si>
  <si>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</si>
  <si>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</si>
  <si>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</si>
  <si>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</si>
  <si>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</si>
  <si>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</si>
  <si>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</si>
  <si>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</si>
  <si>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</si>
  <si>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</si>
  <si>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</si>
  <si>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</si>
  <si>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</si>
  <si>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</si>
  <si>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</si>
  <si>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</si>
  <si>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</si>
  <si>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</si>
  <si>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</si>
  <si>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</si>
  <si>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</si>
  <si>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</si>
  <si>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</si>
  <si>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</si>
  <si>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</si>
  <si>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</si>
  <si>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</si>
  <si>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</si>
  <si>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</si>
  <si>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</si>
  <si>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</si>
  <si>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</si>
  <si>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</si>
  <si>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</si>
  <si>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</si>
  <si>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</si>
  <si>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</si>
  <si>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</si>
  <si>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</si>
  <si>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</si>
  <si>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</si>
  <si>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</si>
  <si>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</si>
  <si>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</si>
  <si>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</si>
  <si>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</si>
  <si>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</si>
  <si>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</si>
  <si>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</si>
  <si>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</si>
  <si>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</si>
  <si>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</si>
  <si>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</si>
  <si>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</si>
  <si>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</si>
  <si>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</si>
  <si>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</si>
  <si>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</si>
  <si>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</si>
  <si>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</si>
  <si>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</si>
  <si>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</si>
  <si>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</si>
  <si>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</si>
  <si>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</si>
  <si>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</si>
  <si>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</si>
  <si>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</si>
  <si>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</si>
  <si>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</si>
  <si>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</si>
  <si>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</si>
  <si>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</si>
  <si>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</si>
  <si>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</si>
  <si>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</si>
  <si>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</si>
  <si>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</si>
  <si>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</si>
  <si>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</si>
  <si>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</si>
  <si>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</si>
  <si>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</si>
  <si>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</si>
  <si>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</si>
  <si>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</si>
  <si>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</si>
  <si>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</si>
  <si>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</si>
  <si>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</si>
  <si>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</si>
  <si>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</si>
  <si>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</si>
  <si>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</si>
  <si>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</si>
  <si>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</si>
  <si>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</si>
  <si>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</si>
  <si>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</si>
  <si>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</si>
  <si>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</si>
  <si>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</si>
  <si>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</si>
  <si>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</si>
  <si>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</si>
  <si>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</si>
  <si>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</si>
  <si>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</si>
  <si>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</si>
  <si>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</si>
  <si>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</si>
  <si>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</si>
  <si>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</si>
  <si>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</si>
  <si>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</si>
  <si>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</si>
  <si>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</si>
  <si>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</si>
  <si>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</si>
  <si>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</si>
  <si>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</si>
  <si>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</si>
  <si>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</si>
  <si>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</si>
  <si>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</si>
  <si>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</si>
  <si>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</si>
  <si>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</si>
  <si>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</si>
  <si>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</si>
  <si>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</si>
  <si>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</si>
  <si>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</si>
  <si>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</si>
  <si>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</si>
  <si>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</si>
  <si>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</si>
  <si>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</si>
  <si>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</si>
  <si>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</si>
  <si>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</si>
  <si>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</si>
  <si>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</si>
  <si>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</si>
  <si>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</si>
  <si>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</si>
  <si>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</si>
  <si>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</si>
  <si>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</si>
  <si>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</si>
  <si>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</si>
  <si>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</si>
  <si>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</si>
  <si>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</si>
  <si>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</si>
  <si>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</si>
  <si>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</si>
  <si>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</si>
  <si>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</si>
  <si>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</si>
  <si>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</si>
  <si>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</si>
  <si>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</si>
  <si>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</si>
  <si>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</si>
  <si>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</si>
  <si>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</si>
  <si>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</si>
  <si>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</si>
  <si>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</si>
  <si>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</si>
  <si>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</si>
  <si>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</si>
  <si>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</si>
  <si>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</si>
  <si>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</si>
  <si>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</si>
  <si>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</si>
  <si>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</si>
  <si>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</si>
  <si>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</si>
  <si>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</si>
  <si>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</si>
  <si>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</si>
  <si>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</si>
  <si>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</si>
  <si>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</si>
  <si>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</si>
  <si>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</si>
  <si>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</si>
  <si>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</si>
  <si>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</si>
  <si>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</si>
  <si>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</si>
  <si>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</si>
  <si>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</si>
  <si>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</si>
  <si>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</si>
  <si>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</si>
  <si>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</si>
  <si>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</si>
  <si>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</si>
  <si>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</si>
  <si>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</si>
  <si>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</si>
  <si>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</si>
  <si>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</si>
  <si>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</si>
  <si>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</si>
  <si>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</si>
  <si>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</si>
  <si>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</si>
  <si>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 xml:space="preserve">Rodrigo Javier Delgado Mocarquer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</si>
  <si>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</si>
  <si>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</si>
  <si>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</si>
  <si>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</si>
  <si>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</si>
  <si>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</si>
  <si>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</si>
  <si>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</si>
  <si>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</si>
  <si>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</si>
  <si>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</si>
  <si>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</si>
  <si>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</si>
  <si>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</si>
  <si>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</si>
  <si>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</si>
  <si>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</si>
  <si>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</si>
  <si>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</si>
  <si>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</si>
  <si>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</si>
  <si>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</si>
  <si>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</si>
  <si>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</si>
  <si>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</si>
  <si>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</si>
  <si>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</si>
  <si>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</si>
  <si>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</si>
  <si>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xml:space="preserve">Claudio Rosamel Lavado Castro,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</si>
  <si>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</si>
  <si>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</si>
  <si>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</si>
  <si>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</si>
  <si>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</si>
  <si>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</si>
  <si>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</si>
  <si>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</si>
  <si>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</si>
  <si>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</si>
  <si>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</si>
  <si>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</si>
  <si>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</si>
  <si>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</si>
  <si>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</si>
  <si>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</si>
  <si>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</si>
  <si>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</si>
  <si>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</si>
  <si>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</si>
  <si>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</si>
  <si>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</si>
  <si>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</si>
  <si>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</si>
  <si>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</si>
  <si>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</si>
  <si>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</si>
  <si>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</si>
  <si>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</si>
  <si>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</si>
  <si>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</si>
  <si>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</si>
  <si>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</si>
  <si>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</si>
  <si>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</si>
  <si>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</si>
  <si>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</si>
  <si>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</si>
  <si>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</si>
  <si>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</si>
  <si>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</si>
  <si>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</si>
  <si>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</si>
  <si>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</si>
  <si>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</si>
  <si>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</si>
  <si>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</si>
  <si>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</si>
  <si>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</si>
  <si>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</si>
  <si>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</si>
  <si>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</si>
  <si>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</si>
  <si>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</si>
  <si>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</si>
  <si>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</si>
  <si>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</si>
  <si>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</si>
  <si>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</si>
  <si>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</si>
  <si>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</si>
  <si>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</si>
  <si>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</si>
  <si>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</si>
  <si>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</si>
  <si>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</si>
  <si>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</si>
  <si>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</si>
  <si>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</si>
  <si>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</si>
  <si>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</si>
  <si>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</si>
  <si>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</si>
  <si>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</si>
  <si>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</si>
  <si>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</si>
  <si>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</si>
  <si>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</si>
  <si>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</si>
  <si>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</si>
  <si>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</si>
  <si>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</si>
  <si>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</si>
  <si>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</si>
  <si>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</si>
  <si>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</si>
  <si>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</si>
  <si>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</si>
  <si>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</si>
  <si>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</si>
  <si>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</si>
  <si>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</si>
  <si>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</si>
  <si>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</si>
  <si>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</si>
  <si>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</si>
  <si>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</si>
  <si>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</si>
  <si>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</si>
  <si>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</si>
  <si>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</si>
  <si>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</si>
  <si>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</si>
  <si>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</si>
  <si>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</si>
  <si>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</si>
  <si>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</si>
  <si>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</si>
  <si>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</si>
  <si>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</si>
  <si>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</si>
  <si>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</si>
  <si>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</si>
  <si>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</si>
  <si>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</si>
  <si>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</si>
  <si>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</si>
  <si>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</si>
  <si>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</si>
  <si>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</si>
  <si>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</si>
  <si>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</si>
  <si>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</si>
  <si>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</si>
  <si>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</si>
  <si>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</si>
  <si>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</si>
  <si>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</si>
  <si>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</si>
  <si>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Aldo Rodrigo Pinuer Solis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</si>
  <si>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</si>
  <si>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</si>
  <si>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</si>
  <si>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</si>
  <si>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</si>
  <si>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</si>
  <si>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</si>
  <si>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</si>
  <si>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</si>
  <si>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</si>
  <si>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</si>
  <si>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</si>
  <si>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</si>
  <si>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</si>
  <si>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</si>
  <si>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</si>
  <si>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</si>
  <si>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</si>
  <si>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</si>
  <si>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</si>
  <si>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</si>
  <si>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</si>
  <si>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</si>
  <si>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</si>
  <si>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</si>
  <si>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</si>
  <si>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</si>
  <si>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</si>
  <si>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</si>
  <si>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</si>
  <si>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</si>
  <si>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</si>
  <si>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</si>
  <si>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</si>
  <si>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</si>
  <si>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</si>
  <si>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</si>
  <si>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Juan Fernando Vasquez Vasquez,</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</si>
  <si>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</si>
  <si>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</si>
  <si>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</si>
  <si>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</si>
  <si>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</si>
  <si>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</si>
  <si>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</si>
  <si>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</si>
  <si>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</si>
  <si>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 xml:space="preserve">Miguel Ángel Bruna Silva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</si>
  <si>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</si>
  <si>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</si>
  <si>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</si>
  <si>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</si>
  <si>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</si>
  <si>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</si>
  <si>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</si>
  <si>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</si>
  <si>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</si>
  <si>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</si>
  <si>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</si>
  <si>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</si>
  <si>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</si>
  <si>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</si>
  <si>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</si>
  <si>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</si>
  <si>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</si>
  <si>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</si>
  <si>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</si>
  <si>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</si>
  <si>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</si>
  <si>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</si>
  <si>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</si>
  <si>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</si>
  <si>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</si>
  <si>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</si>
  <si>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</si>
  <si>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</si>
  <si>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</si>
  <si>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</si>
  <si>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</si>
  <si>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</si>
  <si>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</si>
  <si>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</si>
  <si>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</si>
  <si>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</si>
  <si>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</si>
  <si>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</si>
  <si>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</si>
  <si>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</si>
  <si>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</si>
  <si>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</si>
  <si>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</si>
  <si>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</si>
  <si>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</si>
  <si>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</si>
  <si>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</si>
  <si>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</si>
  <si>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</si>
  <si>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</si>
  <si>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</si>
  <si>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</si>
  <si>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</si>
  <si>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</si>
  <si>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</si>
  <si>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</si>
  <si>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</si>
  <si>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</si>
  <si>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</si>
  <si>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</si>
  <si>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</si>
  <si>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</si>
  <si>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</si>
  <si>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
I. Municipalidad de María Pinto.
</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</si>
  <si>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</si>
  <si>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</si>
  <si>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</si>
  <si>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</si>
  <si>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</si>
  <si>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</si>
  <si>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</si>
  <si>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</si>
  <si>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</si>
  <si>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</si>
  <si>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</si>
  <si>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</si>
  <si>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</si>
  <si>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</si>
  <si>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</si>
  <si>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</si>
  <si>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</si>
  <si>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</si>
  <si>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</si>
  <si>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</si>
  <si>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</si>
  <si>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</si>
  <si>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</si>
  <si>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</si>
  <si>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</si>
  <si>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</si>
  <si>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</si>
  <si>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</si>
  <si>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</si>
  <si>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</si>
  <si>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</si>
  <si>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</si>
  <si>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</si>
  <si>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</si>
  <si>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</si>
  <si>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</si>
  <si>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</si>
  <si>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</si>
  <si>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</si>
  <si>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</si>
  <si>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</si>
  <si>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</si>
  <si>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</si>
  <si>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</si>
  <si>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</si>
  <si>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</si>
  <si>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</si>
  <si>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</si>
  <si>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</si>
  <si>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</si>
  <si>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</si>
  <si>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</si>
  <si>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</si>
  <si>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</si>
  <si>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</si>
  <si>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</si>
  <si>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</si>
  <si>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</si>
  <si>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</si>
  <si>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</si>
  <si>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</si>
  <si>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</si>
  <si>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</si>
  <si>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</si>
  <si>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</si>
  <si>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</si>
  <si>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</si>
  <si>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</si>
  <si>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</si>
  <si>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</si>
  <si>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</si>
  <si>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</si>
  <si>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</si>
  <si>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</si>
  <si>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</si>
  <si>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</si>
  <si>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</si>
  <si>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</si>
  <si>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</si>
  <si>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</si>
  <si>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</si>
  <si>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</si>
  <si>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</si>
  <si>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</si>
  <si>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</si>
  <si>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</si>
  <si>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</si>
  <si>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</si>
  <si>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</si>
  <si>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</si>
  <si>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</si>
  <si>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</si>
  <si>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</si>
  <si>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</si>
  <si>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</si>
  <si>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</si>
  <si>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</si>
  <si>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</si>
  <si>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</si>
  <si>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</si>
  <si>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</si>
  <si>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</si>
  <si>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</si>
  <si>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</si>
  <si>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</si>
  <si>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</si>
  <si>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</si>
  <si>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</si>
  <si>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</si>
  <si>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</si>
  <si>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</si>
  <si>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</si>
  <si>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</si>
  <si>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</si>
  <si>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</si>
  <si>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</si>
  <si>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</si>
  <si>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</si>
  <si>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</si>
  <si>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</si>
  <si>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</si>
  <si>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</si>
  <si>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</si>
  <si>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</si>
  <si>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</si>
  <si>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</si>
  <si>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</si>
  <si>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 xml:space="preserve">Rodrigo Fernando Valdivia Orias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</si>
  <si>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</si>
  <si>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</si>
  <si>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</si>
  <si>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</si>
  <si>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</si>
  <si>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</si>
  <si>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</si>
  <si>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</si>
  <si>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</si>
  <si>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</si>
  <si>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</si>
  <si>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</si>
  <si>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Juan Rozas Romero.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</si>
  <si>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</si>
  <si>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</si>
  <si>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</si>
  <si>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</si>
  <si>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</si>
  <si>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</si>
  <si>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</si>
  <si>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</si>
  <si>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</si>
  <si>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</si>
  <si>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</si>
  <si>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</si>
  <si>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</si>
  <si>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</si>
  <si>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</si>
  <si>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</si>
  <si>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</si>
  <si>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</si>
  <si>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</si>
  <si>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</si>
  <si>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</si>
  <si>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</si>
  <si>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</si>
  <si>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</si>
  <si>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</si>
  <si>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</si>
  <si>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</si>
  <si>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</si>
  <si>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</si>
  <si>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</si>
  <si>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</si>
  <si>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</si>
  <si>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</si>
  <si>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</si>
  <si>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</si>
  <si>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</si>
  <si>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</si>
  <si>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</si>
  <si>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</si>
  <si>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</si>
  <si>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</si>
  <si>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</si>
  <si>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</si>
  <si>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</si>
  <si>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</si>
  <si>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</si>
  <si>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</si>
  <si>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</si>
  <si>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</si>
  <si>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</si>
  <si>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</si>
  <si>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</si>
  <si>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</si>
  <si>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</si>
  <si>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</si>
  <si>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</si>
  <si>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</si>
  <si>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</si>
  <si>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</si>
  <si>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</si>
  <si>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</si>
  <si>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</si>
  <si>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</si>
  <si>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</si>
  <si>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</si>
  <si>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</si>
  <si>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</si>
  <si>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</si>
  <si>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</si>
  <si>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</si>
  <si>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</si>
  <si>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</si>
  <si>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</si>
  <si>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</si>
  <si>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</si>
  <si>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</si>
  <si>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</si>
  <si>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</si>
  <si>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</si>
  <si>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</si>
  <si>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</si>
  <si>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</si>
  <si>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</si>
  <si>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</si>
  <si>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</si>
  <si>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</si>
  <si>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</si>
  <si>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</si>
  <si>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</si>
  <si>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</si>
  <si>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</si>
  <si>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</si>
  <si>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</si>
  <si>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</si>
  <si>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</si>
  <si>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</si>
  <si>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</si>
  <si>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</si>
  <si>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</si>
  <si>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</si>
  <si>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</si>
  <si>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</si>
  <si>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</si>
  <si>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</si>
  <si>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
Gervoy Amador Paredes Rojas, 
</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</si>
  <si>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</si>
  <si>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</si>
  <si>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</si>
  <si>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</si>
  <si>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</si>
  <si>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</si>
  <si>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</si>
  <si>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</si>
  <si>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</si>
  <si>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</si>
  <si>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</si>
  <si>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</si>
  <si>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</si>
  <si>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</si>
  <si>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</si>
  <si>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</si>
  <si>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</si>
  <si>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</si>
  <si>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</si>
  <si>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</si>
  <si>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</si>
  <si>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</si>
  <si>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</si>
  <si>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</si>
  <si>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</si>
  <si>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</si>
  <si>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</si>
  <si>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</si>
  <si>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</si>
  <si>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</si>
  <si>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Héctor Alejandro Barría Angulo,</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</si>
  <si>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</si>
  <si>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</si>
  <si>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</si>
  <si>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</si>
  <si>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</si>
  <si>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</si>
  <si>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</si>
  <si>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</si>
  <si>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</si>
  <si>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</si>
  <si>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</si>
  <si>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</si>
  <si>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</si>
  <si>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</si>
  <si>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 xml:space="preserve">Cristian Felipe Ojeda Chiguay.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</si>
  <si>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</si>
  <si>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</si>
  <si>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</si>
  <si>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</si>
  <si>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</si>
  <si>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</si>
  <si>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</si>
  <si>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</si>
  <si>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</si>
  <si>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</si>
  <si>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</si>
  <si>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</si>
  <si>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</si>
  <si>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</si>
  <si>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</si>
  <si>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</si>
  <si>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</si>
  <si>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</si>
  <si>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 xml:space="preserve">Washington Arnaldo Ulloa Villarroel.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</si>
  <si>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</si>
  <si>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</si>
  <si>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</si>
  <si>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</si>
  <si>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</si>
  <si>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</si>
  <si>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</si>
  <si>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</si>
  <si>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</si>
  <si>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</si>
  <si>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</si>
  <si>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</si>
  <si>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</si>
  <si>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</si>
  <si>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</si>
  <si>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</si>
  <si>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</si>
  <si>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</si>
  <si>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</si>
  <si>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</si>
  <si>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</si>
  <si>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</si>
  <si>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</si>
  <si>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</si>
  <si>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</si>
  <si>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</si>
  <si>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</si>
  <si>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</si>
  <si>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</si>
  <si>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</si>
  <si>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</si>
  <si>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</si>
  <si>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</si>
  <si>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</si>
  <si>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</si>
  <si>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</si>
  <si>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</si>
  <si>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</si>
  <si>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</si>
  <si>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</si>
  <si>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</si>
  <si>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</si>
  <si>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</si>
  <si>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</si>
  <si>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</si>
  <si>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</si>
  <si>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</si>
  <si>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</si>
  <si>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</si>
  <si>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</si>
  <si>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</si>
  <si>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</si>
  <si>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</si>
  <si>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</si>
  <si>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</si>
  <si>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</si>
  <si>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</si>
  <si>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</si>
  <si>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</si>
  <si>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</si>
  <si>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</si>
  <si>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</si>
  <si>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</si>
  <si>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</si>
  <si>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</si>
  <si>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</si>
  <si>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</si>
  <si>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</si>
  <si>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</si>
  <si>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</si>
  <si>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</si>
  <si>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</si>
  <si>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</si>
  <si>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</si>
  <si>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</si>
  <si>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</si>
  <si>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</si>
  <si>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</si>
  <si>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</si>
  <si>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</si>
  <si>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</si>
  <si>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</si>
  <si>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</si>
  <si>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</si>
  <si>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</si>
  <si>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</si>
  <si>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</si>
  <si>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</si>
  <si>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</si>
  <si>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</si>
  <si>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</si>
  <si>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</si>
  <si>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</si>
  <si>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</si>
  <si>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</si>
  <si>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</si>
  <si>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</si>
  <si>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</si>
  <si>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</si>
  <si>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</si>
  <si>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</si>
  <si>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</si>
  <si>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María Nora Cuevas Contreras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</si>
  <si>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</si>
  <si>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</si>
  <si>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</si>
  <si>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</si>
  <si>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</si>
  <si>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</si>
  <si>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</si>
  <si>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</si>
  <si>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</si>
  <si>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</si>
  <si>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</si>
  <si>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</si>
  <si>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</si>
  <si>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</si>
  <si>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</si>
  <si>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</si>
  <si>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</si>
  <si>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</si>
  <si>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</si>
  <si>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</si>
  <si>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</si>
  <si>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</si>
  <si>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</si>
  <si>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</si>
  <si>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</si>
  <si>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</si>
  <si>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</si>
  <si>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</si>
  <si>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</si>
  <si>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</si>
  <si>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</si>
  <si>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</si>
  <si>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Wilson Alejandro Olivares Bustamante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</si>
  <si>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</si>
  <si>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</si>
  <si>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</si>
  <si>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</si>
  <si>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</si>
  <si>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</si>
  <si>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</si>
  <si>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</si>
  <si>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</si>
  <si>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</si>
  <si>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</si>
  <si>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</si>
  <si>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</si>
  <si>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Bernardo Candía Henríquez,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</si>
  <si>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</si>
  <si>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</si>
  <si>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</si>
  <si>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</si>
  <si>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</si>
  <si>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</si>
  <si>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</si>
  <si>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</si>
  <si>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</si>
  <si>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69.140.800-0</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</si>
  <si>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</si>
  <si>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</si>
  <si>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</si>
  <si>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</si>
  <si>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</si>
  <si>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</si>
  <si>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</si>
  <si>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</si>
  <si>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</si>
  <si>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</si>
  <si>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</si>
  <si>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</si>
  <si>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</si>
  <si>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</si>
  <si>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</si>
  <si>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</si>
  <si>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</si>
  <si>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</si>
  <si>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</si>
  <si>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</si>
  <si>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</si>
  <si>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</si>
  <si>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</si>
  <si>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</si>
  <si>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</si>
  <si>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</si>
  <si>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</si>
  <si>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</si>
  <si>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</si>
  <si>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</si>
  <si>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</si>
  <si>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</si>
  <si>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</si>
  <si>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</si>
  <si>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</si>
  <si>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</si>
  <si>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</si>
  <si>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</si>
  <si>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</si>
  <si>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</si>
  <si>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</si>
  <si>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</si>
  <si>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</si>
  <si>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</si>
  <si>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</si>
  <si>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</si>
  <si>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</si>
  <si>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</si>
  <si>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</si>
  <si>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</si>
  <si>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</si>
  <si>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</si>
  <si>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</si>
  <si>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</si>
  <si>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</si>
  <si>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</si>
  <si>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</si>
  <si>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</si>
  <si>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</si>
  <si>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</si>
  <si>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</si>
  <si>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</si>
  <si>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</si>
  <si>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</si>
  <si>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</si>
  <si>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</si>
  <si>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</si>
  <si>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</si>
  <si>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</si>
  <si>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</si>
  <si>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</si>
  <si>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</si>
  <si>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</si>
  <si>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</si>
  <si>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</si>
  <si>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</si>
  <si>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</si>
  <si>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</si>
  <si>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</si>
  <si>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</si>
  <si>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</si>
  <si>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</si>
  <si>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</si>
  <si>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</si>
  <si>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</si>
  <si>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</si>
  <si>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</si>
  <si>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</si>
  <si>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</si>
  <si>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</si>
  <si>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</si>
  <si>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</si>
  <si>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</si>
  <si>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</si>
  <si>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</si>
  <si>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</si>
  <si>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</si>
  <si>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</si>
  <si>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</si>
  <si>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</si>
  <si>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</si>
  <si>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</si>
  <si>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</si>
  <si>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</si>
  <si>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</si>
  <si>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</si>
  <si>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</si>
  <si>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</si>
  <si>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</si>
  <si>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</si>
  <si>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</si>
  <si>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</si>
  <si>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</si>
  <si>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</si>
  <si>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</si>
  <si>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</si>
  <si>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</si>
  <si>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</si>
  <si>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</si>
  <si>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</si>
  <si>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</si>
  <si>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</si>
  <si>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</si>
  <si>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</si>
  <si>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</si>
  <si>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</si>
  <si>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</si>
  <si>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</si>
  <si>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</si>
  <si>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</si>
  <si>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</si>
  <si>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</si>
  <si>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</si>
  <si>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</si>
  <si>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</si>
  <si>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</si>
  <si>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</si>
  <si>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</si>
  <si>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</si>
  <si>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</si>
  <si>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</si>
  <si>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</si>
  <si>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</si>
  <si>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</si>
  <si>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</si>
  <si>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</si>
  <si>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</si>
  <si>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</si>
  <si>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</si>
  <si>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</si>
  <si>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</si>
  <si>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</si>
  <si>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</si>
  <si>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</si>
  <si>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</si>
  <si>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</si>
  <si>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</si>
  <si>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</si>
  <si>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</si>
  <si>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</si>
  <si>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</si>
  <si>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</si>
  <si>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</si>
  <si>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</si>
  <si>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</si>
  <si>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</si>
  <si>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</si>
  <si>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</si>
  <si>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</si>
  <si>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</si>
  <si>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</si>
  <si>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</si>
  <si>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</si>
  <si>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</si>
  <si>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</si>
  <si>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</si>
  <si>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</si>
  <si>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</si>
  <si>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</si>
  <si>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</si>
  <si>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</si>
  <si>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</si>
  <si>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</si>
  <si>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</si>
  <si>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</si>
  <si>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</si>
  <si>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</si>
  <si>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</si>
  <si>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</si>
  <si>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</si>
  <si>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</si>
  <si>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</si>
  <si>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</si>
  <si>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</si>
  <si>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</si>
  <si>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</si>
  <si>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</si>
  <si>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</si>
  <si>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</si>
  <si>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</si>
  <si>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</si>
  <si>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</si>
  <si>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</si>
  <si>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</si>
  <si>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</si>
  <si>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</si>
  <si>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</si>
  <si>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</si>
  <si>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</si>
  <si>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</si>
  <si>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</si>
  <si>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</si>
  <si>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</si>
  <si>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</si>
  <si>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</si>
  <si>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</si>
  <si>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</si>
  <si>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</si>
  <si>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</si>
  <si>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</si>
  <si>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</si>
  <si>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</si>
  <si>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</si>
  <si>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</si>
  <si>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</si>
  <si>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</si>
  <si>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</si>
  <si>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</si>
  <si>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</si>
  <si>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</si>
  <si>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</si>
  <si>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</si>
  <si>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</si>
  <si>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</si>
  <si>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</si>
  <si>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</si>
  <si>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</si>
  <si>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</si>
  <si>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</si>
  <si>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</si>
  <si>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</si>
  <si>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</si>
  <si>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</si>
  <si>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</si>
  <si>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</si>
  <si>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</si>
  <si>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</si>
  <si>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</si>
  <si>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</si>
  <si>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</si>
  <si>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</si>
  <si>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</si>
  <si>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</si>
  <si>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</si>
  <si>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</si>
  <si>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</si>
  <si>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</si>
  <si>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</si>
  <si>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</si>
  <si>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</si>
  <si>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</si>
  <si>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</si>
  <si>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Instituto para el Desarrollo Comunitario IDECO Miguel de Pujadas Vergara. 
</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</si>
  <si>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</si>
  <si>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</si>
  <si>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</si>
  <si>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</si>
  <si>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</si>
  <si>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</si>
  <si>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</si>
  <si>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</si>
  <si>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</si>
  <si>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</si>
  <si>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</si>
  <si>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</si>
  <si>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</si>
  <si>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</si>
  <si>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</si>
  <si>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</si>
  <si>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</si>
  <si>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</si>
  <si>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</si>
  <si>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</si>
  <si>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</si>
  <si>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</si>
  <si>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</si>
  <si>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</si>
  <si>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</si>
  <si>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</si>
  <si>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</si>
  <si>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</si>
  <si>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</si>
  <si>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</si>
  <si>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</si>
  <si>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</si>
  <si>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</si>
  <si>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</si>
  <si>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17 de abril de 2018 al 17 de abril de 2021.</t>
  </si>
  <si>
    <t xml:space="preserve">Presidente: Julio Salazar Veloso, 
Luis Elías Jara Martínez  
(Podrán actuar conjunta o indistintamente).
</t>
  </si>
  <si>
    <t xml:space="preserve">Ricardo Lyon s/n, Lota Alto, VIII Región 
</t>
  </si>
  <si>
    <t>Lota Alto</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</si>
  <si>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</si>
  <si>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</si>
  <si>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</si>
  <si>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</si>
  <si>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</si>
  <si>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</si>
  <si>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</si>
  <si>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</si>
  <si>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</si>
  <si>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</si>
  <si>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</si>
  <si>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</si>
  <si>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</si>
  <si>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</si>
  <si>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</si>
  <si>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</si>
  <si>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</si>
  <si>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</si>
  <si>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</si>
  <si>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</si>
  <si>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</si>
  <si>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</si>
  <si>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</si>
  <si>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</si>
  <si>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</si>
  <si>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</si>
  <si>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</si>
  <si>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</si>
  <si>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</si>
  <si>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</si>
  <si>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</si>
  <si>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</si>
  <si>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</si>
  <si>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</si>
  <si>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</si>
  <si>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</si>
  <si>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</si>
  <si>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</si>
  <si>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</si>
  <si>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</si>
  <si>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</si>
  <si>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</si>
  <si>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</si>
  <si>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</si>
  <si>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</si>
  <si>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</si>
  <si>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</si>
  <si>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</si>
  <si>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</si>
  <si>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</si>
  <si>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</si>
  <si>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</si>
  <si>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</si>
  <si>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</si>
  <si>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</si>
  <si>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</si>
  <si>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</si>
  <si>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</si>
  <si>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</si>
  <si>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</si>
  <si>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</si>
  <si>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</si>
  <si>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</si>
  <si>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</si>
  <si>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</si>
  <si>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</si>
  <si>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</si>
  <si>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</si>
  <si>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</si>
  <si>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</si>
  <si>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</si>
  <si>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</si>
  <si>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</si>
  <si>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</si>
  <si>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</si>
  <si>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</si>
  <si>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</si>
  <si>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</si>
  <si>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</si>
  <si>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</si>
  <si>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</si>
  <si>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</si>
  <si>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</si>
  <si>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</si>
  <si>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</si>
  <si>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</si>
  <si>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</si>
  <si>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</si>
  <si>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</si>
  <si>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</si>
  <si>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</si>
  <si>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</si>
  <si>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</si>
  <si>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</si>
  <si>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</si>
  <si>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</si>
  <si>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</si>
  <si>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</si>
  <si>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</si>
  <si>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</si>
  <si>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</si>
  <si>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</si>
  <si>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</si>
  <si>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</si>
  <si>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</si>
  <si>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</si>
  <si>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</si>
  <si>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</si>
  <si>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</si>
  <si>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</si>
  <si>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</si>
  <si>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</si>
  <si>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</si>
  <si>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</si>
  <si>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</si>
  <si>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</si>
  <si>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</si>
  <si>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</si>
  <si>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</si>
  <si>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</si>
  <si>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</si>
  <si>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</si>
  <si>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</si>
  <si>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</si>
  <si>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</si>
  <si>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</si>
  <si>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</si>
  <si>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</si>
  <si>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</si>
  <si>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</si>
  <si>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</si>
  <si>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</si>
  <si>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</si>
  <si>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</si>
  <si>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</si>
  <si>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</si>
  <si>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</si>
  <si>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</si>
  <si>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</si>
  <si>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</si>
  <si>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</si>
  <si>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</si>
  <si>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Organización Comunitaria Funcional Centro Cultural y Educacional Arcadia. 
</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</si>
  <si>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</si>
  <si>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</si>
  <si>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</si>
  <si>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</si>
  <si>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</si>
  <si>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</si>
  <si>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</si>
  <si>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</si>
  <si>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</si>
  <si>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</si>
  <si>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</si>
  <si>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</si>
  <si>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</si>
  <si>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</si>
  <si>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</si>
  <si>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</si>
  <si>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</si>
  <si>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</si>
  <si>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</si>
  <si>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</si>
  <si>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</si>
  <si>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</si>
  <si>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</si>
  <si>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</si>
  <si>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</si>
  <si>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</si>
  <si>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</si>
  <si>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</si>
  <si>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</si>
  <si>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</si>
  <si>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</si>
  <si>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</si>
  <si>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</si>
  <si>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</si>
  <si>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</si>
  <si>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</si>
  <si>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</si>
  <si>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</si>
  <si>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</si>
  <si>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</si>
  <si>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</si>
  <si>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</si>
  <si>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</si>
  <si>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</si>
  <si>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</si>
  <si>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</si>
  <si>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</si>
  <si>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</si>
  <si>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</si>
  <si>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</si>
  <si>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</si>
  <si>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</si>
  <si>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</si>
  <si>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</si>
  <si>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</si>
  <si>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</si>
  <si>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</si>
  <si>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</si>
  <si>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</si>
  <si>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</si>
  <si>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</si>
  <si>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</si>
  <si>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</si>
  <si>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</si>
  <si>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</si>
  <si>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</si>
  <si>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</si>
  <si>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</si>
  <si>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</si>
  <si>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</si>
  <si>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</si>
  <si>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</si>
  <si>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</si>
  <si>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</si>
  <si>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</si>
  <si>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</si>
  <si>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</si>
  <si>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</si>
  <si>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</si>
  <si>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</si>
  <si>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</si>
  <si>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</si>
  <si>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</si>
  <si>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</si>
  <si>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</si>
  <si>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</si>
  <si>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</si>
  <si>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</si>
  <si>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</si>
  <si>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</si>
  <si>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</si>
  <si>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</si>
  <si>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</si>
  <si>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</si>
  <si>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</si>
  <si>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</si>
  <si>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</si>
  <si>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</si>
  <si>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</si>
  <si>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</si>
  <si>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</si>
  <si>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</si>
  <si>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</si>
  <si>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</si>
  <si>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</si>
  <si>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</si>
  <si>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</si>
  <si>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</si>
  <si>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</si>
  <si>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</si>
  <si>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</si>
  <si>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</si>
  <si>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</si>
  <si>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</si>
  <si>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</si>
  <si>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</si>
  <si>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</si>
  <si>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</si>
  <si>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</si>
  <si>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</si>
  <si>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</si>
  <si>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</si>
  <si>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</si>
  <si>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</si>
  <si>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</si>
  <si>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</si>
  <si>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</si>
  <si>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</si>
  <si>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</si>
  <si>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</si>
  <si>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</si>
  <si>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</si>
  <si>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</si>
  <si>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</si>
  <si>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</si>
  <si>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</si>
  <si>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</si>
  <si>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</si>
  <si>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</si>
  <si>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</si>
  <si>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</si>
  <si>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</si>
  <si>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</si>
  <si>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</si>
  <si>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</si>
  <si>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</si>
  <si>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</si>
  <si>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</si>
  <si>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</si>
  <si>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</si>
  <si>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</si>
  <si>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</si>
  <si>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</si>
  <si>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</si>
  <si>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</si>
  <si>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</si>
  <si>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</si>
  <si>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</si>
  <si>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</si>
  <si>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</si>
  <si>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</si>
  <si>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</si>
  <si>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</si>
  <si>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</si>
  <si>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</si>
  <si>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</si>
  <si>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</si>
  <si>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</si>
  <si>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</si>
  <si>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</si>
  <si>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</si>
  <si>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</si>
  <si>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</si>
  <si>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</si>
  <si>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</si>
  <si>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</si>
  <si>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</si>
  <si>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</si>
  <si>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</si>
  <si>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</si>
  <si>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</si>
  <si>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</si>
  <si>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</si>
  <si>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</si>
  <si>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</si>
  <si>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</si>
  <si>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</si>
  <si>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</si>
  <si>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</si>
  <si>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</si>
  <si>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</si>
  <si>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</si>
  <si>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</si>
  <si>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</si>
  <si>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</si>
  <si>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</si>
  <si>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</si>
  <si>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</si>
  <si>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</si>
  <si>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</si>
  <si>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</si>
  <si>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</si>
  <si>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</si>
  <si>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</si>
  <si>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</si>
  <si>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</si>
  <si>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</si>
  <si>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</si>
  <si>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</si>
  <si>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</si>
  <si>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</si>
  <si>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</si>
  <si>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</si>
  <si>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</si>
  <si>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</si>
  <si>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</si>
  <si>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</si>
  <si>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</si>
  <si>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</si>
  <si>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</si>
  <si>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</si>
  <si>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</si>
  <si>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</si>
  <si>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</si>
  <si>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</si>
  <si>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</si>
  <si>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</si>
  <si>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</si>
  <si>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</si>
  <si>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</si>
  <si>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</si>
  <si>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</si>
  <si>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</si>
  <si>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</si>
  <si>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</si>
  <si>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</si>
  <si>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</si>
  <si>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</si>
  <si>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</si>
  <si>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</si>
  <si>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</si>
  <si>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</si>
  <si>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</si>
  <si>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</si>
  <si>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</si>
  <si>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</si>
  <si>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</si>
  <si>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</si>
  <si>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</si>
  <si>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</si>
  <si>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</si>
  <si>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</si>
  <si>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</si>
  <si>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</si>
  <si>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</si>
  <si>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</si>
  <si>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</si>
  <si>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</si>
  <si>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</si>
  <si>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</si>
  <si>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</si>
  <si>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</si>
  <si>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</si>
  <si>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</si>
  <si>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</si>
  <si>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</si>
  <si>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</si>
  <si>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</si>
  <si>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</si>
  <si>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</si>
  <si>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</si>
  <si>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</si>
  <si>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</si>
  <si>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</si>
  <si>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</si>
  <si>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</si>
  <si>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</si>
  <si>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</si>
  <si>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</si>
  <si>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</si>
  <si>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</si>
  <si>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</si>
  <si>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</si>
  <si>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</si>
  <si>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</si>
  <si>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</si>
  <si>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</si>
  <si>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</si>
  <si>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</si>
  <si>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</si>
  <si>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</si>
  <si>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</si>
  <si>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</si>
  <si>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</si>
  <si>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</si>
  <si>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</si>
  <si>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</si>
  <si>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</si>
  <si>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</si>
  <si>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</si>
  <si>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</si>
  <si>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</si>
  <si>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</si>
  <si>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</si>
  <si>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</si>
  <si>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</si>
  <si>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</si>
  <si>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</si>
  <si>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</si>
  <si>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</si>
  <si>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</si>
  <si>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</si>
  <si>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</si>
  <si>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</si>
  <si>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</si>
  <si>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</si>
  <si>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</si>
  <si>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</si>
  <si>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</si>
  <si>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</si>
  <si>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</si>
  <si>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</si>
  <si>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</si>
  <si>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</si>
  <si>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</si>
  <si>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</si>
  <si>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</si>
  <si>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</si>
  <si>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</si>
  <si>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</si>
  <si>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</si>
  <si>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</si>
  <si>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</si>
  <si>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</si>
  <si>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</si>
  <si>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</si>
  <si>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</si>
  <si>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</si>
  <si>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</si>
  <si>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</si>
  <si>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</si>
  <si>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</si>
  <si>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</si>
  <si>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</si>
  <si>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</si>
  <si>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</si>
  <si>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</si>
  <si>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</si>
  <si>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</si>
  <si>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</si>
  <si>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</si>
  <si>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</si>
  <si>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</si>
  <si>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</si>
  <si>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</si>
  <si>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</si>
  <si>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</si>
  <si>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</si>
  <si>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</si>
  <si>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</si>
  <si>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</si>
  <si>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</si>
  <si>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</si>
  <si>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</si>
  <si>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</si>
  <si>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</si>
  <si>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</si>
  <si>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</si>
  <si>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</si>
  <si>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</si>
  <si>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</si>
  <si>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</si>
  <si>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</si>
  <si>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</si>
  <si>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</si>
  <si>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</si>
  <si>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</si>
  <si>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</si>
  <si>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</si>
  <si>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</si>
  <si>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</si>
  <si>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</si>
  <si>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</si>
  <si>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</si>
  <si>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</si>
  <si>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</si>
  <si>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</si>
  <si>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</si>
  <si>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</si>
  <si>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</si>
  <si>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</si>
  <si>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</si>
  <si>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</si>
  <si>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</si>
  <si>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</si>
  <si>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</si>
  <si>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</si>
  <si>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</si>
  <si>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</si>
  <si>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</si>
  <si>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</si>
  <si>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</si>
  <si>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</si>
  <si>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</si>
  <si>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</si>
  <si>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</si>
  <si>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</si>
  <si>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</si>
  <si>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</si>
  <si>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</si>
  <si>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</si>
  <si>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</si>
  <si>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</si>
  <si>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</si>
  <si>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</si>
  <si>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</si>
  <si>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</si>
  <si>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</si>
  <si>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</si>
  <si>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</si>
  <si>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</si>
  <si>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</si>
  <si>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</si>
  <si>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</si>
  <si>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</si>
  <si>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</si>
  <si>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</si>
  <si>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</si>
  <si>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</si>
  <si>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</si>
  <si>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</si>
  <si>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</si>
  <si>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</si>
  <si>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</si>
  <si>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</si>
  <si>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</si>
  <si>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</si>
  <si>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</si>
  <si>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</si>
  <si>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</si>
  <si>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</si>
  <si>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</si>
  <si>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</si>
  <si>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</si>
  <si>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</si>
  <si>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</si>
  <si>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</si>
  <si>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</si>
  <si>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</si>
  <si>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</si>
  <si>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</si>
  <si>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</si>
  <si>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</si>
  <si>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</si>
  <si>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</si>
  <si>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</si>
  <si>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</si>
  <si>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</si>
  <si>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</si>
  <si>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</si>
  <si>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</si>
  <si>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</si>
  <si>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</si>
  <si>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</si>
  <si>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</si>
  <si>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</si>
  <si>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</si>
  <si>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</si>
  <si>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</si>
  <si>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</si>
  <si>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</si>
  <si>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</si>
  <si>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</si>
  <si>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</si>
  <si>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</si>
  <si>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</si>
  <si>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</si>
  <si>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</si>
  <si>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</si>
  <si>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</si>
  <si>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</si>
  <si>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</si>
  <si>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</si>
  <si>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</si>
  <si>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</si>
  <si>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</si>
  <si>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</si>
  <si>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</si>
  <si>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</si>
  <si>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</si>
  <si>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</si>
  <si>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</si>
  <si>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</si>
  <si>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</si>
  <si>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</si>
  <si>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</si>
  <si>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</si>
  <si>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</si>
  <si>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</si>
  <si>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</si>
  <si>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</si>
  <si>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</si>
  <si>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</si>
  <si>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</si>
  <si>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</si>
  <si>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</si>
  <si>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</si>
  <si>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</si>
  <si>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</si>
  <si>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</si>
  <si>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</si>
  <si>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</si>
  <si>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</si>
  <si>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</si>
  <si>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</si>
  <si>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</si>
  <si>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</si>
  <si>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</si>
  <si>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</si>
  <si>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</si>
  <si>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</si>
  <si>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</si>
  <si>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</si>
  <si>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</si>
  <si>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</si>
  <si>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</si>
  <si>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</si>
  <si>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</si>
  <si>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</si>
  <si>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</si>
  <si>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</si>
  <si>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</si>
  <si>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</si>
  <si>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</si>
  <si>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</si>
  <si>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</si>
  <si>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</si>
  <si>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</si>
  <si>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</si>
  <si>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</si>
  <si>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</si>
  <si>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</si>
  <si>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</si>
  <si>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</si>
  <si>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</si>
  <si>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</si>
  <si>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</si>
  <si>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</si>
  <si>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</si>
  <si>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</si>
  <si>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</si>
  <si>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</si>
  <si>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</si>
  <si>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</si>
  <si>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</si>
  <si>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</si>
  <si>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</si>
  <si>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</si>
  <si>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</si>
  <si>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</si>
  <si>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</si>
  <si>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</si>
  <si>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</si>
  <si>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</si>
  <si>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</si>
  <si>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</si>
  <si>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</si>
  <si>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</si>
  <si>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</si>
  <si>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</si>
  <si>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</si>
  <si>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</si>
  <si>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</si>
  <si>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</si>
  <si>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</si>
  <si>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</si>
  <si>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</si>
  <si>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</si>
  <si>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</si>
  <si>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</si>
  <si>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</si>
  <si>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</si>
  <si>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</si>
  <si>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</si>
  <si>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</si>
  <si>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</si>
  <si>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</si>
  <si>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</si>
  <si>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</si>
  <si>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</si>
  <si>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</si>
  <si>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</si>
  <si>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</si>
  <si>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</si>
  <si>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</si>
  <si>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</si>
  <si>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</si>
  <si>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</si>
  <si>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</si>
  <si>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</si>
  <si>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</si>
  <si>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</si>
  <si>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</si>
  <si>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</si>
  <si>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</si>
  <si>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</si>
  <si>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</si>
  <si>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</si>
  <si>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</si>
  <si>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</si>
  <si>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</si>
  <si>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</si>
  <si>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</si>
  <si>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</si>
  <si>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</si>
  <si>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</si>
  <si>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</si>
  <si>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</si>
  <si>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</si>
  <si>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</si>
  <si>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</si>
  <si>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</si>
  <si>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</si>
  <si>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</si>
  <si>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</si>
  <si>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</si>
  <si>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</si>
  <si>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</si>
  <si>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</si>
  <si>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</si>
  <si>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</si>
  <si>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</si>
  <si>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</si>
  <si>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</si>
  <si>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</si>
  <si>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</si>
  <si>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</si>
  <si>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</si>
  <si>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</si>
  <si>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</si>
  <si>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</si>
  <si>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</si>
  <si>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</si>
  <si>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</si>
  <si>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</si>
  <si>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</si>
  <si>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</si>
  <si>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</si>
  <si>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</si>
  <si>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</si>
  <si>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</si>
  <si>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</si>
  <si>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</si>
  <si>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</si>
  <si>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</si>
  <si>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</si>
  <si>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</si>
  <si>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</si>
  <si>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</si>
  <si>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</si>
  <si>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</si>
  <si>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</si>
  <si>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</si>
  <si>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</si>
  <si>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</si>
  <si>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</si>
  <si>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</si>
  <si>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</si>
  <si>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</si>
  <si>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</si>
  <si>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</si>
  <si>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</si>
  <si>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</si>
  <si>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</si>
  <si>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</si>
  <si>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</si>
  <si>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</si>
  <si>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</si>
  <si>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</si>
  <si>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</si>
  <si>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</si>
  <si>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</si>
  <si>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</si>
  <si>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</si>
  <si>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</si>
  <si>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</si>
  <si>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</si>
  <si>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</si>
  <si>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</si>
  <si>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</si>
  <si>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</si>
  <si>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</si>
  <si>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</si>
  <si>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</si>
  <si>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</si>
  <si>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</si>
  <si>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</si>
  <si>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</si>
  <si>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</si>
  <si>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</si>
  <si>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</si>
  <si>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</si>
  <si>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</si>
  <si>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</si>
  <si>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</si>
  <si>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</si>
  <si>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</si>
  <si>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</si>
  <si>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</si>
  <si>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</si>
  <si>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</si>
  <si>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</si>
  <si>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</si>
  <si>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</si>
  <si>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</si>
  <si>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</si>
  <si>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</si>
  <si>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</si>
  <si>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</si>
  <si>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</si>
  <si>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</si>
  <si>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</si>
  <si>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</si>
  <si>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</si>
  <si>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</si>
  <si>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</si>
  <si>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</si>
  <si>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</si>
  <si>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</si>
  <si>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</si>
  <si>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</si>
  <si>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</si>
  <si>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</si>
  <si>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</si>
  <si>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</si>
  <si>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</si>
  <si>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</si>
  <si>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</si>
  <si>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</si>
  <si>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</si>
  <si>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</si>
  <si>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</si>
  <si>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</si>
  <si>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</si>
  <si>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</si>
  <si>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</si>
  <si>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</si>
  <si>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</si>
  <si>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</si>
  <si>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</si>
  <si>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</si>
  <si>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</si>
  <si>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</si>
  <si>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</si>
  <si>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</si>
  <si>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</si>
  <si>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</si>
  <si>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</si>
  <si>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</si>
  <si>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</si>
  <si>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</si>
  <si>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</si>
  <si>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</si>
  <si>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</si>
  <si>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</si>
  <si>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 xml:space="preserve">Presidente: Oscar Bustamante Muñoz                 
Vice presidenta: Marcela Marmolejo Hurtado          
Secretaria: Isabel Natalia Marquez Aguayo   
Tesorero: Jaime Andrés Martínez Harms      
</t>
  </si>
  <si>
    <t>De 28 de Junio de 2005 a 27 de Junio de 2007.</t>
  </si>
  <si>
    <t xml:space="preserve">Presidente: Oscar René Armando Bustamante Muñoz    
Secretaria Ejecutiva: Soledad Gabriela Bustamante Farías           
</t>
  </si>
  <si>
    <t>Cuevas 978, comuna de Santiago.</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</si>
  <si>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</si>
  <si>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</si>
  <si>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</si>
  <si>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</si>
  <si>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</si>
  <si>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</si>
  <si>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</si>
  <si>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</si>
  <si>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</si>
  <si>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</si>
  <si>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</si>
  <si>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</si>
  <si>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</si>
  <si>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</si>
  <si>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</si>
  <si>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</si>
  <si>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</si>
  <si>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</si>
  <si>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</si>
  <si>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</si>
  <si>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</si>
  <si>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</si>
  <si>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</si>
  <si>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</si>
  <si>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</si>
  <si>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</si>
  <si>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</si>
  <si>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</si>
  <si>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</si>
  <si>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</si>
  <si>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 xml:space="preserve">Organización No Gubernamental de Desarrollo Corporación Educación El Quijote O.N.G. El Quijote
</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</si>
  <si>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</si>
  <si>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</si>
  <si>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</si>
  <si>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</si>
  <si>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</si>
  <si>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</si>
  <si>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</si>
  <si>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</si>
  <si>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</si>
  <si>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</si>
  <si>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</si>
  <si>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</si>
  <si>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</si>
  <si>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</si>
  <si>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</si>
  <si>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</si>
  <si>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</si>
  <si>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</si>
  <si>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</si>
  <si>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</si>
  <si>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</si>
  <si>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</si>
  <si>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</si>
  <si>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</si>
  <si>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</si>
  <si>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</si>
  <si>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</si>
  <si>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</si>
  <si>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</si>
  <si>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</si>
  <si>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</si>
  <si>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</si>
  <si>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</si>
  <si>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</si>
  <si>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</si>
  <si>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</si>
  <si>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</si>
  <si>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</si>
  <si>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</si>
  <si>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</si>
  <si>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</si>
  <si>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</si>
  <si>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</si>
  <si>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</si>
  <si>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</si>
  <si>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</si>
  <si>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</si>
  <si>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</si>
  <si>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</si>
  <si>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</si>
  <si>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</si>
  <si>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</si>
  <si>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</si>
  <si>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</si>
  <si>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</si>
  <si>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</si>
  <si>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</si>
  <si>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</si>
  <si>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</si>
  <si>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</si>
  <si>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</si>
  <si>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</si>
  <si>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</si>
  <si>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</si>
  <si>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</si>
  <si>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</si>
  <si>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</si>
  <si>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</si>
  <si>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</si>
  <si>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</si>
  <si>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</si>
  <si>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</si>
  <si>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</si>
  <si>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</si>
  <si>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</si>
  <si>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</si>
  <si>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</si>
  <si>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</si>
  <si>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</si>
  <si>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</si>
  <si>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</si>
  <si>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</si>
  <si>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</si>
  <si>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</si>
  <si>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</si>
  <si>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</si>
  <si>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</si>
  <si>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</si>
  <si>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</si>
  <si>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</si>
  <si>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</si>
  <si>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</si>
  <si>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</si>
  <si>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</si>
  <si>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</si>
  <si>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</si>
  <si>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</si>
  <si>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</si>
  <si>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</si>
  <si>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</si>
  <si>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</si>
  <si>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</si>
  <si>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</si>
  <si>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</si>
  <si>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</si>
  <si>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</si>
  <si>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</si>
  <si>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</si>
  <si>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</si>
  <si>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</si>
  <si>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</si>
  <si>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</si>
  <si>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</si>
  <si>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</si>
  <si>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</si>
  <si>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</si>
  <si>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</si>
  <si>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</si>
  <si>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</si>
  <si>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</si>
  <si>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</si>
  <si>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</si>
  <si>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</si>
  <si>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</si>
  <si>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</si>
  <si>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</si>
  <si>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</si>
  <si>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</si>
  <si>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</si>
  <si>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</si>
  <si>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</si>
  <si>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</si>
  <si>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</si>
  <si>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</si>
  <si>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</si>
  <si>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</si>
  <si>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</si>
  <si>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t>
  </si>
  <si>
    <t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</si>
  <si>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</si>
  <si>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</si>
  <si>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</si>
  <si>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</si>
  <si>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</si>
  <si>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</si>
  <si>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</si>
  <si>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</si>
  <si>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</si>
  <si>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</si>
  <si>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</si>
  <si>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</si>
  <si>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</si>
  <si>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</si>
  <si>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</si>
  <si>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</si>
  <si>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</si>
  <si>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</si>
  <si>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</si>
  <si>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</si>
  <si>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</si>
  <si>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</si>
  <si>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</si>
  <si>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</si>
  <si>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</si>
  <si>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</si>
  <si>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</si>
  <si>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</si>
  <si>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</si>
  <si>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</si>
  <si>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</si>
  <si>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</si>
  <si>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</si>
  <si>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</si>
  <si>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</si>
  <si>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</si>
  <si>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</si>
  <si>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</si>
  <si>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</si>
  <si>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</si>
  <si>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</si>
  <si>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</si>
  <si>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</si>
  <si>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</si>
  <si>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</si>
  <si>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</si>
  <si>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</si>
  <si>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</si>
  <si>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</si>
  <si>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</si>
  <si>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</si>
  <si>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</si>
  <si>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</si>
  <si>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</si>
  <si>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</si>
  <si>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</si>
  <si>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</si>
  <si>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</si>
  <si>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</si>
  <si>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</si>
  <si>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</si>
  <si>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</si>
  <si>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</si>
  <si>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</si>
  <si>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</si>
  <si>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</si>
  <si>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</si>
  <si>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</si>
  <si>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</si>
  <si>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</si>
  <si>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</si>
  <si>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</si>
  <si>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</si>
  <si>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</si>
  <si>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</si>
  <si>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</si>
  <si>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</si>
  <si>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</si>
  <si>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</si>
  <si>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</si>
  <si>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</si>
  <si>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</si>
  <si>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</si>
  <si>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</si>
  <si>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</si>
  <si>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</si>
  <si>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</si>
  <si>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</si>
  <si>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</si>
  <si>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</si>
  <si>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</si>
  <si>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</si>
  <si>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</si>
  <si>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</si>
  <si>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</si>
  <si>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</si>
  <si>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</si>
  <si>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</si>
  <si>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</si>
  <si>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</si>
  <si>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</si>
  <si>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</si>
  <si>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</si>
  <si>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</si>
  <si>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</si>
  <si>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</si>
  <si>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</si>
  <si>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</si>
  <si>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</si>
  <si>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</si>
  <si>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</si>
  <si>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</si>
  <si>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</si>
  <si>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</si>
  <si>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</si>
  <si>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</si>
  <si>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</si>
  <si>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</si>
  <si>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</si>
  <si>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</si>
  <si>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</si>
  <si>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</si>
  <si>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</si>
  <si>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</si>
  <si>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</si>
  <si>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</si>
  <si>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</si>
  <si>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</si>
  <si>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</si>
  <si>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</si>
  <si>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</si>
  <si>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</si>
  <si>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</si>
  <si>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</si>
  <si>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</si>
  <si>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</si>
  <si>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</si>
  <si>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</si>
  <si>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</si>
  <si>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</si>
  <si>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</si>
  <si>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</si>
  <si>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</si>
  <si>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</si>
  <si>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</si>
  <si>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</si>
  <si>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</si>
  <si>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</si>
  <si>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</si>
  <si>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</si>
  <si>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</si>
  <si>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</si>
  <si>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</si>
  <si>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</si>
  <si>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</si>
  <si>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</si>
  <si>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</si>
  <si>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</si>
  <si>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</si>
  <si>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</si>
  <si>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</si>
  <si>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</si>
  <si>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</si>
  <si>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</si>
  <si>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</si>
  <si>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</si>
  <si>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</si>
  <si>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</si>
  <si>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</si>
  <si>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</si>
  <si>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</si>
  <si>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</si>
  <si>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</si>
  <si>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</si>
  <si>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</si>
  <si>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</si>
  <si>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</si>
  <si>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</si>
  <si>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</si>
  <si>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</si>
  <si>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</si>
  <si>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</si>
  <si>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</si>
  <si>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</si>
  <si>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</si>
  <si>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</si>
  <si>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</si>
  <si>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</si>
  <si>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</si>
  <si>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</si>
  <si>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</si>
  <si>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</si>
  <si>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</si>
  <si>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</si>
  <si>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</si>
  <si>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</si>
  <si>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</si>
  <si>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</si>
  <si>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</si>
  <si>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</si>
  <si>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</si>
  <si>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</si>
  <si>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</si>
  <si>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</si>
  <si>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</si>
  <si>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</si>
  <si>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</si>
  <si>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</si>
  <si>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</si>
  <si>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</si>
  <si>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</si>
  <si>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</si>
  <si>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</si>
  <si>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</si>
  <si>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</si>
  <si>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</si>
  <si>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</si>
  <si>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</si>
  <si>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</si>
  <si>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</si>
  <si>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</si>
  <si>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</si>
  <si>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</si>
  <si>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</si>
  <si>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</si>
  <si>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</si>
  <si>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</si>
  <si>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</si>
  <si>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</si>
  <si>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</si>
  <si>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</si>
  <si>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</si>
  <si>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</si>
  <si>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</si>
  <si>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</si>
  <si>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</si>
  <si>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</si>
  <si>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</si>
  <si>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</si>
  <si>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</si>
  <si>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</si>
  <si>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</si>
  <si>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</si>
  <si>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</si>
  <si>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</si>
  <si>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</si>
  <si>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</si>
  <si>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</si>
  <si>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</si>
  <si>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</si>
  <si>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</si>
  <si>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</si>
  <si>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</si>
  <si>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</si>
  <si>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</si>
  <si>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</si>
  <si>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</si>
  <si>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</si>
  <si>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</si>
  <si>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</si>
  <si>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</si>
  <si>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</si>
  <si>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</si>
  <si>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</si>
  <si>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</si>
  <si>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</si>
  <si>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</si>
  <si>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</si>
  <si>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</si>
  <si>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</si>
  <si>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</si>
  <si>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</si>
  <si>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</si>
  <si>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</si>
  <si>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</si>
  <si>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</si>
  <si>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</si>
  <si>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</si>
  <si>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</si>
  <si>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</si>
  <si>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</si>
  <si>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</si>
  <si>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</si>
  <si>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</si>
  <si>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</si>
  <si>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</si>
  <si>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</si>
  <si>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</si>
  <si>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</si>
  <si>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</si>
  <si>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</si>
  <si>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</si>
  <si>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</si>
  <si>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</si>
  <si>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</si>
  <si>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</si>
  <si>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</si>
  <si>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</si>
  <si>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</si>
  <si>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</si>
  <si>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</si>
  <si>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</si>
  <si>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</si>
  <si>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</si>
  <si>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</si>
  <si>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</si>
  <si>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</si>
  <si>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</si>
  <si>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</si>
  <si>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</si>
  <si>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</si>
  <si>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</si>
  <si>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</si>
  <si>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</si>
  <si>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</si>
  <si>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</si>
  <si>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</si>
  <si>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</si>
  <si>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</si>
  <si>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</si>
  <si>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</si>
  <si>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</si>
  <si>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</si>
  <si>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</si>
  <si>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</si>
  <si>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</si>
  <si>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</si>
  <si>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</si>
  <si>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</si>
  <si>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</si>
  <si>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</si>
  <si>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</si>
  <si>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</si>
  <si>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</si>
  <si>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</si>
  <si>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</si>
  <si>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</si>
  <si>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</si>
  <si>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</si>
  <si>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</si>
  <si>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</si>
  <si>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</si>
  <si>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</si>
  <si>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</si>
  <si>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</si>
  <si>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</si>
  <si>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</si>
  <si>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</si>
  <si>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</si>
  <si>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</si>
  <si>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</si>
  <si>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</si>
  <si>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</si>
  <si>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</si>
  <si>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</si>
  <si>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</si>
  <si>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</si>
  <si>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</si>
  <si>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</si>
  <si>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</si>
  <si>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</si>
  <si>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</si>
  <si>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</si>
  <si>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</si>
  <si>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</si>
  <si>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</si>
  <si>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</si>
  <si>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</si>
  <si>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</si>
  <si>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</si>
  <si>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</si>
  <si>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</si>
  <si>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</si>
  <si>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</si>
  <si>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</si>
  <si>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</si>
  <si>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</si>
  <si>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</si>
  <si>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</si>
  <si>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</si>
  <si>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</si>
  <si>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</si>
  <si>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</si>
  <si>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</si>
  <si>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</si>
  <si>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</si>
  <si>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</si>
  <si>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</si>
  <si>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</si>
  <si>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</si>
  <si>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</si>
  <si>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</si>
  <si>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</si>
  <si>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</si>
  <si>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</si>
  <si>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</si>
  <si>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</si>
  <si>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</si>
  <si>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</si>
  <si>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</si>
  <si>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</si>
  <si>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</si>
  <si>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</si>
  <si>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</si>
  <si>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</si>
  <si>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</si>
  <si>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</si>
  <si>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</si>
  <si>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</si>
  <si>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</si>
  <si>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</si>
  <si>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Erigida conforme al derecho canónico Bula “Ad Similitudem Hominis”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</si>
  <si>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</si>
  <si>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</si>
  <si>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</si>
  <si>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</si>
  <si>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</si>
  <si>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</si>
  <si>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</si>
  <si>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</si>
  <si>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</si>
  <si>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</si>
  <si>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</si>
  <si>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</si>
  <si>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Erigida conforme al derecho canónico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</si>
  <si>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</si>
  <si>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</si>
  <si>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</si>
  <si>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</si>
  <si>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</si>
  <si>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</si>
  <si>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</si>
  <si>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</si>
  <si>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</si>
  <si>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</si>
  <si>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</si>
  <si>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Erigido de acuerdo al Derecho Canónico, por Bula de la Santa Sede, de fecha 5 de enero del 2002.</t>
  </si>
  <si>
    <t xml:space="preserve">Organización religiosa.
</t>
  </si>
  <si>
    <t xml:space="preserve">Erigida de acuerdo al Derecho Canónico, en la Arquidiócesis de Santiago.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</si>
  <si>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</si>
  <si>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</si>
  <si>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</si>
  <si>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</si>
  <si>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</si>
  <si>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</si>
  <si>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</si>
  <si>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</si>
  <si>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</si>
  <si>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</si>
  <si>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</si>
  <si>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Otorgado por Decreto Ley N° 2460, de 1979.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</si>
  <si>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</si>
  <si>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</si>
  <si>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</si>
  <si>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</si>
  <si>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</si>
  <si>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</si>
  <si>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</si>
  <si>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</si>
  <si>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</si>
  <si>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</si>
  <si>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</si>
  <si>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</si>
  <si>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</si>
  <si>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</si>
  <si>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</si>
  <si>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</si>
  <si>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</si>
  <si>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</si>
  <si>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</si>
  <si>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</si>
  <si>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</si>
  <si>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</si>
  <si>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</si>
  <si>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</si>
  <si>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</si>
  <si>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</si>
  <si>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</si>
  <si>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</si>
  <si>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</si>
  <si>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</si>
  <si>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</si>
  <si>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</si>
  <si>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</si>
  <si>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</si>
  <si>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</si>
  <si>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</si>
  <si>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</si>
  <si>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</si>
  <si>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</si>
  <si>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</si>
  <si>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</si>
  <si>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</si>
  <si>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</si>
  <si>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</si>
  <si>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</si>
  <si>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</si>
  <si>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</si>
  <si>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</si>
  <si>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</si>
  <si>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</si>
  <si>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</si>
  <si>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</si>
  <si>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</si>
  <si>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</si>
  <si>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</si>
  <si>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</si>
  <si>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</si>
  <si>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</si>
  <si>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</si>
  <si>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</si>
  <si>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</si>
  <si>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</si>
  <si>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</si>
  <si>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</si>
  <si>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</si>
  <si>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</si>
  <si>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</si>
  <si>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</si>
  <si>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</si>
  <si>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</si>
  <si>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</si>
  <si>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</si>
  <si>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</si>
  <si>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</si>
  <si>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</si>
  <si>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</si>
  <si>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</si>
  <si>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</si>
  <si>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</si>
  <si>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</si>
  <si>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</si>
  <si>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</si>
  <si>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</si>
  <si>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</si>
  <si>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</si>
  <si>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</si>
  <si>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</si>
  <si>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</si>
  <si>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</si>
  <si>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</si>
  <si>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</si>
  <si>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</si>
  <si>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</si>
  <si>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</si>
  <si>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</si>
  <si>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</si>
  <si>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</si>
  <si>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</si>
  <si>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</si>
  <si>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</si>
  <si>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</si>
  <si>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</si>
  <si>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</si>
  <si>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</si>
  <si>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</si>
  <si>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</si>
  <si>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</si>
  <si>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</si>
  <si>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</si>
  <si>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</si>
  <si>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</si>
  <si>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</si>
  <si>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</si>
  <si>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</si>
  <si>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</si>
  <si>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</si>
  <si>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</si>
  <si>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</si>
  <si>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</si>
  <si>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</si>
  <si>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</si>
  <si>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</si>
  <si>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</si>
  <si>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</si>
  <si>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</si>
  <si>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</si>
  <si>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</si>
  <si>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</si>
  <si>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</si>
  <si>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</si>
  <si>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</si>
  <si>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</si>
  <si>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</si>
  <si>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</si>
  <si>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</si>
  <si>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</si>
  <si>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</si>
  <si>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</si>
  <si>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</si>
  <si>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</si>
  <si>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</si>
  <si>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</si>
  <si>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</si>
  <si>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</si>
  <si>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</si>
  <si>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</si>
  <si>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</si>
  <si>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</si>
  <si>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</si>
  <si>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</si>
  <si>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</si>
  <si>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</si>
  <si>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</si>
  <si>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</si>
  <si>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</si>
  <si>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</si>
  <si>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</si>
  <si>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</si>
  <si>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</si>
  <si>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</si>
  <si>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</si>
  <si>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</si>
  <si>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</si>
  <si>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</si>
  <si>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</si>
  <si>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</si>
  <si>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</si>
  <si>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</si>
  <si>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</si>
  <si>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</si>
  <si>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</si>
  <si>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</si>
  <si>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</si>
  <si>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</si>
  <si>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</si>
  <si>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</si>
  <si>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</si>
  <si>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</si>
  <si>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</si>
  <si>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</si>
  <si>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</si>
  <si>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</si>
  <si>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</si>
  <si>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</si>
  <si>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</si>
  <si>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</si>
  <si>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</si>
  <si>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</si>
  <si>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</si>
  <si>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</si>
  <si>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</si>
  <si>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</si>
  <si>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</si>
  <si>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</si>
  <si>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</si>
  <si>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</si>
  <si>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</si>
  <si>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</si>
  <si>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</si>
  <si>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</si>
  <si>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</si>
  <si>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</si>
  <si>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</si>
  <si>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</si>
  <si>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</si>
  <si>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</si>
  <si>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</si>
  <si>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</si>
  <si>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</si>
  <si>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</si>
  <si>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</si>
  <si>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</si>
  <si>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</si>
  <si>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</si>
  <si>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</si>
  <si>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</si>
  <si>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</si>
  <si>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</si>
  <si>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</si>
  <si>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</si>
  <si>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</si>
  <si>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</si>
  <si>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</si>
  <si>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</si>
  <si>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</si>
  <si>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</si>
  <si>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</si>
  <si>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</si>
  <si>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</si>
  <si>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</si>
  <si>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</si>
  <si>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</si>
  <si>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</si>
  <si>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</si>
  <si>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</si>
  <si>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</si>
  <si>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</si>
  <si>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</si>
  <si>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</si>
  <si>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</si>
  <si>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</si>
  <si>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</si>
  <si>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</si>
  <si>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</si>
  <si>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</si>
  <si>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</si>
  <si>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</si>
  <si>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</si>
  <si>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</si>
  <si>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</si>
  <si>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</si>
  <si>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</si>
  <si>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</si>
  <si>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</si>
  <si>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</si>
  <si>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</si>
  <si>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</si>
  <si>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</si>
  <si>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</si>
  <si>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</si>
  <si>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</si>
  <si>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</si>
  <si>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</si>
  <si>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</si>
  <si>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</si>
  <si>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</si>
  <si>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</si>
  <si>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</si>
  <si>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</si>
  <si>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</si>
  <si>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</si>
  <si>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</si>
  <si>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</si>
  <si>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</si>
  <si>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</si>
  <si>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</si>
  <si>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</si>
  <si>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</si>
  <si>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</si>
  <si>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</si>
  <si>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</si>
  <si>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</si>
  <si>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</si>
  <si>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</si>
  <si>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</si>
  <si>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</si>
  <si>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</si>
  <si>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</si>
  <si>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</si>
  <si>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</si>
  <si>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</si>
  <si>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</si>
  <si>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</si>
  <si>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</si>
  <si>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</si>
  <si>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</si>
  <si>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</si>
  <si>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</si>
  <si>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</si>
  <si>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</si>
  <si>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</si>
  <si>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</si>
  <si>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</si>
  <si>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</si>
  <si>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</si>
  <si>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</si>
  <si>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</si>
  <si>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 xml:space="preserve">
O.N.G. Corporación de Apoyo al Desarrollo Autogestionado Grada.
O.N.G. Grada.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</si>
  <si>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</si>
  <si>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</si>
  <si>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</si>
  <si>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</si>
  <si>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</si>
  <si>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</si>
  <si>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</si>
  <si>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</si>
  <si>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</si>
  <si>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</si>
  <si>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</si>
  <si>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</si>
  <si>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</si>
  <si>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</si>
  <si>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</si>
  <si>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</si>
  <si>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</si>
  <si>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</si>
  <si>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</si>
  <si>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</si>
  <si>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</si>
  <si>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</si>
  <si>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</si>
  <si>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</si>
  <si>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</si>
  <si>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</si>
  <si>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</si>
  <si>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</si>
  <si>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</si>
  <si>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</si>
  <si>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</si>
  <si>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</si>
  <si>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</si>
  <si>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</si>
  <si>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</si>
  <si>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</si>
  <si>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</si>
  <si>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</si>
  <si>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</si>
  <si>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</si>
  <si>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</si>
  <si>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</si>
  <si>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</si>
  <si>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</si>
  <si>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</si>
  <si>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</si>
  <si>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</si>
  <si>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</si>
  <si>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</si>
  <si>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</si>
  <si>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</si>
  <si>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</si>
  <si>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</si>
  <si>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</si>
  <si>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</si>
  <si>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</si>
  <si>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</si>
  <si>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</si>
  <si>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</si>
  <si>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</si>
  <si>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</si>
  <si>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</si>
  <si>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</si>
  <si>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</si>
  <si>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</si>
  <si>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</si>
  <si>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</si>
  <si>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</si>
  <si>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</si>
  <si>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</si>
  <si>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</si>
  <si>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</si>
  <si>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</si>
  <si>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</si>
  <si>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</si>
  <si>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</si>
  <si>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</si>
  <si>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</si>
  <si>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</si>
  <si>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</si>
  <si>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</si>
  <si>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</si>
  <si>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</si>
  <si>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</si>
  <si>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</si>
  <si>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</si>
  <si>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</si>
  <si>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</si>
  <si>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</si>
  <si>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</si>
  <si>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</si>
  <si>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</si>
  <si>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</si>
  <si>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</si>
  <si>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</si>
  <si>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</si>
  <si>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</si>
  <si>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</si>
  <si>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</si>
  <si>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</si>
  <si>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</si>
  <si>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</si>
  <si>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</si>
  <si>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</si>
  <si>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</si>
  <si>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</si>
  <si>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</si>
  <si>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</si>
  <si>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</si>
  <si>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</si>
  <si>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</si>
  <si>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</si>
  <si>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</si>
  <si>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</si>
  <si>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</si>
  <si>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</si>
  <si>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</si>
  <si>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</si>
  <si>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</si>
  <si>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</si>
  <si>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</si>
  <si>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</si>
  <si>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</si>
  <si>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</si>
  <si>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</si>
  <si>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</si>
  <si>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</si>
  <si>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</si>
  <si>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</si>
  <si>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</si>
  <si>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</si>
  <si>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</si>
  <si>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Inscripción N° 278933, de fecha 8 de agosto de 2018, del Registro de Personas Jurídicas, del Servicio de Registro Civil 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</si>
  <si>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</si>
  <si>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</si>
  <si>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</si>
  <si>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</si>
  <si>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</si>
  <si>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</si>
  <si>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</si>
  <si>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</si>
  <si>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</si>
  <si>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</si>
  <si>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</si>
  <si>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</si>
  <si>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</si>
  <si>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</si>
  <si>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</si>
  <si>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</si>
  <si>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</si>
  <si>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</si>
  <si>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</si>
  <si>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</si>
  <si>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</si>
  <si>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</si>
  <si>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</si>
  <si>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</si>
  <si>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</si>
  <si>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</si>
  <si>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</si>
  <si>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</si>
  <si>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</si>
  <si>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</si>
  <si>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</si>
  <si>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</si>
  <si>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</si>
  <si>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</si>
  <si>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</si>
  <si>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</si>
  <si>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</si>
  <si>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</si>
  <si>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</si>
  <si>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</si>
  <si>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</si>
  <si>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</si>
  <si>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</si>
  <si>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</si>
  <si>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</si>
  <si>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</si>
  <si>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</si>
  <si>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</si>
  <si>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</si>
  <si>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</si>
  <si>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</si>
  <si>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</si>
  <si>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</si>
  <si>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</si>
  <si>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</si>
  <si>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</si>
  <si>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</si>
  <si>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</si>
  <si>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</si>
  <si>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</si>
  <si>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</si>
  <si>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</si>
  <si>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</si>
  <si>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</si>
  <si>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</si>
  <si>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</si>
  <si>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</si>
  <si>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</si>
  <si>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</si>
  <si>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</si>
  <si>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</si>
  <si>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</si>
  <si>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</si>
  <si>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</si>
  <si>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</si>
  <si>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</si>
  <si>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</si>
  <si>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</si>
  <si>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</si>
  <si>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</si>
  <si>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</si>
  <si>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</si>
  <si>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</si>
  <si>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</si>
  <si>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</si>
  <si>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</si>
  <si>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</si>
  <si>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</si>
  <si>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</si>
  <si>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</si>
  <si>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</si>
  <si>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</si>
  <si>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</si>
  <si>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</si>
  <si>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</si>
  <si>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</si>
  <si>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</si>
  <si>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</si>
  <si>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</si>
  <si>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</si>
  <si>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</si>
  <si>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</si>
  <si>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</si>
  <si>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</si>
  <si>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</si>
  <si>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</si>
  <si>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</si>
  <si>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</si>
  <si>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</si>
  <si>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</si>
  <si>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</si>
  <si>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</si>
  <si>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</si>
  <si>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</si>
  <si>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</si>
  <si>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</si>
  <si>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</si>
  <si>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</si>
  <si>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</si>
  <si>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</si>
  <si>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</si>
  <si>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</si>
  <si>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</si>
  <si>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</si>
  <si>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</si>
  <si>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</si>
  <si>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</si>
  <si>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</si>
  <si>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</si>
  <si>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</si>
  <si>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</si>
  <si>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</si>
  <si>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</si>
  <si>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</si>
  <si>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</si>
  <si>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</si>
  <si>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</si>
  <si>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</si>
  <si>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</si>
  <si>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</si>
  <si>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</si>
  <si>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</si>
  <si>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</si>
  <si>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</si>
  <si>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</si>
  <si>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</si>
  <si>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</si>
  <si>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</si>
  <si>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</si>
  <si>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</si>
  <si>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</si>
  <si>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</si>
  <si>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</si>
  <si>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</si>
  <si>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</si>
  <si>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</si>
  <si>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</si>
  <si>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</si>
  <si>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</si>
  <si>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</si>
  <si>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</si>
  <si>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</si>
  <si>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</si>
  <si>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</si>
  <si>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</si>
  <si>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</si>
  <si>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</si>
  <si>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</si>
  <si>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</si>
  <si>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</si>
  <si>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</si>
  <si>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</si>
  <si>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</si>
  <si>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</si>
  <si>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</si>
  <si>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</si>
  <si>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</si>
  <si>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</si>
  <si>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</si>
  <si>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</si>
  <si>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</si>
  <si>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</si>
  <si>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</si>
  <si>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</si>
  <si>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</si>
  <si>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</si>
  <si>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</si>
  <si>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</si>
  <si>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</si>
  <si>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</si>
  <si>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</si>
  <si>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</si>
  <si>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</si>
  <si>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</si>
  <si>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</si>
  <si>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</si>
  <si>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</si>
  <si>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</si>
  <si>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</si>
  <si>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</si>
  <si>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</si>
  <si>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</si>
  <si>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</si>
  <si>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</si>
  <si>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</si>
  <si>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</si>
  <si>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</si>
  <si>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</si>
  <si>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</si>
  <si>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</si>
  <si>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</si>
  <si>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</si>
  <si>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</si>
  <si>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</si>
  <si>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</si>
  <si>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</si>
  <si>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</si>
  <si>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</si>
  <si>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</si>
  <si>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</si>
  <si>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</si>
  <si>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</si>
  <si>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</si>
  <si>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</si>
  <si>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</si>
  <si>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</si>
  <si>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</si>
  <si>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</si>
  <si>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</si>
  <si>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</si>
  <si>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</si>
  <si>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</si>
  <si>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</si>
  <si>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</si>
  <si>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</si>
  <si>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</si>
  <si>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</si>
  <si>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</si>
  <si>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</si>
  <si>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</si>
  <si>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</si>
  <si>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</si>
  <si>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</si>
  <si>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</si>
  <si>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</si>
  <si>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</si>
  <si>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</si>
  <si>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</si>
  <si>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</si>
  <si>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</si>
  <si>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</si>
  <si>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</si>
  <si>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t>
  </si>
  <si>
    <t xml:space="preserve">E-Mail: pilarmedina@fundacionsanjose.cl </t>
  </si>
  <si>
    <t>15 de noviembre de 2018 a 15 de noviembre de 2022</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</si>
  <si>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</si>
  <si>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</si>
  <si>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</si>
  <si>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</si>
  <si>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</si>
  <si>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</si>
  <si>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</si>
  <si>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</si>
  <si>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</si>
  <si>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</si>
  <si>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</si>
  <si>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</si>
  <si>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</si>
  <si>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</si>
  <si>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</si>
  <si>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</si>
  <si>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</si>
  <si>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</si>
  <si>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</si>
  <si>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</si>
  <si>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</si>
  <si>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</si>
  <si>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</si>
  <si>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</si>
  <si>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</si>
  <si>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</si>
  <si>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</si>
  <si>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</si>
  <si>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</si>
  <si>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</si>
  <si>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</si>
  <si>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</si>
  <si>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</si>
  <si>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</si>
  <si>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</si>
  <si>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</si>
  <si>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</si>
  <si>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</si>
  <si>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</si>
  <si>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</si>
  <si>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</si>
  <si>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</si>
  <si>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t>
  </si>
  <si>
    <t>Corporación para la Promoción, el Respeto y la Protección de los Derechos de los niños, niñas, adolescentes, familias y comunidad ANTÜ-KÜYEN</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</si>
  <si>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</si>
  <si>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</si>
  <si>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</si>
  <si>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</si>
  <si>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</si>
  <si>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</si>
  <si>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</si>
  <si>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</si>
  <si>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</si>
  <si>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</si>
  <si>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</si>
  <si>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</si>
  <si>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</si>
  <si>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</si>
  <si>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</si>
  <si>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</si>
  <si>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</si>
  <si>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</si>
  <si>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</si>
  <si>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</si>
  <si>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</si>
  <si>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</si>
  <si>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</si>
  <si>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</si>
  <si>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</si>
  <si>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</si>
  <si>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</si>
  <si>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</si>
  <si>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</si>
  <si>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</si>
  <si>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</si>
  <si>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</si>
  <si>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</si>
  <si>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Teléfono: 34-223-6101</t>
  </si>
  <si>
    <t xml:space="preserve">Calle General Velásquez N°1430, villa Carmen y Dolores, comuna de San Felipe, región de Valparaíso.
</t>
  </si>
  <si>
    <t xml:space="preserve">Correo electrónico: ongcreapsi@gmail.com
</t>
  </si>
  <si>
    <t>Emails: mbecker@temuco.cl</t>
  </si>
  <si>
    <t>Correo: recepcion@aldeasinfantiles.cl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</si>
  <si>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</si>
  <si>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</si>
  <si>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</si>
  <si>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</si>
  <si>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</si>
  <si>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</si>
  <si>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</si>
  <si>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</si>
  <si>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</si>
  <si>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</si>
  <si>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</si>
  <si>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</si>
  <si>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</si>
  <si>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</si>
  <si>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</si>
  <si>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</si>
  <si>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</si>
  <si>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</si>
  <si>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</si>
  <si>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</si>
  <si>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</si>
  <si>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</si>
  <si>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</si>
  <si>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</si>
  <si>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</si>
  <si>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</si>
  <si>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</si>
  <si>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</si>
  <si>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</si>
  <si>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</si>
  <si>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</si>
  <si>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</si>
  <si>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</si>
  <si>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</si>
  <si>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</si>
  <si>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</si>
  <si>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</si>
  <si>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</si>
  <si>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</si>
  <si>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</si>
  <si>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</si>
  <si>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</si>
  <si>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</si>
  <si>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</si>
  <si>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</si>
  <si>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</si>
  <si>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</si>
  <si>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</si>
  <si>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</si>
  <si>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</si>
  <si>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</si>
  <si>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</si>
  <si>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</si>
  <si>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</si>
  <si>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</si>
  <si>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</si>
  <si>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</si>
  <si>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</si>
  <si>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</si>
  <si>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</si>
  <si>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</si>
  <si>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</si>
  <si>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</si>
  <si>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</si>
  <si>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</si>
  <si>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</si>
  <si>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</si>
  <si>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</si>
  <si>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</si>
  <si>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</si>
  <si>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</si>
  <si>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</si>
  <si>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</si>
  <si>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</si>
  <si>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</si>
  <si>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</si>
  <si>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</si>
  <si>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</si>
  <si>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29.03.19</t>
  </si>
  <si>
    <t xml:space="preserve">Presidente: Rodrigo Riquelme Lepez
Secretaria: María Rodríguez Tastests 
Tesorera: Claudia Abusleme Ramos 
</t>
  </si>
  <si>
    <t>Fundación Reencuadre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</si>
  <si>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</si>
  <si>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</si>
  <si>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</si>
  <si>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</si>
  <si>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</si>
  <si>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</si>
  <si>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</si>
  <si>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</si>
  <si>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</si>
  <si>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</si>
  <si>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</si>
  <si>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</si>
  <si>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</si>
  <si>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</si>
  <si>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</si>
  <si>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CCertificado de Vigencia de Persona Jurídica sin Fines de Lucro Folio N° 500240587722, de 24 de julio de 2019, del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</si>
  <si>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Pablo López Toro
Doris de la Fuente Riveros
</t>
  </si>
  <si>
    <t>05-04-2019 al 05-04-2021</t>
  </si>
  <si>
    <t xml:space="preserve"> 42-2426627 y 42-2426628</t>
  </si>
  <si>
    <t xml:space="preserve"> Correo electrónico: directorio@corporacionllequen.cl, llequencentral4@gmail.com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</si>
  <si>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</si>
  <si>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</si>
  <si>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</si>
  <si>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</si>
  <si>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</si>
  <si>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</si>
  <si>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</si>
  <si>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</si>
  <si>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</si>
  <si>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</si>
  <si>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</si>
  <si>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</si>
  <si>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</si>
  <si>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</si>
  <si>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</si>
  <si>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</si>
  <si>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</si>
  <si>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</si>
  <si>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</si>
  <si>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</si>
  <si>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</si>
  <si>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</si>
  <si>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</si>
  <si>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</si>
  <si>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</si>
  <si>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</si>
  <si>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</si>
  <si>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</si>
  <si>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</si>
  <si>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</si>
  <si>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</si>
  <si>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</si>
  <si>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</si>
  <si>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</si>
  <si>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</si>
  <si>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</si>
  <si>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</si>
  <si>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</si>
  <si>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</si>
  <si>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</si>
  <si>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</si>
  <si>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</si>
  <si>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</si>
  <si>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</si>
  <si>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</si>
  <si>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</si>
  <si>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</si>
  <si>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</si>
  <si>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
Jessica Raquel Letelier Trincado
</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</si>
  <si>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</si>
  <si>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</si>
  <si>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</si>
  <si>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</si>
  <si>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</si>
  <si>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</si>
  <si>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</si>
  <si>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</si>
  <si>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</si>
  <si>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</si>
  <si>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</si>
  <si>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</si>
  <si>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</si>
  <si>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</si>
  <si>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</si>
  <si>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</si>
  <si>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</si>
  <si>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</si>
  <si>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</si>
  <si>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</si>
  <si>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</si>
  <si>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</si>
  <si>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</si>
  <si>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</si>
  <si>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</si>
  <si>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</si>
  <si>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</si>
  <si>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</si>
  <si>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</si>
  <si>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</si>
  <si>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</si>
  <si>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</si>
  <si>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</si>
  <si>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</si>
  <si>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</si>
  <si>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</si>
  <si>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</si>
  <si>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Nº500244811935, de fecha 12 de agosto de 2019, ello aconteció el 26 de diciembre de 2017, bajo el Nº de inscripción N° 268469.</t>
  </si>
  <si>
    <t>Certificado de Vigencia de Persona Jurídica sin Fines de Lucro, Folio Nº 500244811923, de fecha 12 de agosto de 2019,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</si>
  <si>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</si>
  <si>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Evelyn Paola Garrote Jirón
Vicepresidente:
Polette Franchesca Garrote Jirón
Tesorero: 
Rodrigo Alberto Díaz Bustos
Secretaria: 
Betsy Yanola Garrote Jirón
</t>
  </si>
  <si>
    <t>Evelyn Paola Garrote Jirón</t>
  </si>
  <si>
    <t>Pasaje Gema N° 2543, ciudad de Arica, Región de Arica y Parinacota</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</si>
  <si>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</si>
  <si>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</si>
  <si>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</si>
  <si>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</si>
  <si>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</si>
  <si>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</si>
  <si>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</si>
  <si>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Otorgado por Decreto Supremo N° 1234, de 28 de marzo de 2008, del Ministerio de Justicia.</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</si>
  <si>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</si>
  <si>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</si>
  <si>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</si>
  <si>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</si>
  <si>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</si>
  <si>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</si>
  <si>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</si>
  <si>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</si>
  <si>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Certificado de Vigencia de Persona Jurídica sin fines de lucro Folio N° 500252111385, de 03 de septiembre de 2019.</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</si>
  <si>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</si>
  <si>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</si>
  <si>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</si>
  <si>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</si>
  <si>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</si>
  <si>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</si>
  <si>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</si>
  <si>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</si>
  <si>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</si>
  <si>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</si>
  <si>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</si>
  <si>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</si>
  <si>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</si>
  <si>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</si>
  <si>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</si>
  <si>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</si>
  <si>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</si>
  <si>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</si>
  <si>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</si>
  <si>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Cabe señalar que dicha Fundación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</si>
  <si>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</si>
  <si>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</si>
  <si>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</si>
  <si>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</si>
  <si>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</si>
  <si>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</si>
  <si>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</si>
  <si>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</si>
  <si>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</si>
  <si>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</si>
  <si>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</si>
  <si>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</si>
  <si>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</si>
  <si>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</si>
  <si>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</si>
  <si>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</si>
  <si>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</si>
  <si>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</si>
  <si>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</si>
  <si>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</si>
  <si>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</si>
  <si>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</si>
  <si>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</si>
  <si>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</si>
  <si>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</si>
  <si>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</si>
  <si>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</si>
  <si>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</si>
  <si>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</si>
  <si>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</si>
  <si>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</si>
  <si>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</si>
  <si>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</si>
  <si>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</si>
  <si>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</si>
  <si>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</si>
  <si>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</si>
  <si>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Carol Opazo Espinoza</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</si>
  <si>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</si>
  <si>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</si>
  <si>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</si>
  <si>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</si>
  <si>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</si>
  <si>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</si>
  <si>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</si>
  <si>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</si>
  <si>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 xml:space="preserve">Directorio Provisorio: Presidente:
 Jairo Lionel Seguel Muñoz 
Vicepdte: 
Carolina Verónica Murgas Reinoso, 
Secretario: 
Karla Fanny Altamirano Huanel
Tesorera: 
Hernán Lenin Briones Cordero
</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</si>
  <si>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</si>
  <si>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17-06-2019 dura hasta 03-10-2019</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</si>
  <si>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</si>
  <si>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</si>
  <si>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</si>
  <si>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</si>
  <si>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</si>
  <si>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email: jessica.letelier@ongrenuevo.cl
</t>
  </si>
  <si>
    <t xml:space="preserve"> Teléfono: 225529266</t>
  </si>
  <si>
    <t>Fundación para la Infancia de Coquimbo</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</si>
  <si>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</si>
  <si>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</si>
  <si>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</si>
  <si>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</si>
  <si>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</si>
  <si>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</si>
  <si>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</si>
  <si>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</si>
  <si>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</si>
  <si>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</si>
  <si>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</si>
  <si>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</si>
  <si>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</si>
  <si>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</si>
  <si>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</si>
  <si>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</si>
  <si>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</si>
  <si>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</si>
  <si>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</si>
  <si>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</si>
  <si>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</si>
  <si>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</si>
  <si>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</si>
  <si>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</si>
  <si>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</si>
  <si>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</si>
  <si>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</si>
  <si>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</si>
  <si>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</si>
  <si>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</si>
  <si>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</si>
  <si>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</si>
  <si>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</si>
  <si>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</si>
  <si>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</si>
  <si>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</si>
  <si>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</si>
  <si>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</si>
  <si>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</si>
  <si>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</si>
  <si>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</si>
  <si>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</si>
  <si>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</si>
  <si>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</si>
  <si>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</si>
  <si>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</si>
  <si>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</si>
  <si>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</si>
  <si>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</si>
  <si>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</si>
  <si>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</si>
  <si>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</si>
  <si>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</si>
  <si>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</si>
  <si>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</si>
  <si>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</si>
  <si>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</si>
  <si>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</si>
  <si>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</si>
  <si>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</si>
  <si>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</si>
  <si>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</si>
  <si>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</si>
  <si>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</si>
  <si>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</si>
  <si>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</si>
  <si>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Certificado de antecedentes financieros correspondiente al año 2019, aprobados por el Subdepartamento de Supervisión Financiera.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</si>
  <si>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</si>
  <si>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</si>
  <si>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</si>
  <si>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</si>
  <si>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</si>
  <si>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</si>
  <si>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 xml:space="preserve">Se acompañan antecedentes financieros correspondientes al año 2019,  aprobados por el Subdepartamento de Supervisión Financiera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</si>
  <si>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</si>
  <si>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</si>
  <si>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</si>
  <si>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</si>
  <si>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</si>
  <si>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</si>
  <si>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</si>
  <si>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</si>
  <si>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</si>
  <si>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</si>
  <si>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</si>
  <si>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</si>
  <si>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</si>
  <si>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</si>
  <si>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</si>
  <si>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</si>
  <si>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</si>
  <si>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</si>
  <si>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</si>
  <si>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</si>
  <si>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</si>
  <si>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</si>
  <si>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</si>
  <si>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</si>
  <si>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</si>
  <si>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</si>
  <si>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</si>
  <si>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</si>
  <si>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</si>
  <si>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</si>
  <si>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</si>
  <si>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</si>
  <si>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</si>
  <si>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</si>
  <si>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</si>
  <si>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</si>
  <si>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</si>
  <si>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</si>
  <si>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</si>
  <si>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</si>
  <si>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</si>
  <si>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</si>
  <si>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</si>
  <si>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</si>
  <si>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</si>
  <si>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</si>
  <si>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</si>
  <si>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</si>
  <si>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</si>
  <si>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</si>
  <si>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</si>
  <si>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</si>
  <si>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</si>
  <si>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</si>
  <si>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</si>
  <si>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</si>
  <si>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</si>
  <si>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</si>
  <si>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</si>
  <si>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Antecedentes Financieros correspondientes al año 2019, aprobados por el  Subdepartamento de Supervisión Financiera Nacional.</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</si>
  <si>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</si>
  <si>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</si>
  <si>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</si>
  <si>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</si>
  <si>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</si>
  <si>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Calle Merino Jarpa N°46, comuna de Curicó, región del Maule.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</si>
  <si>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</si>
  <si>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</si>
  <si>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</si>
  <si>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</si>
  <si>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</si>
  <si>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</si>
  <si>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</si>
  <si>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</si>
  <si>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</si>
  <si>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</si>
  <si>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</si>
  <si>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</si>
  <si>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</si>
  <si>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</si>
  <si>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</si>
  <si>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</si>
  <si>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</si>
  <si>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</si>
  <si>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</si>
  <si>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</si>
  <si>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</si>
  <si>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</si>
  <si>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</si>
  <si>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</si>
  <si>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</si>
  <si>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</si>
  <si>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</si>
  <si>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</si>
  <si>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</si>
  <si>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</si>
  <si>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</si>
  <si>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</si>
  <si>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</si>
  <si>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</si>
  <si>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</si>
  <si>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</si>
  <si>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</si>
  <si>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</si>
  <si>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</si>
  <si>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</si>
  <si>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</si>
  <si>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</si>
  <si>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</si>
  <si>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</si>
  <si>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</si>
  <si>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</si>
  <si>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</si>
  <si>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</si>
  <si>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</si>
  <si>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</si>
  <si>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</si>
  <si>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 xml:space="preserve">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</si>
  <si>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</si>
  <si>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</si>
  <si>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</si>
  <si>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</si>
  <si>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</si>
  <si>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</si>
  <si>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</si>
  <si>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</si>
  <si>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</si>
  <si>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</si>
  <si>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</si>
  <si>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</si>
  <si>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</si>
  <si>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</si>
  <si>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</si>
  <si>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</si>
  <si>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</si>
  <si>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</si>
  <si>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</si>
  <si>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</si>
  <si>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</si>
  <si>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</si>
  <si>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</si>
  <si>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</si>
  <si>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</si>
  <si>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</si>
  <si>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</si>
  <si>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</si>
  <si>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</si>
  <si>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</si>
  <si>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</si>
  <si>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</si>
  <si>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</si>
  <si>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</si>
  <si>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</si>
  <si>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</si>
  <si>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</si>
  <si>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</si>
  <si>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</si>
  <si>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</si>
  <si>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</si>
  <si>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</si>
  <si>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</si>
  <si>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</si>
  <si>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vigencia Folio N° 500328992037, de 27 de julio de 2020, emitido por el Servicio de Registro Civil e Identificación</t>
  </si>
  <si>
    <t>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</si>
  <si>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</si>
  <si>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</si>
  <si>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</si>
  <si>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</si>
  <si>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</si>
  <si>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</si>
  <si>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</si>
  <si>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</si>
  <si>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</si>
  <si>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Se acompaña certificado financiero de la Institución correspondientes al año 2019, aprobado por el Sub Departamento de Supervisión Financiera Nacional .Pendiente de legalización ante notario.</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</si>
  <si>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</si>
  <si>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</si>
  <si>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</si>
  <si>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</si>
  <si>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</si>
  <si>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</si>
  <si>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</si>
  <si>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</si>
  <si>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</si>
  <si>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</si>
  <si>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</si>
  <si>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</si>
  <si>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</si>
  <si>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</si>
  <si>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</si>
  <si>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</si>
  <si>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</si>
  <si>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</si>
  <si>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</si>
  <si>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</si>
  <si>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</si>
  <si>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</si>
  <si>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</si>
  <si>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</si>
  <si>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</si>
  <si>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</si>
  <si>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</si>
  <si>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</si>
  <si>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</si>
  <si>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</si>
  <si>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</si>
  <si>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</si>
  <si>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</si>
  <si>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</si>
  <si>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</si>
  <si>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</si>
  <si>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</si>
  <si>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</si>
  <si>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</si>
  <si>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</si>
  <si>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</si>
  <si>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</si>
  <si>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</si>
  <si>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</si>
  <si>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</si>
  <si>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</si>
  <si>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</si>
  <si>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</si>
  <si>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</si>
  <si>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</si>
  <si>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</si>
  <si>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</si>
  <si>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</si>
  <si>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</si>
  <si>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</si>
  <si>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</si>
  <si>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</si>
  <si>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</si>
  <si>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</si>
  <si>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</si>
  <si>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</si>
  <si>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</si>
  <si>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</si>
  <si>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</si>
  <si>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</si>
  <si>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</si>
  <si>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Certificado de Vigencia de Persona Jurídica sin fines de lucro Folio N° 500340604300, de 14 de agosto de 2020.
</t>
  </si>
  <si>
    <t xml:space="preserve">Presidente:
 Jessica Raquel Letelier Trincado, 
Vicepdte: 
Miguel Ormeño Pitriqueo, 
Secretario: 
Adolfo Frías Salgado, 
Tesorera: 
Fernanda Sofía Lira Vásquez, 
Director: 
Pedro Esteban García Villagra,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</si>
  <si>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</si>
  <si>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</si>
  <si>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</si>
  <si>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</si>
  <si>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</si>
  <si>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</si>
  <si>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Certificado Financiero 2019 APROBADO  por el Subdepartamento de Supervisión financiera.</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</si>
  <si>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</si>
  <si>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</si>
  <si>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</si>
  <si>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</si>
  <si>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</si>
  <si>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</si>
  <si>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</si>
  <si>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</si>
  <si>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</si>
  <si>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</si>
  <si>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</si>
  <si>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</si>
  <si>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</si>
  <si>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</si>
  <si>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</si>
  <si>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</si>
  <si>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</si>
  <si>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</si>
  <si>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</si>
  <si>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</si>
  <si>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</si>
  <si>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</si>
  <si>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</si>
  <si>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</si>
  <si>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</si>
  <si>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</si>
  <si>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</si>
  <si>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</si>
  <si>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</si>
  <si>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</si>
  <si>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</si>
  <si>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</si>
  <si>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</si>
  <si>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</si>
  <si>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</si>
  <si>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</si>
  <si>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</si>
  <si>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</si>
  <si>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</si>
  <si>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</si>
  <si>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</si>
  <si>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</si>
  <si>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</si>
  <si>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Organización No Gubernamental de Desarrollo Centro Comunitario de Atención al Joven ONG C.E.C.A.S.- (CECAS)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</si>
  <si>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</si>
  <si>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</si>
  <si>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</si>
  <si>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</si>
  <si>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</si>
  <si>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</si>
  <si>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</si>
  <si>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</si>
  <si>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</si>
  <si>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</si>
  <si>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</si>
  <si>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</si>
  <si>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</si>
  <si>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</si>
  <si>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</si>
  <si>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</si>
  <si>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</si>
  <si>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</si>
  <si>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</si>
  <si>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</si>
  <si>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</si>
  <si>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</si>
  <si>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</si>
  <si>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</si>
  <si>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</si>
  <si>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</si>
  <si>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</si>
  <si>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</si>
  <si>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</si>
  <si>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</si>
  <si>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</si>
  <si>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</si>
  <si>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</si>
  <si>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</si>
  <si>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</si>
  <si>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</si>
  <si>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</si>
  <si>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</si>
  <si>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</si>
  <si>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</si>
  <si>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</si>
  <si>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</si>
  <si>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</si>
  <si>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</si>
  <si>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</si>
  <si>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</si>
  <si>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</si>
  <si>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</si>
  <si>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</si>
  <si>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</si>
  <si>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</si>
  <si>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</si>
  <si>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</si>
  <si>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</si>
  <si>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</si>
  <si>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</si>
  <si>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</si>
  <si>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</si>
  <si>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</si>
  <si>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</si>
  <si>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</si>
  <si>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</si>
  <si>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</si>
  <si>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</si>
  <si>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</si>
  <si>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</si>
  <si>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</si>
  <si>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</si>
  <si>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</si>
  <si>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</si>
  <si>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</si>
  <si>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</si>
  <si>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</si>
  <si>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</si>
  <si>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</si>
  <si>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</si>
  <si>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</si>
  <si>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</si>
  <si>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</si>
  <si>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</si>
  <si>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</si>
  <si>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</si>
  <si>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</si>
  <si>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</si>
  <si>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</si>
  <si>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</si>
  <si>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</si>
  <si>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</si>
  <si>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</si>
  <si>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</si>
  <si>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</si>
  <si>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</si>
  <si>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</si>
  <si>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</si>
  <si>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</si>
  <si>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</si>
  <si>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</si>
  <si>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</si>
  <si>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</si>
  <si>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</si>
  <si>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</si>
  <si>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</si>
  <si>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</si>
  <si>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</si>
  <si>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</si>
  <si>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</si>
  <si>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</si>
  <si>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</si>
  <si>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</si>
  <si>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</si>
  <si>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</si>
  <si>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</si>
  <si>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</si>
  <si>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</si>
  <si>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</si>
  <si>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</si>
  <si>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</si>
  <si>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</si>
  <si>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</si>
  <si>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</si>
  <si>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</si>
  <si>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</si>
  <si>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</si>
  <si>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</si>
  <si>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</si>
  <si>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</si>
  <si>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</si>
  <si>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</si>
  <si>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</si>
  <si>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</si>
  <si>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</si>
  <si>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</si>
  <si>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</si>
  <si>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</si>
  <si>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</si>
  <si>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</si>
  <si>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Derecho Privado .</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</si>
  <si>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</si>
  <si>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</si>
  <si>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</si>
  <si>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</si>
  <si>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</si>
  <si>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</si>
  <si>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</si>
  <si>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</si>
  <si>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</si>
  <si>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</si>
  <si>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</si>
  <si>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</si>
  <si>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</si>
  <si>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</si>
  <si>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</si>
  <si>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</si>
  <si>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</si>
  <si>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</si>
  <si>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</si>
  <si>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</si>
  <si>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</si>
  <si>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</si>
  <si>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</si>
  <si>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</si>
  <si>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</si>
  <si>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</si>
  <si>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</si>
  <si>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</si>
  <si>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</si>
  <si>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</si>
  <si>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</si>
  <si>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</si>
  <si>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</si>
  <si>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</si>
  <si>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</si>
  <si>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</si>
  <si>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</si>
  <si>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</si>
  <si>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</si>
  <si>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</si>
  <si>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</si>
  <si>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</si>
  <si>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</si>
  <si>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</si>
  <si>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</si>
  <si>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</si>
  <si>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</si>
  <si>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</si>
  <si>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</si>
  <si>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</si>
  <si>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</si>
  <si>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</si>
  <si>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</si>
  <si>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</si>
  <si>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</si>
  <si>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</si>
  <si>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</si>
  <si>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</si>
  <si>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</si>
  <si>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</si>
  <si>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</si>
  <si>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</si>
  <si>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</si>
  <si>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</si>
  <si>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</si>
  <si>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</si>
  <si>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</si>
  <si>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</si>
  <si>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</si>
  <si>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</si>
  <si>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</si>
  <si>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</si>
  <si>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</si>
  <si>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</si>
  <si>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</si>
  <si>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</si>
  <si>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</si>
  <si>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</si>
  <si>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</si>
  <si>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</si>
  <si>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</si>
  <si>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</si>
  <si>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Inscripción N° 305986 con fecha 06 de enero de 2020</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</si>
  <si>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</si>
  <si>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</si>
  <si>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</si>
  <si>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</si>
  <si>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</si>
  <si>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Cerro El Plomo N° 5680, Oficina N° 1903. Comuna de Las Condes, Región Metropolitana</t>
  </si>
  <si>
    <t>Fono 56-934436879</t>
  </si>
  <si>
    <t>contacto@dolma.cl</t>
  </si>
  <si>
    <t>Se acompaña Certificado Financiero al año 2019, el cual es aprobado por USUFI con fecha 23 de junio de 2020</t>
  </si>
  <si>
    <t>20.05.20 al 20.05.25</t>
  </si>
  <si>
    <t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</si>
  <si>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</si>
  <si>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</si>
  <si>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</si>
  <si>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</si>
  <si>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</si>
  <si>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</si>
  <si>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</si>
  <si>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</si>
  <si>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</si>
  <si>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</si>
  <si>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</si>
  <si>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</si>
  <si>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</si>
  <si>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</si>
  <si>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</si>
  <si>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</si>
  <si>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</si>
  <si>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Inscripción N° 309089 con fecha 21 de febrero de 2020</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</si>
  <si>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</si>
  <si>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</si>
  <si>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</si>
  <si>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</si>
  <si>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</si>
  <si>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</si>
  <si>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</si>
  <si>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</si>
  <si>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</si>
  <si>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</si>
  <si>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</si>
  <si>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</si>
  <si>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</si>
  <si>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Reconocimiento como personalidad jurídica educacional, por medio de la Resolución Exenta N° 0083, de noviembre de 2017.</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</si>
  <si>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</si>
  <si>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</si>
  <si>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</si>
  <si>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</si>
  <si>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</si>
  <si>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</si>
  <si>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</si>
  <si>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</si>
  <si>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</si>
  <si>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</si>
  <si>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</si>
  <si>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</si>
  <si>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</si>
  <si>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</si>
  <si>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</si>
  <si>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</si>
  <si>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</si>
  <si>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</si>
  <si>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</si>
  <si>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</si>
  <si>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</si>
  <si>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</si>
  <si>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</si>
  <si>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</si>
  <si>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</si>
  <si>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</si>
  <si>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</si>
  <si>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</si>
  <si>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</si>
  <si>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</si>
  <si>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</si>
  <si>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</si>
  <si>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</si>
  <si>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</si>
  <si>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</si>
  <si>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</si>
  <si>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</si>
  <si>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</si>
  <si>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</si>
  <si>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</si>
  <si>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</si>
  <si>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</si>
  <si>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</si>
  <si>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</si>
  <si>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</si>
  <si>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</si>
  <si>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</si>
  <si>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</si>
  <si>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</si>
  <si>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</si>
  <si>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</si>
  <si>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</si>
  <si>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</si>
  <si>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</si>
  <si>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</si>
  <si>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</si>
  <si>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</si>
  <si>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</si>
  <si>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</si>
  <si>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</si>
  <si>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</si>
  <si>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</si>
  <si>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</si>
  <si>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</si>
  <si>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</si>
  <si>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</si>
  <si>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</si>
  <si>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</si>
  <si>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</si>
  <si>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</si>
  <si>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</si>
  <si>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</si>
  <si>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</si>
  <si>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</si>
  <si>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</si>
  <si>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</si>
  <si>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</si>
  <si>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</si>
  <si>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</si>
  <si>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</si>
  <si>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</si>
  <si>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</si>
  <si>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</si>
  <si>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</si>
  <si>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</si>
  <si>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</si>
  <si>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</si>
  <si>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</si>
  <si>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</si>
  <si>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</si>
  <si>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</si>
  <si>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</si>
  <si>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</si>
  <si>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</si>
  <si>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</si>
  <si>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</si>
  <si>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</si>
  <si>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</si>
  <si>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</si>
  <si>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</si>
  <si>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</si>
  <si>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</si>
  <si>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</si>
  <si>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</si>
  <si>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</si>
  <si>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</si>
  <si>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</si>
  <si>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</si>
  <si>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</si>
  <si>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</si>
  <si>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</si>
  <si>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</si>
  <si>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</si>
  <si>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</si>
  <si>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</si>
  <si>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</si>
  <si>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</si>
  <si>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</si>
  <si>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</si>
  <si>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</si>
  <si>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</si>
  <si>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</si>
  <si>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</si>
  <si>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</si>
  <si>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</si>
  <si>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</si>
  <si>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</si>
  <si>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</si>
  <si>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</si>
  <si>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</si>
  <si>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</si>
  <si>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</si>
  <si>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</si>
  <si>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</si>
  <si>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</si>
  <si>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</si>
  <si>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</si>
  <si>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</si>
  <si>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</si>
  <si>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</si>
  <si>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</si>
  <si>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</si>
  <si>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</si>
  <si>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</si>
  <si>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</si>
  <si>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</si>
  <si>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</si>
  <si>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</si>
  <si>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</si>
  <si>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</si>
  <si>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</si>
  <si>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</si>
  <si>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</si>
  <si>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</si>
  <si>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</si>
  <si>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</si>
  <si>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</si>
  <si>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</si>
  <si>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</si>
  <si>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</si>
  <si>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</si>
  <si>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</si>
  <si>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</si>
  <si>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</si>
  <si>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</si>
  <si>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</si>
  <si>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</si>
  <si>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</si>
  <si>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</si>
  <si>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</si>
  <si>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</si>
  <si>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</si>
  <si>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</si>
  <si>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</si>
  <si>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</si>
  <si>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</si>
  <si>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</si>
  <si>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</si>
  <si>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</si>
  <si>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</si>
  <si>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</si>
  <si>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</si>
  <si>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</si>
  <si>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</si>
  <si>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</si>
  <si>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</si>
  <si>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</si>
  <si>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</si>
  <si>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</si>
  <si>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</si>
  <si>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</si>
  <si>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</si>
  <si>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</si>
  <si>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</si>
  <si>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</si>
  <si>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</si>
  <si>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</si>
  <si>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</si>
  <si>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</si>
  <si>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</si>
  <si>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</si>
  <si>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</si>
  <si>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</si>
  <si>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</si>
  <si>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</si>
  <si>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</si>
  <si>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</si>
  <si>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</si>
  <si>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</si>
  <si>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</si>
  <si>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</si>
  <si>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</si>
  <si>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</si>
  <si>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</si>
  <si>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</si>
  <si>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</si>
  <si>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</si>
  <si>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</si>
  <si>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</si>
  <si>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</si>
  <si>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</si>
  <si>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</si>
  <si>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</si>
  <si>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</si>
  <si>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</si>
  <si>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</si>
  <si>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</si>
  <si>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 xml:space="preserve"> 2876235 – 2871238</t>
  </si>
  <si>
    <t xml:space="preserve">ENVIADOS  ANTECEDENTES CORRESPONDIENTES AL AÑO 2019, aprobado por el SUB DEPARTAMENTO DE SUPERVISIÓN FINANCIERA </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</si>
  <si>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</si>
  <si>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</si>
  <si>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</si>
  <si>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</si>
  <si>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</si>
  <si>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</si>
  <si>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</si>
  <si>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</si>
  <si>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ra</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</si>
  <si>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</si>
  <si>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</si>
  <si>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</si>
  <si>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</si>
  <si>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</si>
  <si>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</si>
  <si>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</si>
  <si>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</si>
  <si>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</si>
  <si>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</si>
  <si>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</si>
  <si>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</si>
  <si>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</si>
  <si>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</si>
  <si>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</si>
  <si>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</si>
  <si>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</si>
  <si>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</si>
  <si>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</si>
  <si>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</si>
  <si>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</si>
  <si>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</si>
  <si>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</si>
  <si>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</si>
  <si>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</si>
  <si>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</si>
  <si>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</si>
  <si>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</si>
  <si>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</si>
  <si>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</si>
  <si>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</si>
  <si>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</si>
  <si>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</si>
  <si>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</si>
  <si>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</si>
  <si>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</si>
  <si>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</si>
  <si>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</si>
  <si>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</si>
  <si>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</si>
  <si>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</si>
  <si>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</si>
  <si>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</si>
  <si>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</si>
  <si>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</si>
  <si>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</si>
  <si>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Certificado de Vigencia Folio Nº 500355694400, otorgado el 11 de noviembre de 2020, del Servicio de Registro Civil e Identificación.</t>
  </si>
  <si>
    <t>Presidente: 
Karen Edilia Briones Farias
Vicepresidente:
Verónica González Acevedo, 
Tesorero:
Denisse Vanessa Araya Gallardo, 
Consta en Certificado de persona jurídica si fines lucro Folio Nº 500355694434, otorgado el 11 de noviembre de 2020, del Servicio de Registro Civil e Identificación</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</si>
  <si>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</si>
  <si>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</si>
  <si>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</si>
  <si>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</si>
  <si>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</si>
  <si>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</si>
  <si>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</si>
  <si>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</si>
  <si>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</si>
  <si>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</si>
  <si>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</si>
  <si>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</si>
  <si>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</si>
  <si>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</si>
  <si>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</si>
  <si>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</si>
  <si>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</si>
  <si>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</si>
  <si>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</si>
  <si>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</si>
  <si>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</si>
  <si>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</si>
  <si>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</si>
  <si>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</si>
  <si>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</si>
  <si>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</si>
  <si>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</si>
  <si>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</si>
  <si>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</si>
  <si>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</si>
  <si>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</si>
  <si>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</si>
  <si>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</si>
  <si>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</si>
  <si>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</si>
  <si>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</si>
  <si>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</si>
  <si>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</si>
  <si>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</si>
  <si>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</si>
  <si>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</si>
  <si>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</si>
  <si>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</si>
  <si>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</si>
  <si>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</si>
  <si>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</si>
  <si>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 xml:space="preserve">Fundación Educacional para el Desarrollo Integral del Menor o  Fundación Integra.
</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</si>
  <si>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</si>
  <si>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</si>
  <si>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</si>
  <si>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</si>
  <si>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</si>
  <si>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</si>
  <si>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</si>
  <si>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</si>
  <si>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</si>
  <si>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</si>
  <si>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</si>
  <si>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</si>
  <si>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</si>
  <si>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</si>
  <si>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</si>
  <si>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</si>
  <si>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</si>
  <si>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</si>
  <si>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</si>
  <si>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</si>
  <si>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</si>
  <si>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</si>
  <si>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</si>
  <si>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</si>
  <si>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</si>
  <si>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</si>
  <si>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</si>
  <si>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</si>
  <si>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</si>
  <si>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</si>
  <si>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</si>
  <si>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</si>
  <si>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</si>
  <si>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</si>
  <si>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</si>
  <si>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</si>
  <si>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</si>
  <si>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</si>
  <si>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</si>
  <si>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</si>
  <si>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</si>
  <si>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</si>
  <si>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</si>
  <si>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</si>
  <si>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</si>
  <si>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</si>
  <si>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</si>
  <si>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</si>
  <si>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</si>
  <si>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</si>
  <si>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</si>
  <si>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</si>
  <si>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</si>
  <si>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</si>
  <si>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</si>
  <si>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</si>
  <si>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</si>
  <si>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</si>
  <si>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</si>
  <si>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</si>
  <si>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</si>
  <si>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</si>
  <si>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</si>
  <si>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</si>
  <si>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</si>
  <si>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</si>
  <si>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</si>
  <si>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</si>
  <si>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</si>
  <si>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</si>
  <si>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</si>
  <si>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</si>
  <si>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</si>
  <si>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</si>
  <si>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</si>
  <si>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</si>
  <si>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</si>
  <si>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</si>
  <si>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</si>
  <si>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</si>
  <si>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</si>
  <si>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</si>
  <si>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</si>
  <si>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</si>
  <si>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</si>
  <si>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</si>
  <si>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</si>
  <si>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</si>
  <si>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</si>
  <si>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</si>
  <si>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</si>
  <si>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</si>
  <si>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</si>
  <si>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</si>
  <si>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</si>
  <si>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</si>
  <si>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</si>
  <si>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</si>
  <si>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</si>
  <si>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</si>
  <si>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</si>
  <si>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</si>
  <si>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</si>
  <si>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</si>
  <si>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</si>
  <si>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</si>
  <si>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</si>
  <si>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</si>
  <si>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</si>
  <si>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</si>
  <si>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</si>
  <si>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</si>
  <si>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</si>
  <si>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</si>
  <si>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</si>
  <si>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</si>
  <si>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</si>
  <si>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</si>
  <si>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</si>
  <si>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</si>
  <si>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</si>
  <si>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</si>
  <si>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</si>
  <si>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</si>
  <si>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</si>
  <si>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</si>
  <si>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</si>
  <si>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</si>
  <si>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</si>
  <si>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</si>
  <si>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</si>
  <si>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</si>
  <si>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</si>
  <si>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</si>
  <si>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</si>
  <si>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</si>
  <si>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</si>
  <si>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</si>
  <si>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</si>
  <si>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</si>
  <si>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</si>
  <si>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</si>
  <si>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</si>
  <si>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</si>
  <si>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</si>
  <si>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</si>
  <si>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</si>
  <si>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</si>
  <si>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</si>
  <si>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</si>
  <si>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</si>
  <si>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</si>
  <si>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</si>
  <si>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</si>
  <si>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</si>
  <si>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</si>
  <si>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</si>
  <si>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</si>
  <si>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</si>
  <si>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</si>
  <si>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</si>
  <si>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</si>
  <si>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</si>
  <si>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</si>
  <si>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</si>
  <si>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</si>
  <si>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</si>
  <si>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</si>
  <si>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</si>
  <si>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</si>
  <si>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</si>
  <si>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</si>
  <si>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</si>
  <si>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</si>
  <si>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</si>
  <si>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</si>
  <si>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</si>
  <si>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</si>
  <si>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</si>
  <si>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</si>
  <si>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</si>
  <si>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</si>
  <si>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</si>
  <si>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</si>
  <si>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</si>
  <si>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</si>
  <si>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</si>
  <si>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</si>
  <si>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</si>
  <si>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</si>
  <si>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</si>
  <si>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</si>
  <si>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</si>
  <si>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</si>
  <si>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</si>
  <si>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</si>
  <si>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</si>
  <si>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</si>
  <si>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</si>
  <si>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</si>
  <si>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</si>
  <si>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</si>
  <si>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</si>
  <si>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</si>
  <si>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</si>
  <si>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</si>
  <si>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</si>
  <si>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</si>
  <si>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</si>
  <si>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</si>
  <si>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</si>
  <si>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</si>
  <si>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</si>
  <si>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</si>
  <si>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</si>
  <si>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</si>
  <si>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</si>
  <si>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</si>
  <si>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</si>
  <si>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</si>
  <si>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</si>
  <si>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</si>
  <si>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</si>
  <si>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</si>
  <si>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</si>
  <si>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</si>
  <si>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</si>
  <si>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</si>
  <si>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</si>
  <si>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</si>
  <si>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</si>
  <si>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</si>
  <si>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</si>
  <si>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</si>
  <si>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</si>
  <si>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</si>
  <si>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</si>
  <si>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</si>
  <si>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</si>
  <si>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</si>
  <si>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</si>
  <si>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</si>
  <si>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</si>
  <si>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</si>
  <si>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</si>
  <si>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</si>
  <si>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</si>
  <si>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</si>
  <si>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</si>
  <si>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</si>
  <si>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</si>
  <si>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</si>
  <si>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</si>
  <si>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</si>
  <si>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</si>
  <si>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</si>
  <si>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</si>
  <si>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</si>
  <si>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</si>
  <si>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</si>
  <si>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</si>
  <si>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</si>
  <si>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</si>
  <si>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</si>
  <si>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</si>
  <si>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</si>
  <si>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</si>
  <si>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</si>
  <si>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</si>
  <si>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</si>
  <si>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</si>
  <si>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</si>
  <si>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</si>
  <si>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</si>
  <si>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</si>
  <si>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</si>
  <si>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</si>
  <si>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</si>
  <si>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</si>
  <si>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</si>
  <si>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</si>
  <si>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</si>
  <si>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</si>
  <si>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</si>
  <si>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</si>
  <si>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</si>
  <si>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</si>
  <si>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</si>
  <si>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</si>
  <si>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</si>
  <si>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</si>
  <si>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</si>
  <si>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</si>
  <si>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</si>
  <si>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VICHUQUEN</t>
  </si>
  <si>
    <t>SAN RAFAEL</t>
  </si>
  <si>
    <t>RINCONADA</t>
  </si>
  <si>
    <t>ROMERAL</t>
  </si>
  <si>
    <t>EL TABO</t>
  </si>
  <si>
    <t>PAIGUANO</t>
  </si>
  <si>
    <t>LA HIGUERA</t>
  </si>
  <si>
    <t>EL CARMEN</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</si>
  <si>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</si>
  <si>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</si>
  <si>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</si>
  <si>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</si>
  <si>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</si>
  <si>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</si>
  <si>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</si>
  <si>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</si>
  <si>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</si>
  <si>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</si>
  <si>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</si>
  <si>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</si>
  <si>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</si>
  <si>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</si>
  <si>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</si>
  <si>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</si>
  <si>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</si>
  <si>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</si>
  <si>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</si>
  <si>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</si>
  <si>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</si>
  <si>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</si>
  <si>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</si>
  <si>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</si>
  <si>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</si>
  <si>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</si>
  <si>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</si>
  <si>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</si>
  <si>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</si>
  <si>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</si>
  <si>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</si>
  <si>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</si>
  <si>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</si>
  <si>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</si>
  <si>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</si>
  <si>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</si>
  <si>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</si>
  <si>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</si>
  <si>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</si>
  <si>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</si>
  <si>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</si>
  <si>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</si>
  <si>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</si>
  <si>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</si>
  <si>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</si>
  <si>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</si>
  <si>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</si>
  <si>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</si>
  <si>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</si>
  <si>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</si>
  <si>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</si>
  <si>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</si>
  <si>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</si>
  <si>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</si>
  <si>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</si>
  <si>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</si>
  <si>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</si>
  <si>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</si>
  <si>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</si>
  <si>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</si>
  <si>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</si>
  <si>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</si>
  <si>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</si>
  <si>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</si>
  <si>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</si>
  <si>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</si>
  <si>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</si>
  <si>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</si>
  <si>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</si>
  <si>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</si>
  <si>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</si>
  <si>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</si>
  <si>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</si>
  <si>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</si>
  <si>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</si>
  <si>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</si>
  <si>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</si>
  <si>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</si>
  <si>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</si>
  <si>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</si>
  <si>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</si>
  <si>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</si>
  <si>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</si>
  <si>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</si>
  <si>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</si>
  <si>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</si>
  <si>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</si>
  <si>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</si>
  <si>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</si>
  <si>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</si>
  <si>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</si>
  <si>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</si>
  <si>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</si>
  <si>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</si>
  <si>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</si>
  <si>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</si>
  <si>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</si>
  <si>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</si>
  <si>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</si>
  <si>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</si>
  <si>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</si>
  <si>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</si>
  <si>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</si>
  <si>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</si>
  <si>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</si>
  <si>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</si>
  <si>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</si>
  <si>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</si>
  <si>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</si>
  <si>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</si>
  <si>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</si>
  <si>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</si>
  <si>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Certificado de Vigencia Folio Nº 500361709181, otorgado el 17 de diciembre de 2020, del Servicio de Registro Civil e Identificación.</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</si>
  <si>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</si>
  <si>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</si>
  <si>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</si>
  <si>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</si>
  <si>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 xml:space="preserve">Ponce de Zamora N° 1784, La Florida, Región Metropolitana.
</t>
  </si>
  <si>
    <t xml:space="preserve">224000227
</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</si>
  <si>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</si>
  <si>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</si>
  <si>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</si>
  <si>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</si>
  <si>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</si>
  <si>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r>
      <rPr>
        <sz val="8"/>
        <color theme="1"/>
        <rFont val="Calibri"/>
        <family val="2"/>
      </rPr>
      <t>Certificado de vigencia, folio Nº 500356979058, de 19 de noviembre de 2020, del Servicio de Registro Civil e Identificación.</t>
    </r>
    <r>
      <rPr>
        <sz val="8"/>
        <rFont val="Calibri"/>
        <family val="2"/>
      </rPr>
      <t xml:space="preserve">
</t>
    </r>
  </si>
  <si>
    <r>
      <t xml:space="preserve">Presidente: Obispo (H) Neftalí Aravena Bravo,
</t>
    </r>
    <r>
      <rPr>
        <sz val="8"/>
        <color theme="1"/>
        <rFont val="Calibri"/>
        <family val="2"/>
      </rPr>
      <t xml:space="preserve">Poder: Superintendente Distrito Concepción: Olga Romero Sanzana, </t>
    </r>
    <r>
      <rPr>
        <sz val="8"/>
        <rFont val="Calibri"/>
        <family val="2"/>
      </rPr>
      <t xml:space="preserve">
</t>
    </r>
  </si>
  <si>
    <r>
      <t xml:space="preserve">Presidente: (Alcalde) Juan Eduardo Vera Sanhueza
Secretario General: Marcelo Fuentes García
</t>
    </r>
    <r>
      <rPr>
        <sz val="8"/>
        <color rgb="FFFF0000"/>
        <rFont val="Calibri"/>
        <family val="2"/>
      </rPr>
      <t xml:space="preserve">Según Resolución N° 193, de 10 de marzo de 2017, dictada por el Secretario General de la entidad, don Marcelo Fuentes García, lo subrogará en su cargo, don Luis Carrillo Duhalde.   </t>
    </r>
    <r>
      <rPr>
        <sz val="8"/>
        <rFont val="Calibri"/>
        <family val="2"/>
      </rPr>
      <t xml:space="preserve">
</t>
    </r>
  </si>
  <si>
    <r>
      <rPr>
        <sz val="8"/>
        <rFont val="Calibri"/>
        <family val="2"/>
      </rPr>
      <t xml:space="preserve">Angachilla, Km. 5, Parcela Arquenco, S/N,  Valdivia, </t>
    </r>
    <r>
      <rPr>
        <sz val="8"/>
        <color theme="1"/>
        <rFont val="Calibri"/>
        <family val="2"/>
      </rPr>
      <t xml:space="preserve">
</t>
    </r>
  </si>
  <si>
    <r>
      <rPr>
        <sz val="8"/>
        <rFont val="Calibri"/>
        <family val="2"/>
      </rPr>
      <t>Fono fijo: 52-2247556
Fono celular: 9-68328551</t>
    </r>
    <r>
      <rPr>
        <sz val="8"/>
        <color theme="1"/>
        <rFont val="Calibri"/>
        <family val="2"/>
      </rPr>
      <t xml:space="preserve">
</t>
    </r>
  </si>
  <si>
    <r>
      <t>Certificado de Vigencia Folio Nº 500227187103, de fecha 14 de mayo de 2019, del Servicio de Registro Civil e Identificación.</t>
    </r>
    <r>
      <rPr>
        <sz val="8"/>
        <color rgb="FFFF0000"/>
        <rFont val="Calibri"/>
        <family val="2"/>
      </rPr>
      <t xml:space="preserve"> 03-11-20 Se envía carta solicitando antecedentes actualizados al año 2020.</t>
    </r>
  </si>
  <si>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</si>
  <si>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</si>
  <si>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</si>
  <si>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</si>
  <si>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</si>
  <si>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</si>
  <si>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COMPANiA DE LAS HIJAS DE LA CARIDAD DE SAN VICENTE DE PAUL</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</si>
  <si>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</si>
  <si>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</si>
  <si>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</si>
  <si>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</si>
  <si>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</si>
  <si>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FUNDACION CONSEJO DE DEFENSA DEL NINO</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</si>
  <si>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</si>
  <si>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</si>
  <si>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</si>
  <si>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</si>
  <si>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</si>
  <si>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</si>
  <si>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</si>
  <si>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</si>
  <si>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</si>
  <si>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FUNDACION CIUDAD DEL NINO RICARDO ESPINOZA</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</si>
  <si>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</si>
  <si>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</si>
  <si>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</si>
  <si>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</si>
  <si>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</si>
  <si>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</si>
  <si>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</si>
  <si>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</si>
  <si>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</si>
  <si>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</si>
  <si>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</si>
  <si>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</si>
  <si>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</si>
  <si>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</si>
  <si>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</si>
  <si>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</si>
  <si>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</si>
  <si>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ORDEN DE LA BIENAVENTURADA VIRGEN MARiA DE LA MERCED O PROVINCIA MERCEDARIA DE CHILE</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</si>
  <si>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</si>
  <si>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</si>
  <si>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</si>
  <si>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</si>
  <si>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</si>
  <si>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</si>
  <si>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</si>
  <si>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</si>
  <si>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</si>
  <si>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</si>
  <si>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</si>
  <si>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</si>
  <si>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</si>
  <si>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</si>
  <si>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</si>
  <si>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</si>
  <si>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</si>
  <si>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</si>
  <si>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</si>
  <si>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</si>
  <si>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</si>
  <si>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</si>
  <si>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FUNDACION CENTRO REGIONAL DE ASISTENCIA TeCNICA Y EMPRE.FUND.(CRATE)</t>
  </si>
  <si>
    <t>INSTITUTO PARA EL DESARROLLO COMUNITARIO IDECO, MIGUEL DE PUJADAS VERGARA</t>
  </si>
  <si>
    <t>CORPORACION MUNICIPAL DE MELIPILLA PARA LA EDUCACION SALUD ATENCION DE MENORES Y DEPORTE Y RECREAC</t>
  </si>
  <si>
    <t>CORPORACION DEMOS UNA OPORTUNIDAD AL MENOR O CReDITO AL MENOR</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</si>
  <si>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</si>
  <si>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</si>
  <si>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</si>
  <si>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</si>
  <si>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</si>
  <si>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</si>
  <si>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</si>
  <si>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</si>
  <si>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</si>
  <si>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</si>
  <si>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</si>
  <si>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</si>
  <si>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</si>
  <si>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</si>
  <si>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</si>
  <si>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</si>
  <si>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</si>
  <si>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</si>
  <si>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</si>
  <si>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</si>
  <si>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</si>
  <si>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</si>
  <si>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</si>
  <si>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</si>
  <si>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</si>
  <si>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</si>
  <si>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</si>
  <si>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</si>
  <si>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</si>
  <si>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</si>
  <si>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</si>
  <si>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</si>
  <si>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</si>
  <si>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</si>
  <si>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</si>
  <si>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</si>
  <si>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</si>
  <si>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</si>
  <si>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</si>
  <si>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</si>
  <si>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</si>
  <si>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</si>
  <si>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</si>
  <si>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</si>
  <si>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</si>
  <si>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</si>
  <si>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</si>
  <si>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</si>
  <si>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</si>
  <si>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</si>
  <si>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</si>
  <si>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</si>
  <si>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</si>
  <si>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</si>
  <si>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</si>
  <si>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</si>
  <si>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</si>
  <si>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ORGANIZACION NO GUBERNAMENTAL DE DESARROLLO CORDILLERA</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</si>
  <si>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</si>
  <si>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</si>
  <si>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</si>
  <si>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</si>
  <si>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</si>
  <si>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</si>
  <si>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</si>
  <si>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</si>
  <si>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</si>
  <si>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</si>
  <si>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</si>
  <si>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</si>
  <si>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</si>
  <si>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</si>
  <si>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</si>
  <si>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</si>
  <si>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</si>
  <si>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</si>
  <si>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</si>
  <si>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</si>
  <si>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</si>
  <si>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</si>
  <si>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</si>
  <si>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</si>
  <si>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</si>
  <si>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</si>
  <si>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</si>
  <si>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</si>
  <si>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</si>
  <si>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CORPORACION NUESTRA AYUDA INSPIRADA EN MARIA - CURICO TAMBIeN DENOMINADA CORPORACION NAIM CURICO</t>
  </si>
  <si>
    <t>ILUSTRE MUNICIPALIDAD DE GORBEA</t>
  </si>
  <si>
    <t>ILUSTRE MUNICIPALIDAD DE OVALLE</t>
  </si>
  <si>
    <t>ILUSTRE MUNICIPALIDAD DE MAIPU</t>
  </si>
  <si>
    <t>ILUSTRE MUNICIPALIDAD DE SAN PEDRO DE ATACAMA</t>
  </si>
  <si>
    <t>ILUSTRE MUNICIPALIDAD DE CISNES</t>
  </si>
  <si>
    <t>ILUSTRE MUNICIPALIDAD DE TOMe</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</si>
  <si>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</si>
  <si>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</si>
  <si>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</si>
  <si>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</si>
  <si>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</si>
  <si>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</si>
  <si>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</si>
  <si>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</si>
  <si>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</si>
  <si>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</si>
  <si>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</si>
  <si>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</si>
  <si>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</si>
  <si>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</si>
  <si>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</si>
  <si>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</si>
  <si>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</si>
  <si>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</si>
  <si>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</si>
  <si>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</si>
  <si>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</si>
  <si>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</si>
  <si>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</si>
  <si>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</si>
  <si>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</si>
  <si>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</si>
  <si>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</si>
  <si>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</si>
  <si>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</si>
  <si>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</si>
  <si>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MACHALi</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</si>
  <si>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</si>
  <si>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</si>
  <si>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</si>
  <si>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</si>
  <si>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</si>
  <si>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</si>
  <si>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</si>
  <si>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</si>
  <si>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</si>
  <si>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</si>
  <si>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</si>
  <si>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</si>
  <si>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</si>
  <si>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</si>
  <si>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</si>
  <si>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</si>
  <si>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</si>
  <si>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</si>
  <si>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</si>
  <si>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</si>
  <si>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</si>
  <si>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</si>
  <si>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</si>
  <si>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</si>
  <si>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</si>
  <si>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</si>
  <si>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</si>
  <si>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</si>
  <si>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</si>
  <si>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</si>
  <si>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</si>
  <si>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</si>
  <si>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</si>
  <si>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</si>
  <si>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</si>
  <si>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</si>
  <si>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</si>
  <si>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</si>
  <si>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</si>
  <si>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</si>
  <si>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</si>
  <si>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TIRUA</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</si>
  <si>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</si>
  <si>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</si>
  <si>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</si>
  <si>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</si>
  <si>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</si>
  <si>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</si>
  <si>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</si>
  <si>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</si>
  <si>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</si>
  <si>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</si>
  <si>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</si>
  <si>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</si>
  <si>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</si>
  <si>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</si>
  <si>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</si>
  <si>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</si>
  <si>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</si>
  <si>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</si>
  <si>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</si>
  <si>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</si>
  <si>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</si>
  <si>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</si>
  <si>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</si>
  <si>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</si>
  <si>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</si>
  <si>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</si>
  <si>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</si>
  <si>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</si>
  <si>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</si>
  <si>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</si>
  <si>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</si>
  <si>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</si>
  <si>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</si>
  <si>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</si>
  <si>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</si>
  <si>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</si>
  <si>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</si>
  <si>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</si>
  <si>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</si>
  <si>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</si>
  <si>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</si>
  <si>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</si>
  <si>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</si>
  <si>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</si>
  <si>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</si>
  <si>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</si>
  <si>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CORPORACLON SOCIAL Y EDUCACIONAL RENASCI</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</si>
  <si>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</si>
  <si>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</si>
  <si>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</si>
  <si>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</si>
  <si>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</si>
  <si>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</si>
  <si>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</si>
  <si>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</si>
  <si>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</si>
  <si>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</si>
  <si>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</si>
  <si>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</si>
  <si>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</si>
  <si>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</si>
  <si>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</si>
  <si>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</si>
  <si>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</si>
  <si>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</si>
  <si>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</si>
  <si>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</si>
  <si>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</si>
  <si>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</si>
  <si>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</si>
  <si>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</si>
  <si>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</si>
  <si>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</si>
  <si>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</si>
  <si>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</si>
  <si>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</si>
  <si>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</si>
  <si>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</si>
  <si>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</si>
  <si>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</si>
  <si>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</si>
  <si>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</si>
  <si>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</si>
  <si>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</si>
  <si>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</si>
  <si>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</si>
  <si>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</si>
  <si>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</si>
  <si>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</si>
  <si>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</si>
  <si>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</si>
  <si>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</si>
  <si>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</si>
  <si>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</si>
  <si>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</si>
  <si>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</si>
  <si>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</si>
  <si>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</si>
  <si>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</si>
  <si>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</si>
  <si>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</si>
  <si>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</si>
  <si>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</si>
  <si>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</si>
  <si>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</si>
  <si>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</si>
  <si>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</si>
  <si>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</si>
  <si>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</si>
  <si>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</si>
  <si>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</si>
  <si>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</si>
  <si>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</si>
  <si>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</si>
  <si>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</si>
  <si>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GOBERNACION PROVINCIAL CHOAPA</t>
  </si>
  <si>
    <t>ORGANIZACION NO GUBERNAMENTAL DE DESARROLLO - ALTA TIERRA</t>
  </si>
  <si>
    <t xml:space="preserve">651920833
</t>
  </si>
  <si>
    <t>65190112K</t>
  </si>
  <si>
    <t>65192836K</t>
  </si>
  <si>
    <t>FUNDACIÓN DE BENEFICENCIA DE LOS SAGRADOS CORAZONES</t>
  </si>
  <si>
    <t>NO</t>
  </si>
  <si>
    <t>ES</t>
  </si>
  <si>
    <t xml:space="preserve"> INSTITUCIÓN</t>
  </si>
  <si>
    <t>65103955K</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</si>
  <si>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</si>
  <si>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</si>
  <si>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</si>
  <si>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</si>
  <si>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</si>
  <si>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</si>
  <si>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</si>
  <si>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65316310K</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</si>
  <si>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</si>
  <si>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</si>
  <si>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</si>
  <si>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</si>
  <si>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</si>
  <si>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</si>
  <si>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</si>
  <si>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</si>
  <si>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</si>
  <si>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</si>
  <si>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</si>
  <si>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</si>
  <si>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</si>
  <si>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</si>
  <si>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</si>
  <si>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</si>
  <si>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</si>
  <si>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</si>
  <si>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</si>
  <si>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</si>
  <si>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</si>
  <si>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</si>
  <si>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</si>
  <si>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</si>
  <si>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(en blanco)</t>
  </si>
  <si>
    <t>MARIA PINTO</t>
  </si>
  <si>
    <t>SAN PABLO</t>
  </si>
  <si>
    <t>RENAICO</t>
  </si>
  <si>
    <t>LO BARNECHEA</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</si>
  <si>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</si>
  <si>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</si>
  <si>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</si>
  <si>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</si>
  <si>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</si>
  <si>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</si>
  <si>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MONTO MES DE FEBRERO</t>
  </si>
  <si>
    <t>TRANSFERENCIAS A INSTITUCIONES COLABORADORAS AÑO 2021 - LEY Nº19.862</t>
  </si>
  <si>
    <t>NOMBRE INSTITUCION</t>
  </si>
  <si>
    <t>MARZO</t>
  </si>
  <si>
    <t>COD INST</t>
  </si>
  <si>
    <t>Etiquetas de fila</t>
  </si>
  <si>
    <t>ACUMULADO</t>
  </si>
  <si>
    <t>LOS MONTOS INFORMADOS CORRESPONDEN A LOS CANCELADOS EN EL PERÍODO ENERO - MARZO 2021</t>
  </si>
  <si>
    <t>MONTO MES DE 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</si>
</sst>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3"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name val="Calibri"/>
      <family val="2"/>
    </font>
    <font>
      <b/>
      <sz val="8"/>
      <name val="Calibri"/>
      <family val="2"/>
    </font>
    <font>
      <b/>
      <sz val="8"/>
      <color indexed="8"/>
      <name val="Calibri"/>
      <family val="2"/>
    </font>
    <font>
      <sz val="8"/>
      <color theme="1"/>
      <name val="Calibri"/>
      <family val="2"/>
    </font>
    <font>
      <sz val="8"/>
      <color indexed="8"/>
      <name val="Calibri"/>
      <family val="2"/>
    </font>
    <font>
      <u/>
      <sz val="8"/>
      <color theme="10"/>
      <name val="Calibri"/>
      <family val="2"/>
    </font>
    <font>
      <sz val="8"/>
      <color rgb="FFFF0000"/>
      <name val="Calibri"/>
      <family val="2"/>
    </font>
    <font>
      <u/>
      <sz val="8"/>
      <name val="Calibri"/>
      <family val="2"/>
    </font>
    <font>
      <sz val="8"/>
      <color theme="1"/>
      <name val="Calibri"/>
      <family val="2"/>
      <scheme val="minor"/>
    </font>
    <font>
      <sz val="10"/>
      <color theme="1"/>
      <name val="MS Sans Serif"/>
    </font>
    <font>
      <sz val="14"/>
      <color theme="1"/>
      <name val="MS Sans Serif"/>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92D050"/>
        <bgColor indexed="0"/>
      </patternFill>
    </fill>
    <fill>
      <patternFill patternType="solid">
        <fgColor theme="9" tint="-0.249977111117893"/>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16">
    <xf numFmtId="0" fontId="0" fillId="0" borderId="0" xfId="0"/>
    <xf numFmtId="14" fontId="0" fillId="0" borderId="0" xfId="0" applyNumberFormat="1"/>
    <xf numFmtId="0" fontId="0" fillId="0" borderId="0" xfId="0" applyAlignment="1">
      <alignment wrapText="1"/>
    </xf>
    <xf numFmtId="41" fontId="0" fillId="0" borderId="0" xfId="6640" applyFont="1"/>
    <xf numFmtId="0" fontId="120" fillId="63" borderId="10" xfId="6642" applyFont="1" applyFill="1" applyBorder="1" applyAlignment="1">
      <alignment horizontal="center" vertical="center" wrapText="1"/>
    </xf>
    <xf numFmtId="0" fontId="121" fillId="64" borderId="10" xfId="2795" applyFont="1" applyFill="1" applyBorder="1" applyAlignment="1">
      <alignment horizontal="center" vertical="center" wrapText="1"/>
    </xf>
    <xf numFmtId="14" fontId="120" fillId="63" borderId="10" xfId="6642" applyNumberFormat="1" applyFont="1" applyFill="1" applyBorder="1" applyAlignment="1">
      <alignment horizontal="center" vertical="center" wrapText="1"/>
    </xf>
    <xf numFmtId="0" fontId="120" fillId="65" borderId="10" xfId="6642" applyFont="1" applyFill="1" applyBorder="1" applyAlignment="1">
      <alignment horizontal="center" vertical="center" wrapText="1"/>
    </xf>
    <xf numFmtId="41" fontId="120" fillId="65" borderId="10" xfId="6640" applyFont="1" applyFill="1" applyBorder="1" applyAlignment="1">
      <alignment horizontal="center" vertical="center" wrapText="1"/>
    </xf>
    <xf numFmtId="14" fontId="120" fillId="65" borderId="10" xfId="6641" applyNumberFormat="1" applyFont="1" applyFill="1" applyBorder="1" applyAlignment="1">
      <alignment horizontal="center" vertical="center" wrapText="1"/>
    </xf>
    <xf numFmtId="0" fontId="115" fillId="0" borderId="0" xfId="0" applyFont="1"/>
    <xf numFmtId="0" fontId="0" fillId="66" borderId="0" xfId="0" applyFill="1"/>
    <xf numFmtId="1" fontId="0" fillId="0" borderId="0" xfId="0" applyNumberFormat="1" applyAlignment="1">
      <alignment horizontal="right"/>
    </xf>
    <xf numFmtId="0" fontId="122" fillId="0" borderId="0" xfId="0" applyFont="1" applyFill="1" applyBorder="1" applyAlignment="1">
      <alignment horizontal="justify" vertical="center" wrapText="1"/>
    </xf>
    <xf numFmtId="0" fontId="122" fillId="56" borderId="10" xfId="0" applyFont="1" applyFill="1" applyBorder="1" applyAlignment="1">
      <alignment horizontal="justify" vertical="center" wrapText="1"/>
    </xf>
    <xf numFmtId="0" fontId="122" fillId="56" borderId="10" xfId="0" applyFont="1" applyFill="1" applyBorder="1" applyAlignment="1">
      <alignment vertical="center" wrapText="1"/>
    </xf>
    <xf numFmtId="0" fontId="122" fillId="0" borderId="0" xfId="0" applyFont="1" applyAlignment="1">
      <alignment vertical="center" wrapText="1"/>
    </xf>
    <xf numFmtId="0" fontId="125" fillId="56" borderId="10" xfId="0" applyFont="1" applyFill="1" applyBorder="1" applyAlignment="1">
      <alignment vertical="center" wrapText="1"/>
    </xf>
    <xf numFmtId="0" fontId="125" fillId="56" borderId="10" xfId="0" applyFont="1" applyFill="1" applyBorder="1" applyAlignment="1">
      <alignment horizontal="center" vertical="center" wrapText="1"/>
    </xf>
    <xf numFmtId="0" fontId="122" fillId="56" borderId="10" xfId="0" applyFont="1" applyFill="1" applyBorder="1" applyAlignment="1">
      <alignment horizontal="center" vertical="center" wrapText="1"/>
    </xf>
    <xf numFmtId="14" fontId="125" fillId="56" borderId="10" xfId="0" applyNumberFormat="1" applyFont="1" applyFill="1" applyBorder="1" applyAlignment="1">
      <alignment horizontal="center" vertical="center" wrapText="1"/>
    </xf>
    <xf numFmtId="0" fontId="122" fillId="0" borderId="10" xfId="0" applyFont="1" applyBorder="1" applyAlignment="1">
      <alignment vertical="center" wrapText="1"/>
    </xf>
    <xf numFmtId="0" fontId="122" fillId="0" borderId="10" xfId="0" applyFont="1" applyFill="1" applyBorder="1" applyAlignment="1">
      <alignment vertical="center" wrapText="1"/>
    </xf>
    <xf numFmtId="0" fontId="122" fillId="0" borderId="10" xfId="0" applyFont="1" applyFill="1" applyBorder="1" applyAlignment="1">
      <alignment horizontal="justify" vertical="center" wrapText="1"/>
    </xf>
    <xf numFmtId="0" fontId="125" fillId="0" borderId="10" xfId="0" applyFont="1" applyFill="1" applyBorder="1" applyAlignment="1">
      <alignment vertical="center" wrapText="1"/>
    </xf>
    <xf numFmtId="0" fontId="125" fillId="0" borderId="10" xfId="0" applyFont="1" applyFill="1" applyBorder="1" applyAlignment="1">
      <alignment horizontal="center" vertical="center" wrapText="1"/>
    </xf>
    <xf numFmtId="0" fontId="122" fillId="0" borderId="10" xfId="0" applyFont="1" applyFill="1" applyBorder="1" applyAlignment="1">
      <alignment horizontal="center" vertical="center" wrapText="1"/>
    </xf>
    <xf numFmtId="14" fontId="125" fillId="0" borderId="10" xfId="0" applyNumberFormat="1" applyFont="1" applyFill="1" applyBorder="1" applyAlignment="1">
      <alignment horizontal="center" vertical="center" wrapText="1"/>
    </xf>
    <xf numFmtId="0" fontId="126" fillId="0" borderId="10" xfId="2796" applyFont="1" applyFill="1" applyBorder="1" applyAlignment="1">
      <alignment vertical="center" wrapText="1"/>
    </xf>
    <xf numFmtId="0" fontId="122" fillId="55" borderId="10" xfId="0" applyFont="1" applyFill="1" applyBorder="1" applyAlignment="1">
      <alignment horizontal="justify" vertical="center" wrapText="1"/>
    </xf>
    <xf numFmtId="0" fontId="122" fillId="55" borderId="10" xfId="0" applyFont="1" applyFill="1" applyBorder="1" applyAlignment="1">
      <alignment vertical="center" wrapText="1"/>
    </xf>
    <xf numFmtId="0" fontId="122" fillId="55" borderId="10" xfId="0" applyFont="1" applyFill="1" applyBorder="1" applyAlignment="1">
      <alignment horizontal="center" vertical="center" wrapText="1"/>
    </xf>
    <xf numFmtId="14" fontId="122" fillId="0" borderId="10" xfId="0" applyNumberFormat="1" applyFont="1" applyFill="1" applyBorder="1" applyAlignment="1">
      <alignment vertical="center" wrapText="1"/>
    </xf>
    <xf numFmtId="41" fontId="122" fillId="56" borderId="10" xfId="6640" applyFont="1" applyFill="1" applyBorder="1" applyAlignment="1">
      <alignment vertical="center" wrapText="1"/>
    </xf>
    <xf numFmtId="0" fontId="126" fillId="56" borderId="10" xfId="2796" applyFont="1" applyFill="1" applyBorder="1" applyAlignment="1">
      <alignment vertical="center" wrapText="1"/>
    </xf>
    <xf numFmtId="0" fontId="125" fillId="55" borderId="10" xfId="0" applyFont="1" applyFill="1" applyBorder="1" applyAlignment="1">
      <alignment vertical="center" wrapText="1"/>
    </xf>
    <xf numFmtId="0" fontId="125" fillId="55" borderId="10" xfId="0" applyFont="1" applyFill="1" applyBorder="1" applyAlignment="1">
      <alignment horizontal="center" vertical="center" wrapText="1"/>
    </xf>
    <xf numFmtId="14" fontId="125" fillId="55" borderId="10" xfId="0" applyNumberFormat="1" applyFont="1" applyFill="1" applyBorder="1" applyAlignment="1">
      <alignment horizontal="center" vertical="center" wrapText="1"/>
    </xf>
    <xf numFmtId="0" fontId="127" fillId="0" borderId="10" xfId="6639" applyFont="1" applyFill="1" applyBorder="1" applyAlignment="1">
      <alignment horizontal="center" vertical="center" wrapText="1"/>
    </xf>
    <xf numFmtId="0" fontId="127" fillId="56" borderId="10" xfId="6639" applyFont="1" applyFill="1" applyBorder="1" applyAlignment="1">
      <alignment horizontal="center" vertical="center" wrapText="1"/>
    </xf>
    <xf numFmtId="0" fontId="122" fillId="58" borderId="10" xfId="0" applyFont="1" applyFill="1" applyBorder="1" applyAlignment="1">
      <alignment vertical="center" wrapText="1"/>
    </xf>
    <xf numFmtId="0" fontId="122" fillId="58" borderId="10" xfId="0" applyFont="1" applyFill="1" applyBorder="1" applyAlignment="1">
      <alignment horizontal="justify" vertical="center" wrapText="1"/>
    </xf>
    <xf numFmtId="0" fontId="125" fillId="58" borderId="10" xfId="0" applyFont="1" applyFill="1" applyBorder="1" applyAlignment="1">
      <alignment vertical="center" wrapText="1"/>
    </xf>
    <xf numFmtId="0" fontId="125" fillId="58" borderId="10" xfId="0" applyFont="1" applyFill="1" applyBorder="1" applyAlignment="1">
      <alignment horizontal="center" vertical="center" wrapText="1"/>
    </xf>
    <xf numFmtId="0" fontId="127" fillId="58" borderId="10" xfId="6639" applyFont="1" applyFill="1" applyBorder="1" applyAlignment="1">
      <alignment horizontal="center" vertical="center" wrapText="1"/>
    </xf>
    <xf numFmtId="0" fontId="122" fillId="58" borderId="10" xfId="0" applyFont="1" applyFill="1" applyBorder="1" applyAlignment="1">
      <alignment horizontal="center" vertical="center" wrapText="1"/>
    </xf>
    <xf numFmtId="14" fontId="125" fillId="58" borderId="10" xfId="0" applyNumberFormat="1" applyFont="1" applyFill="1" applyBorder="1" applyAlignment="1">
      <alignment horizontal="center" vertical="center" wrapText="1"/>
    </xf>
    <xf numFmtId="0" fontId="122" fillId="56" borderId="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2" fillId="56" borderId="10" xfId="0" applyFont="1" applyFill="1" applyBorder="1" applyAlignment="1">
      <alignment vertical="center"/>
    </xf>
    <xf numFmtId="0" fontId="122" fillId="59" borderId="10" xfId="0" applyFont="1" applyFill="1" applyBorder="1" applyAlignment="1">
      <alignment vertical="center" wrapText="1"/>
    </xf>
    <xf numFmtId="0" fontId="122" fillId="59" borderId="10" xfId="0" applyFont="1" applyFill="1" applyBorder="1" applyAlignment="1">
      <alignment horizontal="justify" vertical="center" wrapText="1"/>
    </xf>
    <xf numFmtId="0" fontId="125" fillId="59" borderId="10" xfId="0" applyFont="1" applyFill="1" applyBorder="1" applyAlignment="1">
      <alignment vertical="center" wrapText="1"/>
    </xf>
    <xf numFmtId="0" fontId="125" fillId="59" borderId="10" xfId="0" applyFont="1" applyFill="1" applyBorder="1" applyAlignment="1">
      <alignment horizontal="center" vertical="center" wrapText="1"/>
    </xf>
    <xf numFmtId="0" fontId="127" fillId="59" borderId="10" xfId="6639" applyFont="1" applyFill="1" applyBorder="1" applyAlignment="1">
      <alignment horizontal="center" vertical="center" wrapText="1"/>
    </xf>
    <xf numFmtId="0" fontId="122" fillId="59" borderId="10" xfId="0" applyFont="1" applyFill="1" applyBorder="1" applyAlignment="1">
      <alignment horizontal="center" vertical="center" wrapText="1"/>
    </xf>
    <xf numFmtId="14" fontId="125" fillId="59" borderId="10" xfId="0" applyNumberFormat="1" applyFont="1" applyFill="1" applyBorder="1" applyAlignment="1">
      <alignment horizontal="center" vertical="center" wrapText="1"/>
    </xf>
    <xf numFmtId="14" fontId="122" fillId="58" borderId="10" xfId="0" applyNumberFormat="1" applyFont="1" applyFill="1" applyBorder="1" applyAlignment="1">
      <alignment horizontal="center" vertical="center" wrapText="1"/>
    </xf>
    <xf numFmtId="0" fontId="122" fillId="0" borderId="10" xfId="0" applyFont="1" applyFill="1" applyBorder="1" applyAlignment="1">
      <alignment horizontal="right" vertical="center" wrapText="1"/>
    </xf>
    <xf numFmtId="0" fontId="125" fillId="56" borderId="10" xfId="0" applyFont="1" applyFill="1" applyBorder="1" applyAlignment="1">
      <alignment horizontal="justify" vertical="center" wrapText="1"/>
    </xf>
    <xf numFmtId="0" fontId="127" fillId="55" borderId="10" xfId="6639" applyFont="1" applyFill="1" applyBorder="1" applyAlignment="1">
      <alignment horizontal="center" vertical="center" wrapText="1"/>
    </xf>
    <xf numFmtId="14" fontId="122" fillId="55" borderId="10" xfId="0" applyNumberFormat="1" applyFont="1" applyFill="1" applyBorder="1" applyAlignment="1">
      <alignment vertical="center" wrapText="1"/>
    </xf>
    <xf numFmtId="0" fontId="122" fillId="55" borderId="10" xfId="0" applyFont="1" applyFill="1" applyBorder="1" applyAlignment="1">
      <alignment horizontal="left" wrapText="1"/>
    </xf>
    <xf numFmtId="0" fontId="122" fillId="57" borderId="10" xfId="0" applyFont="1" applyFill="1" applyBorder="1" applyAlignment="1">
      <alignment vertical="center" wrapText="1"/>
    </xf>
    <xf numFmtId="0" fontId="122" fillId="57" borderId="10" xfId="0" applyFont="1" applyFill="1" applyBorder="1" applyAlignment="1">
      <alignment horizontal="justify" vertical="center" wrapText="1"/>
    </xf>
    <xf numFmtId="0" fontId="125" fillId="57" borderId="10" xfId="0" applyFont="1" applyFill="1" applyBorder="1" applyAlignment="1">
      <alignment vertical="center" wrapText="1"/>
    </xf>
    <xf numFmtId="0" fontId="125" fillId="57" borderId="10" xfId="0" applyFont="1" applyFill="1" applyBorder="1" applyAlignment="1">
      <alignment horizontal="center" vertical="center" wrapText="1"/>
    </xf>
    <xf numFmtId="0" fontId="127" fillId="57" borderId="10" xfId="6639" applyFont="1" applyFill="1" applyBorder="1" applyAlignment="1">
      <alignment horizontal="center" vertical="center" wrapText="1"/>
    </xf>
    <xf numFmtId="0" fontId="122" fillId="57" borderId="10" xfId="0" applyFont="1" applyFill="1" applyBorder="1" applyAlignment="1">
      <alignment horizontal="center" vertical="center" wrapText="1"/>
    </xf>
    <xf numFmtId="14" fontId="125" fillId="57" borderId="10" xfId="0" applyNumberFormat="1" applyFont="1" applyFill="1" applyBorder="1" applyAlignment="1">
      <alignment horizontal="center" vertical="center" wrapText="1"/>
    </xf>
    <xf numFmtId="0" fontId="122" fillId="56" borderId="0" xfId="0" applyFont="1" applyFill="1" applyBorder="1" applyAlignment="1">
      <alignment vertical="center" wrapText="1"/>
    </xf>
    <xf numFmtId="0" fontId="122" fillId="0" borderId="10" xfId="0" applyFont="1" applyFill="1" applyBorder="1" applyAlignment="1">
      <alignment horizontal="left" vertical="center" wrapText="1"/>
    </xf>
    <xf numFmtId="14" fontId="122" fillId="0" borderId="10" xfId="0" applyNumberFormat="1" applyFont="1" applyFill="1" applyBorder="1" applyAlignment="1">
      <alignment horizontal="center" vertical="center" wrapText="1"/>
    </xf>
    <xf numFmtId="14" fontId="122" fillId="56" borderId="10" xfId="0" applyNumberFormat="1" applyFont="1" applyFill="1" applyBorder="1" applyAlignment="1">
      <alignment vertical="center" wrapText="1"/>
    </xf>
    <xf numFmtId="14" fontId="122" fillId="57" borderId="10" xfId="0" applyNumberFormat="1" applyFont="1" applyFill="1" applyBorder="1" applyAlignment="1">
      <alignment vertical="center" wrapText="1"/>
    </xf>
    <xf numFmtId="0" fontId="122" fillId="60" borderId="10" xfId="0" applyFont="1" applyFill="1" applyBorder="1" applyAlignment="1">
      <alignment vertical="center" wrapText="1"/>
    </xf>
    <xf numFmtId="0" fontId="122" fillId="60" borderId="10" xfId="0" applyFont="1" applyFill="1" applyBorder="1" applyAlignment="1">
      <alignment horizontal="justify" vertical="center" wrapText="1"/>
    </xf>
    <xf numFmtId="0" fontId="125" fillId="60" borderId="10" xfId="0" applyFont="1" applyFill="1" applyBorder="1" applyAlignment="1">
      <alignment vertical="center" wrapText="1"/>
    </xf>
    <xf numFmtId="0" fontId="125" fillId="60" borderId="10" xfId="0" applyFont="1" applyFill="1" applyBorder="1" applyAlignment="1">
      <alignment horizontal="center" vertical="center" wrapText="1"/>
    </xf>
    <xf numFmtId="0" fontId="127" fillId="60" borderId="10" xfId="6639" applyFont="1" applyFill="1" applyBorder="1" applyAlignment="1">
      <alignment horizontal="center" vertical="center" wrapText="1"/>
    </xf>
    <xf numFmtId="0" fontId="122" fillId="60" borderId="10" xfId="0" applyFont="1" applyFill="1" applyBorder="1" applyAlignment="1">
      <alignment horizontal="center" vertical="center" wrapText="1"/>
    </xf>
    <xf numFmtId="14" fontId="125" fillId="60" borderId="10" xfId="0" applyNumberFormat="1" applyFont="1" applyFill="1" applyBorder="1" applyAlignment="1">
      <alignment horizontal="center" vertical="center" wrapText="1"/>
    </xf>
    <xf numFmtId="0" fontId="122" fillId="56" borderId="10" xfId="0" applyFont="1" applyFill="1" applyBorder="1" applyAlignment="1">
      <alignment horizontal="left" vertical="center" wrapText="1"/>
    </xf>
    <xf numFmtId="0" fontId="122" fillId="56" borderId="10" xfId="0" applyFont="1" applyFill="1" applyBorder="1" applyAlignment="1">
      <alignment horizontal="justify" vertical="center"/>
    </xf>
    <xf numFmtId="0" fontId="127" fillId="56" borderId="10" xfId="6639" applyFont="1" applyFill="1" applyBorder="1" applyAlignment="1">
      <alignment horizontal="justify" vertical="center"/>
    </xf>
    <xf numFmtId="0" fontId="122" fillId="56" borderId="10" xfId="0" applyFont="1" applyFill="1" applyBorder="1"/>
    <xf numFmtId="0" fontId="122" fillId="56" borderId="10" xfId="0" applyFont="1" applyFill="1" applyBorder="1" applyAlignment="1">
      <alignment wrapText="1"/>
    </xf>
    <xf numFmtId="0" fontId="122" fillId="0" borderId="10" xfId="0" applyFont="1" applyFill="1" applyBorder="1" applyAlignment="1">
      <alignment vertical="top" wrapText="1"/>
    </xf>
    <xf numFmtId="41" fontId="122" fillId="0" borderId="10" xfId="6640" applyFont="1" applyFill="1" applyBorder="1" applyAlignment="1">
      <alignment horizontal="center" vertical="center" wrapText="1"/>
    </xf>
    <xf numFmtId="0" fontId="122" fillId="0" borderId="10" xfId="0" applyFont="1" applyBorder="1" applyAlignment="1">
      <alignment horizontal="justify" vertical="center" wrapText="1"/>
    </xf>
    <xf numFmtId="0" fontId="122" fillId="0" borderId="10" xfId="0" applyFont="1" applyBorder="1" applyAlignment="1">
      <alignment horizontal="center" vertical="center" wrapText="1"/>
    </xf>
    <xf numFmtId="0" fontId="122" fillId="0" borderId="10" xfId="0" applyFont="1" applyFill="1" applyBorder="1" applyAlignment="1">
      <alignment wrapText="1"/>
    </xf>
    <xf numFmtId="0" fontId="122" fillId="0" borderId="10" xfId="0" applyFont="1" applyFill="1" applyBorder="1"/>
    <xf numFmtId="0" fontId="125" fillId="56" borderId="10" xfId="0" applyFont="1" applyFill="1" applyBorder="1" applyAlignment="1">
      <alignment horizontal="left" vertical="center" wrapText="1"/>
    </xf>
    <xf numFmtId="0" fontId="0" fillId="0" borderId="0" xfId="0" applyFont="1"/>
    <xf numFmtId="0" fontId="123" fillId="0" borderId="0" xfId="0" applyFont="1" applyAlignment="1">
      <alignment vertical="center" wrapText="1"/>
    </xf>
    <xf numFmtId="0" fontId="123" fillId="61" borderId="10" xfId="0" applyFont="1" applyFill="1" applyBorder="1" applyAlignment="1">
      <alignment horizontal="center" vertical="center" wrapText="1"/>
    </xf>
    <xf numFmtId="0" fontId="124" fillId="67" borderId="10" xfId="2795" applyFont="1" applyFill="1" applyBorder="1" applyAlignment="1">
      <alignment horizontal="center" vertical="center" wrapText="1"/>
    </xf>
    <xf numFmtId="0" fontId="123" fillId="67" borderId="10" xfId="2795" applyFont="1" applyFill="1" applyBorder="1" applyAlignment="1">
      <alignment horizontal="center" vertical="center" wrapText="1"/>
    </xf>
    <xf numFmtId="0" fontId="125" fillId="0" borderId="21"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21" xfId="0" applyFont="1" applyFill="1" applyBorder="1" applyAlignment="1">
      <alignment vertical="center" wrapText="1"/>
    </xf>
    <xf numFmtId="0" fontId="125" fillId="59" borderId="20" xfId="0" applyFont="1" applyFill="1" applyBorder="1" applyAlignment="1">
      <alignment vertical="center" wrapText="1"/>
    </xf>
    <xf numFmtId="0" fontId="125" fillId="0" borderId="0" xfId="0" applyFont="1" applyFill="1" applyBorder="1" applyAlignment="1">
      <alignment vertical="center" wrapText="1"/>
    </xf>
    <xf numFmtId="0" fontId="122" fillId="0" borderId="21" xfId="0" applyFont="1" applyFill="1" applyBorder="1" applyAlignment="1">
      <alignment vertical="center" wrapText="1"/>
    </xf>
    <xf numFmtId="0" fontId="122" fillId="0" borderId="21" xfId="0" applyFont="1" applyFill="1" applyBorder="1" applyAlignment="1">
      <alignment horizontal="justify" vertical="center" wrapText="1"/>
    </xf>
    <xf numFmtId="0" fontId="122" fillId="56" borderId="0" xfId="0" applyFont="1" applyFill="1" applyBorder="1" applyAlignment="1">
      <alignment horizontal="justify" vertical="center" wrapText="1"/>
    </xf>
    <xf numFmtId="0" fontId="122" fillId="56" borderId="20" xfId="0" applyFont="1" applyFill="1" applyBorder="1" applyAlignment="1">
      <alignment horizontal="justify" vertical="center" wrapText="1"/>
    </xf>
    <xf numFmtId="0" fontId="122" fillId="0" borderId="10" xfId="0" applyFont="1" applyFill="1" applyBorder="1" applyAlignment="1">
      <alignment horizontal="justify" vertical="center"/>
    </xf>
    <xf numFmtId="0" fontId="122" fillId="55" borderId="10" xfId="0" applyFont="1" applyFill="1" applyBorder="1" applyAlignment="1">
      <alignment horizontal="justify" vertical="center"/>
    </xf>
    <xf numFmtId="0" fontId="122" fillId="55" borderId="0" xfId="0" applyFont="1" applyFill="1" applyBorder="1" applyAlignment="1">
      <alignment vertical="center" wrapText="1"/>
    </xf>
    <xf numFmtId="0" fontId="128" fillId="56" borderId="10" xfId="0" applyFont="1" applyFill="1" applyBorder="1" applyAlignment="1">
      <alignment horizontal="justify" vertical="center"/>
    </xf>
    <xf numFmtId="0" fontId="125" fillId="56" borderId="0" xfId="0" applyFont="1" applyFill="1" applyBorder="1" applyAlignment="1">
      <alignment horizontal="center" vertical="center" wrapText="1"/>
    </xf>
    <xf numFmtId="0" fontId="122" fillId="0" borderId="21" xfId="0" applyFont="1" applyFill="1" applyBorder="1" applyAlignment="1">
      <alignment horizontal="center" vertical="center" wrapText="1"/>
    </xf>
    <xf numFmtId="0" fontId="127" fillId="0" borderId="0" xfId="6639" applyFont="1" applyFill="1" applyBorder="1" applyAlignment="1">
      <alignment horizontal="center" vertical="center" wrapText="1"/>
    </xf>
    <xf numFmtId="0" fontId="122" fillId="0" borderId="0" xfId="0" applyFont="1" applyFill="1" applyBorder="1" applyAlignment="1">
      <alignment horizontal="center" vertical="center" wrapText="1"/>
    </xf>
    <xf numFmtId="0" fontId="127" fillId="0" borderId="10" xfId="6639" applyFont="1" applyFill="1" applyBorder="1"/>
    <xf numFmtId="0" fontId="127" fillId="58" borderId="0" xfId="6639" applyFont="1" applyFill="1" applyBorder="1" applyAlignment="1">
      <alignment horizontal="center" vertical="center" wrapText="1"/>
    </xf>
    <xf numFmtId="0" fontId="127" fillId="56" borderId="10" xfId="6639" applyFont="1" applyFill="1" applyBorder="1" applyAlignment="1">
      <alignment vertical="center"/>
    </xf>
    <xf numFmtId="0" fontId="127" fillId="55" borderId="10" xfId="6639" applyFont="1" applyFill="1" applyBorder="1" applyAlignment="1">
      <alignment horizontal="justify" vertical="center"/>
    </xf>
    <xf numFmtId="0" fontId="127" fillId="57" borderId="0" xfId="6639" applyFont="1" applyFill="1" applyBorder="1" applyAlignment="1">
      <alignment horizontal="center" vertical="center" wrapText="1"/>
    </xf>
    <xf numFmtId="0" fontId="129" fillId="0" borderId="10" xfId="6639" applyFont="1" applyFill="1" applyBorder="1" applyAlignment="1">
      <alignment vertical="center" wrapText="1"/>
    </xf>
    <xf numFmtId="0" fontId="122" fillId="55" borderId="0" xfId="0" applyFont="1" applyFill="1" applyBorder="1" applyAlignment="1">
      <alignment horizontal="center" vertical="center" wrapText="1"/>
    </xf>
    <xf numFmtId="14" fontId="125" fillId="0" borderId="21" xfId="0" applyNumberFormat="1" applyFont="1" applyFill="1" applyBorder="1" applyAlignment="1">
      <alignment horizontal="center" vertical="center" wrapText="1"/>
    </xf>
    <xf numFmtId="0" fontId="115" fillId="0" borderId="10" xfId="0" applyFont="1" applyBorder="1"/>
    <xf numFmtId="14" fontId="0" fillId="0" borderId="0" xfId="0" applyNumberFormat="1" applyAlignment="1">
      <alignment horizontal="center"/>
    </xf>
    <xf numFmtId="0" fontId="0" fillId="0" borderId="0" xfId="0" applyAlignment="1">
      <alignment horizontal="center"/>
    </xf>
    <xf numFmtId="1" fontId="124" fillId="67" borderId="10" xfId="6640" applyNumberFormat="1" applyFont="1" applyFill="1" applyBorder="1" applyAlignment="1">
      <alignment horizontal="right" vertical="center" wrapText="1"/>
    </xf>
    <xf numFmtId="1" fontId="122" fillId="0" borderId="21"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vertical="center" wrapText="1"/>
    </xf>
    <xf numFmtId="1" fontId="122" fillId="56" borderId="10" xfId="6640" applyNumberFormat="1" applyFont="1" applyFill="1" applyBorder="1" applyAlignment="1">
      <alignment horizontal="right" vertical="center" wrapText="1"/>
    </xf>
    <xf numFmtId="1" fontId="122" fillId="55" borderId="10" xfId="6640" applyNumberFormat="1" applyFont="1" applyFill="1" applyBorder="1" applyAlignment="1">
      <alignment horizontal="right" vertical="center" wrapText="1"/>
    </xf>
    <xf numFmtId="1" fontId="122" fillId="0" borderId="0" xfId="6640" applyNumberFormat="1" applyFont="1" applyFill="1" applyBorder="1" applyAlignment="1">
      <alignment horizontal="right" vertical="center" wrapText="1"/>
    </xf>
    <xf numFmtId="1" fontId="125" fillId="56" borderId="10" xfId="6640" applyNumberFormat="1" applyFont="1" applyFill="1" applyBorder="1" applyAlignment="1">
      <alignment horizontal="right" vertical="center" wrapText="1"/>
    </xf>
    <xf numFmtId="1" fontId="122" fillId="56" borderId="0" xfId="6640" applyNumberFormat="1" applyFont="1" applyFill="1" applyBorder="1" applyAlignment="1">
      <alignment horizontal="right" vertical="center" wrapText="1"/>
    </xf>
    <xf numFmtId="1" fontId="122" fillId="0" borderId="10" xfId="6640" applyNumberFormat="1" applyFont="1" applyFill="1" applyBorder="1" applyAlignment="1">
      <alignment horizontal="right"/>
    </xf>
    <xf numFmtId="1" fontId="122" fillId="56" borderId="10" xfId="6640" applyNumberFormat="1" applyFont="1" applyFill="1" applyBorder="1" applyAlignment="1">
      <alignment horizontal="right"/>
    </xf>
    <xf numFmtId="1" fontId="122" fillId="57" borderId="10" xfId="6640" applyNumberFormat="1" applyFont="1" applyFill="1" applyBorder="1" applyAlignment="1">
      <alignment horizontal="right" vertical="center" wrapText="1"/>
    </xf>
    <xf numFmtId="1" fontId="122" fillId="58" borderId="10" xfId="6640" applyNumberFormat="1" applyFont="1" applyFill="1" applyBorder="1" applyAlignment="1">
      <alignment horizontal="right" vertical="center" wrapText="1"/>
    </xf>
    <xf numFmtId="1" fontId="122" fillId="59" borderId="10" xfId="6640" applyNumberFormat="1" applyFont="1" applyFill="1" applyBorder="1" applyAlignment="1">
      <alignment horizontal="right" vertical="center" wrapText="1"/>
    </xf>
    <xf numFmtId="1" fontId="122" fillId="60" borderId="10" xfId="6640" applyNumberFormat="1" applyFont="1" applyFill="1" applyBorder="1" applyAlignment="1">
      <alignment horizontal="right" vertical="center" wrapText="1"/>
    </xf>
    <xf numFmtId="1" fontId="122" fillId="59" borderId="0" xfId="6640" applyNumberFormat="1" applyFont="1" applyFill="1" applyBorder="1" applyAlignment="1">
      <alignment horizontal="right" vertical="center" wrapText="1"/>
    </xf>
    <xf numFmtId="1" fontId="122" fillId="0" borderId="10" xfId="6640" applyNumberFormat="1" applyFont="1" applyBorder="1" applyAlignment="1">
      <alignment horizontal="right" vertical="center" wrapText="1"/>
    </xf>
    <xf numFmtId="1" fontId="0" fillId="0" borderId="0" xfId="6640" applyNumberFormat="1" applyFont="1" applyAlignment="1">
      <alignment horizontal="right"/>
    </xf>
    <xf numFmtId="1" fontId="124" fillId="67" borderId="10" xfId="2795" applyNumberFormat="1" applyFont="1" applyFill="1" applyBorder="1" applyAlignment="1">
      <alignment horizontal="center" vertical="center" wrapText="1"/>
    </xf>
    <xf numFmtId="1" fontId="125" fillId="0" borderId="21" xfId="0" applyNumberFormat="1" applyFont="1" applyFill="1" applyBorder="1" applyAlignment="1">
      <alignment horizontal="center" vertical="center" wrapText="1"/>
    </xf>
    <xf numFmtId="1" fontId="125" fillId="0" borderId="10" xfId="0" applyNumberFormat="1" applyFont="1" applyFill="1" applyBorder="1" applyAlignment="1">
      <alignment horizontal="center" vertical="center" wrapText="1"/>
    </xf>
    <xf numFmtId="1" fontId="125" fillId="56" borderId="10" xfId="0" applyNumberFormat="1" applyFont="1" applyFill="1" applyBorder="1" applyAlignment="1">
      <alignment horizontal="center" vertical="center" wrapText="1"/>
    </xf>
    <xf numFmtId="1" fontId="125" fillId="55" borderId="10" xfId="0" applyNumberFormat="1" applyFont="1" applyFill="1" applyBorder="1" applyAlignment="1">
      <alignment horizontal="center" vertical="center" wrapText="1"/>
    </xf>
    <xf numFmtId="1" fontId="128" fillId="55" borderId="10" xfId="0" applyNumberFormat="1" applyFont="1" applyFill="1" applyBorder="1" applyAlignment="1">
      <alignment horizontal="center" vertical="center" wrapText="1"/>
    </xf>
    <xf numFmtId="1" fontId="122" fillId="0" borderId="10" xfId="0" applyNumberFormat="1" applyFont="1" applyBorder="1" applyAlignment="1">
      <alignment vertical="center"/>
    </xf>
    <xf numFmtId="1" fontId="125" fillId="0" borderId="0" xfId="0" applyNumberFormat="1" applyFont="1" applyFill="1" applyBorder="1" applyAlignment="1">
      <alignment horizontal="center" vertical="center" wrapText="1"/>
    </xf>
    <xf numFmtId="1" fontId="122" fillId="0" borderId="10" xfId="0" applyNumberFormat="1" applyFont="1" applyFill="1" applyBorder="1" applyAlignment="1">
      <alignment vertical="center" wrapText="1"/>
    </xf>
    <xf numFmtId="1" fontId="122" fillId="56" borderId="10" xfId="0" applyNumberFormat="1" applyFont="1" applyFill="1" applyBorder="1" applyAlignment="1">
      <alignment vertical="center" wrapText="1"/>
    </xf>
    <xf numFmtId="1" fontId="122" fillId="56" borderId="10" xfId="0" applyNumberFormat="1" applyFont="1" applyFill="1" applyBorder="1" applyAlignment="1">
      <alignment horizontal="center" vertical="center" wrapText="1"/>
    </xf>
    <xf numFmtId="1" fontId="122" fillId="0" borderId="10" xfId="0" applyNumberFormat="1" applyFont="1" applyFill="1" applyBorder="1" applyAlignment="1">
      <alignment horizontal="center" vertical="center" wrapText="1"/>
    </xf>
    <xf numFmtId="1" fontId="125" fillId="57" borderId="10" xfId="0" applyNumberFormat="1" applyFont="1" applyFill="1" applyBorder="1" applyAlignment="1">
      <alignment horizontal="center" vertical="center" wrapText="1"/>
    </xf>
    <xf numFmtId="1" fontId="125" fillId="58" borderId="10" xfId="0" applyNumberFormat="1" applyFont="1" applyFill="1" applyBorder="1" applyAlignment="1">
      <alignment horizontal="center" vertical="center" wrapText="1"/>
    </xf>
    <xf numFmtId="1" fontId="125" fillId="59" borderId="10" xfId="0" applyNumberFormat="1" applyFont="1" applyFill="1" applyBorder="1" applyAlignment="1">
      <alignment horizontal="center" vertical="center" wrapText="1"/>
    </xf>
    <xf numFmtId="1" fontId="125" fillId="60" borderId="10" xfId="0" applyNumberFormat="1" applyFont="1" applyFill="1" applyBorder="1" applyAlignment="1">
      <alignment horizontal="center" vertical="center" wrapText="1"/>
    </xf>
    <xf numFmtId="1" fontId="0" fillId="0" borderId="0" xfId="0" applyNumberFormat="1" applyFont="1"/>
    <xf numFmtId="0" fontId="115" fillId="66" borderId="10" xfId="0" applyFont="1" applyFill="1" applyBorder="1" applyAlignment="1">
      <alignment wrapText="1"/>
    </xf>
    <xf numFmtId="0" fontId="115" fillId="66" borderId="10" xfId="0" applyFont="1" applyFill="1" applyBorder="1"/>
    <xf numFmtId="14" fontId="115" fillId="66" borderId="10" xfId="0" applyNumberFormat="1" applyFont="1" applyFill="1" applyBorder="1"/>
    <xf numFmtId="41" fontId="115" fillId="66" borderId="10" xfId="6640" applyFont="1" applyFill="1" applyBorder="1"/>
    <xf numFmtId="14" fontId="115" fillId="66" borderId="10" xfId="0" applyNumberFormat="1" applyFont="1" applyFill="1" applyBorder="1" applyAlignment="1">
      <alignment horizontal="center"/>
    </xf>
    <xf numFmtId="0" fontId="115" fillId="66" borderId="10" xfId="0" applyFont="1" applyFill="1" applyBorder="1" applyAlignment="1">
      <alignment horizontal="center"/>
    </xf>
    <xf numFmtId="14" fontId="0" fillId="0" borderId="0" xfId="0" applyNumberFormat="1" applyAlignment="1">
      <alignment wrapText="1"/>
    </xf>
    <xf numFmtId="1" fontId="120" fillId="63" borderId="10" xfId="6642" applyNumberFormat="1" applyFont="1" applyFill="1" applyBorder="1" applyAlignment="1">
      <alignment horizontal="center" vertical="center" wrapText="1"/>
    </xf>
    <xf numFmtId="14" fontId="115" fillId="0" borderId="10" xfId="0" applyNumberFormat="1" applyFont="1" applyBorder="1"/>
    <xf numFmtId="14" fontId="115" fillId="0" borderId="10" xfId="0" applyNumberFormat="1" applyFont="1" applyBorder="1" applyAlignment="1">
      <alignment horizontal="center"/>
    </xf>
    <xf numFmtId="1" fontId="0" fillId="0" borderId="0" xfId="0" applyNumberFormat="1" applyAlignment="1">
      <alignment horizontal="center"/>
    </xf>
    <xf numFmtId="1" fontId="115" fillId="66" borderId="10" xfId="0" applyNumberFormat="1" applyFont="1" applyFill="1" applyBorder="1" applyAlignment="1">
      <alignment horizontal="center"/>
    </xf>
    <xf numFmtId="0" fontId="130" fillId="0" borderId="0" xfId="0" applyFont="1"/>
    <xf numFmtId="0" fontId="130" fillId="0" borderId="10" xfId="0" applyFont="1" applyBorder="1"/>
    <xf numFmtId="0" fontId="130" fillId="0" borderId="10" xfId="0" applyFont="1" applyBorder="1" applyAlignment="1">
      <alignment horizontal="center"/>
    </xf>
    <xf numFmtId="0" fontId="130" fillId="62" borderId="10" xfId="0" applyFont="1" applyFill="1" applyBorder="1"/>
    <xf numFmtId="14" fontId="130" fillId="62" borderId="10" xfId="0" applyNumberFormat="1" applyFont="1" applyFill="1" applyBorder="1"/>
    <xf numFmtId="0" fontId="130" fillId="62" borderId="10" xfId="0" applyFont="1" applyFill="1" applyBorder="1" applyAlignment="1">
      <alignment horizontal="center"/>
    </xf>
    <xf numFmtId="41" fontId="130" fillId="62" borderId="10" xfId="6640" applyFont="1" applyFill="1" applyBorder="1"/>
    <xf numFmtId="0" fontId="115" fillId="68" borderId="0" xfId="0" applyFont="1" applyFill="1"/>
    <xf numFmtId="41" fontId="115" fillId="68" borderId="0" xfId="6640" applyFont="1" applyFill="1"/>
    <xf numFmtId="0" fontId="115" fillId="68" borderId="0" xfId="0" applyFont="1" applyFill="1" applyAlignment="1">
      <alignment horizontal="left"/>
    </xf>
    <xf numFmtId="0" fontId="115" fillId="68" borderId="10" xfId="0" applyFont="1" applyFill="1" applyBorder="1" applyAlignment="1">
      <alignment horizontal="left"/>
    </xf>
    <xf numFmtId="41" fontId="115" fillId="68" borderId="10" xfId="6640" applyFont="1" applyFill="1" applyBorder="1"/>
    <xf numFmtId="0" fontId="120" fillId="63" borderId="10" xfId="6642" applyFont="1" applyFill="1" applyBorder="1" applyAlignment="1">
      <alignment horizontal="left" vertical="center" wrapText="1"/>
    </xf>
    <xf numFmtId="0" fontId="131" fillId="0" borderId="0" xfId="0" applyFont="1"/>
    <xf numFmtId="0" fontId="131" fillId="0" borderId="0" xfId="0" applyFont="1" applyAlignment="1">
      <alignment horizontal="center"/>
    </xf>
    <xf numFmtId="14" fontId="131" fillId="0" borderId="0" xfId="0" applyNumberFormat="1" applyFont="1"/>
    <xf numFmtId="41" fontId="131" fillId="0" borderId="0" xfId="6640" applyFont="1"/>
    <xf numFmtId="14" fontId="131" fillId="0" borderId="0" xfId="0" applyNumberFormat="1" applyFont="1" applyAlignment="1">
      <alignment horizontal="center"/>
    </xf>
    <xf numFmtId="0" fontId="131" fillId="0" borderId="0" xfId="0" applyFont="1" applyAlignment="1">
      <alignment horizontal="left" wrapText="1"/>
    </xf>
    <xf numFmtId="1" fontId="131" fillId="0" borderId="0" xfId="0" applyNumberFormat="1" applyFont="1" applyAlignment="1">
      <alignment horizontal="center"/>
    </xf>
    <xf numFmtId="0" fontId="120" fillId="64" borderId="10" xfId="2795" applyFont="1" applyFill="1" applyBorder="1" applyAlignment="1">
      <alignment horizontal="center" vertical="center" wrapText="1"/>
    </xf>
    <xf numFmtId="0" fontId="130" fillId="62" borderId="10" xfId="0" applyFont="1" applyFill="1" applyBorder="1" applyAlignment="1">
      <alignment horizontal="left"/>
    </xf>
    <xf numFmtId="14" fontId="130" fillId="62" borderId="10" xfId="0" applyNumberFormat="1" applyFont="1" applyFill="1" applyBorder="1" applyAlignment="1">
      <alignment horizontal="center"/>
    </xf>
    <xf numFmtId="0" fontId="131" fillId="62" borderId="0" xfId="0" applyFont="1" applyFill="1"/>
    <xf numFmtId="14" fontId="131" fillId="62" borderId="0" xfId="0" applyNumberFormat="1" applyFont="1" applyFill="1"/>
    <xf numFmtId="41" fontId="131" fillId="62" borderId="0" xfId="6640" applyFont="1" applyFill="1"/>
    <xf numFmtId="14" fontId="131" fillId="62" borderId="0" xfId="0" applyNumberFormat="1" applyFont="1" applyFill="1" applyAlignment="1">
      <alignment horizontal="center"/>
    </xf>
    <xf numFmtId="0" fontId="131" fillId="62" borderId="0" xfId="0" applyFont="1" applyFill="1" applyAlignment="1">
      <alignment horizontal="center"/>
    </xf>
    <xf numFmtId="0" fontId="132" fillId="0" borderId="0" xfId="0" applyFont="1"/>
    <xf numFmtId="0" fontId="132" fillId="0" borderId="0" xfId="0" applyFont="1" applyAlignment="1">
      <alignment horizontal="left" vertical="center"/>
    </xf>
    <xf numFmtId="0" fontId="132" fillId="0" borderId="0" xfId="0" applyFont="1" applyAlignment="1">
      <alignment horizontal="left"/>
    </xf>
    <xf numFmtId="0" fontId="118" fillId="62" borderId="0" xfId="0" applyFont="1" applyFill="1" applyAlignment="1">
      <alignment horizontal="center" vertical="center" wrapText="1"/>
    </xf>
    <xf numFmtId="0" fontId="118" fillId="62" borderId="0" xfId="0" applyFont="1" applyFill="1" applyAlignment="1">
      <alignment horizontal="right" vertical="center" wrapText="1"/>
    </xf>
    <xf numFmtId="0" fontId="118" fillId="62" borderId="0" xfId="0" quotePrefix="1" applyNumberFormat="1" applyFont="1" applyFill="1" applyBorder="1" applyAlignment="1">
      <alignment horizontal="center" vertical="center" wrapText="1"/>
    </xf>
    <xf numFmtId="0" fontId="118" fillId="62" borderId="0" xfId="0" quotePrefix="1" applyNumberFormat="1" applyFont="1" applyFill="1" applyBorder="1" applyAlignment="1">
      <alignment horizontal="right" vertical="center" wrapText="1"/>
    </xf>
    <xf numFmtId="0" fontId="118" fillId="62" borderId="0" xfId="0" applyFont="1" applyFill="1" applyBorder="1" applyAlignment="1">
      <alignment horizontal="center" vertical="center" wrapText="1"/>
    </xf>
    <xf numFmtId="0" fontId="118" fillId="62" borderId="0" xfId="0" applyFont="1" applyFill="1" applyBorder="1" applyAlignment="1">
      <alignment horizontal="right" vertical="center" wrapText="1"/>
    </xf>
    <xf numFmtId="1" fontId="132" fillId="0" borderId="0" xfId="0" applyNumberFormat="1" applyFont="1" applyAlignment="1">
      <alignment horizontal="left" vertical="center"/>
    </xf>
    <xf numFmtId="1" fontId="132" fillId="0" borderId="0" xfId="0" applyNumberFormat="1" applyFont="1" applyAlignment="1">
      <alignment horizontal="left"/>
    </xf>
    <xf numFmtId="1" fontId="131" fillId="0" borderId="0" xfId="6640" applyNumberFormat="1" applyFont="1"/>
    <xf numFmtId="1" fontId="120" fillId="65" borderId="10" xfId="6640" applyNumberFormat="1" applyFont="1" applyFill="1" applyBorder="1" applyAlignment="1">
      <alignment horizontal="center" vertical="center" wrapText="1"/>
    </xf>
    <xf numFmtId="1" fontId="130" fillId="62" borderId="10" xfId="6640" applyNumberFormat="1" applyFont="1" applyFill="1" applyBorder="1"/>
    <xf numFmtId="1" fontId="131" fillId="62" borderId="0" xfId="6640" applyNumberFormat="1" applyFont="1" applyFill="1"/>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Roberto.sanchez.arriaza@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07" Type="http://schemas.openxmlformats.org/officeDocument/2006/relationships/hyperlink" Target="mailto:contacto@vallenar.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contacto@dolma.cl" TargetMode="External"/><Relationship Id="rId102" Type="http://schemas.openxmlformats.org/officeDocument/2006/relationships/hyperlink" Target="mailto:ppfmicaeliano@gmail.com" TargetMode="External"/><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ci&#243;n@onglacasona.cl" TargetMode="External"/><Relationship Id="rId95" Type="http://schemas.openxmlformats.org/officeDocument/2006/relationships/hyperlink" Target="mailto:hogarquillahua@yahoo.es"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rporaci&#243;n.patagoniarenace@gmail.com" TargetMode="External"/><Relationship Id="rId105" Type="http://schemas.openxmlformats.org/officeDocument/2006/relationships/hyperlink" Target="mailto:corporaci&#243;n.huga@gmail.com"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info@juegatela.cl" TargetMode="External"/><Relationship Id="rId98" Type="http://schemas.openxmlformats.org/officeDocument/2006/relationships/hyperlink" Target="mailto:corporacioncrateduc@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info@muniquellon.cl" TargetMode="External"/><Relationship Id="rId108" Type="http://schemas.openxmlformats.org/officeDocument/2006/relationships/hyperlink" Target="mailto:martacoyopay@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fernando.gomez@gmail.com" TargetMode="External"/><Relationship Id="rId91" Type="http://schemas.openxmlformats.org/officeDocument/2006/relationships/hyperlink" Target="mailto:directora@fundacionlauravicuna.cl" TargetMode="External"/><Relationship Id="rId96" Type="http://schemas.openxmlformats.org/officeDocument/2006/relationships/hyperlink" Target="mailto:aspautquintaregi&#243;n@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hogarbernarditaserran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director.mesp@gmail.com" TargetMode="External"/><Relationship Id="rId99" Type="http://schemas.openxmlformats.org/officeDocument/2006/relationships/hyperlink" Target="mailto:huidif.esc.hog@gmail.com" TargetMode="External"/><Relationship Id="rId101" Type="http://schemas.openxmlformats.org/officeDocument/2006/relationships/hyperlink" Target="mailto:jvelasquezt@ongsurcos.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printerSettings" Target="../printerSettings/printerSettings3.bin"/><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secretaria@corpocas.cl" TargetMode="External"/><Relationship Id="rId104" Type="http://schemas.openxmlformats.org/officeDocument/2006/relationships/hyperlink" Target="mailto:casaenjambrefundacion@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sanfelipe@episcopado.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10"/>
  <sheetViews>
    <sheetView tabSelected="1" topLeftCell="J1" workbookViewId="0">
      <selection activeCell="U23" sqref="U23"/>
    </sheetView>
  </sheetViews>
  <sheetFormatPr baseColWidth="10" defaultRowHeight="24.75" customHeight="1" x14ac:dyDescent="0.2"/>
  <cols>
    <col min="1" max="1" width="66.42578125" style="191" customWidth="1"/>
    <col min="2" max="2" width="12.140625" style="192" bestFit="1" customWidth="1"/>
    <col min="3" max="3" width="23.42578125" style="186" customWidth="1"/>
    <col min="4" max="4" width="23.140625" style="186" customWidth="1"/>
    <col min="5" max="5" width="22.85546875" style="186" customWidth="1"/>
    <col min="6" max="6" width="21.7109375" style="186" customWidth="1"/>
    <col min="7" max="7" width="21.5703125" style="186" customWidth="1"/>
    <col min="8" max="8" width="21.140625" style="186" customWidth="1"/>
    <col min="9" max="9" width="20.42578125" style="186" customWidth="1"/>
    <col min="10" max="11" width="19.28515625" style="186" customWidth="1"/>
    <col min="12" max="12" width="6" style="186" bestFit="1" customWidth="1"/>
    <col min="13" max="13" width="14.5703125" style="186" customWidth="1"/>
    <col min="14" max="15" width="14" style="186" customWidth="1"/>
    <col min="16" max="16" width="10.85546875" style="187" bestFit="1" customWidth="1"/>
    <col min="17" max="18" width="17.85546875" style="186" customWidth="1"/>
    <col min="19" max="19" width="18" style="188" bestFit="1" customWidth="1"/>
    <col min="20" max="20" width="13.140625" style="187" bestFit="1" customWidth="1"/>
    <col min="21" max="21" width="17.7109375" style="212" bestFit="1" customWidth="1"/>
    <col min="22" max="22" width="15.7109375" style="189" bestFit="1" customWidth="1"/>
    <col min="23" max="23" width="16.28515625" style="190" bestFit="1" customWidth="1"/>
    <col min="24" max="24" width="21.28515625" style="187" bestFit="1" customWidth="1"/>
    <col min="25" max="25" width="31.5703125" style="187" customWidth="1"/>
    <col min="26" max="26" width="20.28515625" style="187" customWidth="1"/>
    <col min="27" max="16384" width="11.42578125" style="186"/>
  </cols>
  <sheetData>
    <row r="1" spans="1:26" s="201" customFormat="1" ht="24.75" customHeight="1" x14ac:dyDescent="0.35">
      <c r="A1" s="202" t="s">
        <v>1</v>
      </c>
      <c r="B1" s="202"/>
      <c r="C1" s="202"/>
      <c r="D1" s="202"/>
      <c r="E1" s="202"/>
      <c r="F1" s="202"/>
      <c r="G1" s="202"/>
      <c r="H1" s="202"/>
      <c r="I1" s="202"/>
      <c r="J1" s="202"/>
      <c r="K1" s="202"/>
      <c r="L1" s="202"/>
      <c r="M1" s="202"/>
      <c r="N1" s="202"/>
      <c r="O1" s="202"/>
      <c r="P1" s="202"/>
      <c r="Q1" s="202"/>
      <c r="R1" s="202"/>
      <c r="S1" s="202"/>
      <c r="T1" s="202"/>
      <c r="U1" s="210"/>
      <c r="V1" s="202"/>
      <c r="W1" s="202"/>
      <c r="X1" s="202"/>
      <c r="Y1" s="202"/>
      <c r="Z1" s="202"/>
    </row>
    <row r="2" spans="1:26" s="203" customFormat="1" ht="24.75" customHeight="1" x14ac:dyDescent="0.35">
      <c r="A2" s="203" t="s">
        <v>8658</v>
      </c>
      <c r="U2" s="211"/>
    </row>
    <row r="3" spans="1:26" s="203" customFormat="1" ht="24.75" customHeight="1" x14ac:dyDescent="0.35">
      <c r="A3" s="203" t="s">
        <v>8664</v>
      </c>
      <c r="U3" s="211"/>
    </row>
    <row r="4" spans="1:26" s="203" customFormat="1" ht="24.75" customHeight="1" x14ac:dyDescent="0.35">
      <c r="A4" s="203" t="s">
        <v>7876</v>
      </c>
      <c r="U4" s="211"/>
    </row>
    <row r="6" spans="1:26" s="173" customFormat="1" ht="44.25" customHeight="1" x14ac:dyDescent="0.2">
      <c r="A6" s="185" t="s">
        <v>2</v>
      </c>
      <c r="B6" s="168" t="s">
        <v>3</v>
      </c>
      <c r="C6" s="193" t="s">
        <v>4</v>
      </c>
      <c r="D6" s="4" t="s">
        <v>5</v>
      </c>
      <c r="E6" s="4" t="s">
        <v>6</v>
      </c>
      <c r="F6" s="4" t="s">
        <v>7</v>
      </c>
      <c r="G6" s="4" t="s">
        <v>8</v>
      </c>
      <c r="H6" s="4" t="s">
        <v>10</v>
      </c>
      <c r="I6" s="4" t="s">
        <v>22</v>
      </c>
      <c r="J6" s="4" t="s">
        <v>9</v>
      </c>
      <c r="K6" s="4" t="s">
        <v>11</v>
      </c>
      <c r="L6" s="4" t="s">
        <v>12</v>
      </c>
      <c r="M6" s="4" t="s">
        <v>13</v>
      </c>
      <c r="N6" s="4" t="s">
        <v>23</v>
      </c>
      <c r="O6" s="4" t="s">
        <v>14</v>
      </c>
      <c r="P6" s="4" t="s">
        <v>0</v>
      </c>
      <c r="Q6" s="4" t="s">
        <v>15</v>
      </c>
      <c r="R6" s="4" t="s">
        <v>16</v>
      </c>
      <c r="S6" s="6" t="s">
        <v>17</v>
      </c>
      <c r="T6" s="7" t="s">
        <v>18</v>
      </c>
      <c r="U6" s="213" t="s">
        <v>8665</v>
      </c>
      <c r="V6" s="8" t="s">
        <v>7877</v>
      </c>
      <c r="W6" s="9" t="s">
        <v>19</v>
      </c>
      <c r="X6" s="7" t="s">
        <v>20</v>
      </c>
      <c r="Y6" s="7" t="s">
        <v>21</v>
      </c>
      <c r="Z6" s="7" t="s">
        <v>7878</v>
      </c>
    </row>
    <row r="7" spans="1:26" ht="12.75" x14ac:dyDescent="0.2">
      <c r="A7" s="194" t="s">
        <v>4151</v>
      </c>
      <c r="B7" s="175">
        <v>700700003</v>
      </c>
      <c r="C7" s="174" t="s">
        <v>53</v>
      </c>
      <c r="D7" s="174" t="s">
        <v>4152</v>
      </c>
      <c r="E7" s="174" t="s">
        <v>4153</v>
      </c>
      <c r="F7" s="174" t="s">
        <v>4154</v>
      </c>
      <c r="G7" s="174" t="s">
        <v>6963</v>
      </c>
      <c r="H7" s="174" t="s">
        <v>99</v>
      </c>
      <c r="I7" s="174" t="s">
        <v>6964</v>
      </c>
      <c r="J7" s="174" t="s">
        <v>6965</v>
      </c>
      <c r="K7" s="174" t="s">
        <v>6229</v>
      </c>
      <c r="L7" s="174" t="s">
        <v>6166</v>
      </c>
      <c r="M7" s="174" t="s">
        <v>4157</v>
      </c>
      <c r="N7" s="174" t="s">
        <v>4156</v>
      </c>
      <c r="O7" s="174" t="s">
        <v>4155</v>
      </c>
      <c r="P7" s="174">
        <v>0</v>
      </c>
      <c r="Q7" s="176" t="s">
        <v>4158</v>
      </c>
      <c r="R7" s="176" t="s">
        <v>6978</v>
      </c>
      <c r="S7" s="177">
        <v>37970</v>
      </c>
      <c r="T7" s="178">
        <v>150</v>
      </c>
      <c r="U7" s="179">
        <v>42377299</v>
      </c>
      <c r="V7" s="179">
        <v>124034455</v>
      </c>
      <c r="W7" s="195">
        <v>44286</v>
      </c>
      <c r="X7" s="178" t="s">
        <v>7879</v>
      </c>
      <c r="Y7" s="178" t="s">
        <v>7880</v>
      </c>
      <c r="Z7" s="194" t="s">
        <v>7881</v>
      </c>
    </row>
    <row r="8" spans="1:26" ht="12.75" x14ac:dyDescent="0.2">
      <c r="A8" s="194" t="s">
        <v>7652</v>
      </c>
      <c r="B8" s="175">
        <v>704164009</v>
      </c>
      <c r="C8" s="174" t="s">
        <v>53</v>
      </c>
      <c r="D8" s="174" t="s">
        <v>178</v>
      </c>
      <c r="E8" s="174" t="s">
        <v>7653</v>
      </c>
      <c r="F8" s="174" t="s">
        <v>178</v>
      </c>
      <c r="G8" s="174" t="s">
        <v>7654</v>
      </c>
      <c r="H8" s="174" t="s">
        <v>6603</v>
      </c>
      <c r="I8" s="174" t="s">
        <v>7655</v>
      </c>
      <c r="J8" s="174" t="s">
        <v>179</v>
      </c>
      <c r="K8" s="174" t="s">
        <v>181</v>
      </c>
      <c r="L8" s="174" t="s">
        <v>898</v>
      </c>
      <c r="M8" s="174" t="s">
        <v>182</v>
      </c>
      <c r="N8" s="174" t="s">
        <v>180</v>
      </c>
      <c r="O8" s="174">
        <v>0</v>
      </c>
      <c r="P8" s="174">
        <v>0</v>
      </c>
      <c r="Q8" s="176" t="s">
        <v>79</v>
      </c>
      <c r="R8" s="176" t="s">
        <v>7233</v>
      </c>
      <c r="S8" s="177">
        <v>37970</v>
      </c>
      <c r="T8" s="178">
        <v>225</v>
      </c>
      <c r="U8" s="179">
        <v>7681592</v>
      </c>
      <c r="V8" s="179">
        <v>23305170</v>
      </c>
      <c r="W8" s="195">
        <v>44286</v>
      </c>
      <c r="X8" s="178" t="s">
        <v>7879</v>
      </c>
      <c r="Y8" s="178" t="s">
        <v>7880</v>
      </c>
      <c r="Z8" s="194" t="s">
        <v>7882</v>
      </c>
    </row>
    <row r="9" spans="1:26" ht="12.75" x14ac:dyDescent="0.2">
      <c r="A9" s="194" t="s">
        <v>7652</v>
      </c>
      <c r="B9" s="175">
        <v>704164009</v>
      </c>
      <c r="C9" s="174" t="s">
        <v>53</v>
      </c>
      <c r="D9" s="174" t="s">
        <v>178</v>
      </c>
      <c r="E9" s="174" t="s">
        <v>7653</v>
      </c>
      <c r="F9" s="174" t="s">
        <v>178</v>
      </c>
      <c r="G9" s="174" t="s">
        <v>7654</v>
      </c>
      <c r="H9" s="174" t="s">
        <v>6603</v>
      </c>
      <c r="I9" s="174" t="s">
        <v>7655</v>
      </c>
      <c r="J9" s="174" t="s">
        <v>179</v>
      </c>
      <c r="K9" s="174" t="s">
        <v>181</v>
      </c>
      <c r="L9" s="174" t="s">
        <v>898</v>
      </c>
      <c r="M9" s="174" t="s">
        <v>182</v>
      </c>
      <c r="N9" s="174" t="s">
        <v>180</v>
      </c>
      <c r="O9" s="174">
        <v>0</v>
      </c>
      <c r="P9" s="174">
        <v>0</v>
      </c>
      <c r="Q9" s="176" t="s">
        <v>79</v>
      </c>
      <c r="R9" s="176" t="s">
        <v>7233</v>
      </c>
      <c r="S9" s="177">
        <v>37970</v>
      </c>
      <c r="T9" s="178">
        <v>225</v>
      </c>
      <c r="U9" s="214">
        <v>0</v>
      </c>
      <c r="V9" s="179">
        <v>8109475</v>
      </c>
      <c r="W9" s="195">
        <v>44286</v>
      </c>
      <c r="X9" s="178" t="s">
        <v>7879</v>
      </c>
      <c r="Y9" s="178" t="s">
        <v>7880</v>
      </c>
      <c r="Z9" s="194" t="s">
        <v>7883</v>
      </c>
    </row>
    <row r="10" spans="1:26" ht="12.75" x14ac:dyDescent="0.2">
      <c r="A10" s="194" t="s">
        <v>201</v>
      </c>
      <c r="B10" s="175">
        <v>818329008</v>
      </c>
      <c r="C10" s="174" t="s">
        <v>81</v>
      </c>
      <c r="D10" s="174" t="s">
        <v>202</v>
      </c>
      <c r="E10" s="174" t="s">
        <v>7597</v>
      </c>
      <c r="F10" s="174" t="s">
        <v>203</v>
      </c>
      <c r="G10" s="174" t="s">
        <v>6757</v>
      </c>
      <c r="H10" s="174" t="s">
        <v>204</v>
      </c>
      <c r="I10" s="174" t="s">
        <v>7598</v>
      </c>
      <c r="J10" s="174" t="s">
        <v>6758</v>
      </c>
      <c r="K10" s="174" t="s">
        <v>6756</v>
      </c>
      <c r="L10" s="174" t="s">
        <v>630</v>
      </c>
      <c r="M10" s="174" t="s">
        <v>205</v>
      </c>
      <c r="N10" s="174" t="s">
        <v>206</v>
      </c>
      <c r="O10" s="174" t="s">
        <v>207</v>
      </c>
      <c r="P10" s="174">
        <v>0</v>
      </c>
      <c r="Q10" s="176">
        <v>93401</v>
      </c>
      <c r="R10" s="176" t="s">
        <v>7592</v>
      </c>
      <c r="S10" s="177">
        <v>37970</v>
      </c>
      <c r="T10" s="178">
        <v>250</v>
      </c>
      <c r="U10" s="179">
        <v>5269234</v>
      </c>
      <c r="V10" s="179">
        <v>15807701</v>
      </c>
      <c r="W10" s="195">
        <v>44286</v>
      </c>
      <c r="X10" s="178" t="s">
        <v>7879</v>
      </c>
      <c r="Y10" s="178" t="s">
        <v>7880</v>
      </c>
      <c r="Z10" s="194" t="s">
        <v>7884</v>
      </c>
    </row>
    <row r="11" spans="1:26" ht="12.75" x14ac:dyDescent="0.2">
      <c r="A11" s="194" t="s">
        <v>201</v>
      </c>
      <c r="B11" s="175">
        <v>818329008</v>
      </c>
      <c r="C11" s="174" t="s">
        <v>81</v>
      </c>
      <c r="D11" s="174" t="s">
        <v>202</v>
      </c>
      <c r="E11" s="174" t="s">
        <v>7597</v>
      </c>
      <c r="F11" s="174" t="s">
        <v>203</v>
      </c>
      <c r="G11" s="174" t="s">
        <v>6757</v>
      </c>
      <c r="H11" s="174" t="s">
        <v>204</v>
      </c>
      <c r="I11" s="174" t="s">
        <v>7598</v>
      </c>
      <c r="J11" s="174" t="s">
        <v>6758</v>
      </c>
      <c r="K11" s="174" t="s">
        <v>6756</v>
      </c>
      <c r="L11" s="174" t="s">
        <v>630</v>
      </c>
      <c r="M11" s="174" t="s">
        <v>205</v>
      </c>
      <c r="N11" s="174" t="s">
        <v>206</v>
      </c>
      <c r="O11" s="174" t="s">
        <v>207</v>
      </c>
      <c r="P11" s="174">
        <v>0</v>
      </c>
      <c r="Q11" s="176">
        <v>93401</v>
      </c>
      <c r="R11" s="176" t="s">
        <v>7592</v>
      </c>
      <c r="S11" s="177">
        <v>37970</v>
      </c>
      <c r="T11" s="178">
        <v>250</v>
      </c>
      <c r="U11" s="179">
        <v>16376276</v>
      </c>
      <c r="V11" s="179">
        <v>48776443</v>
      </c>
      <c r="W11" s="195">
        <v>44286</v>
      </c>
      <c r="X11" s="178" t="s">
        <v>7879</v>
      </c>
      <c r="Y11" s="178" t="s">
        <v>7880</v>
      </c>
      <c r="Z11" s="194" t="s">
        <v>7885</v>
      </c>
    </row>
    <row r="12" spans="1:26" ht="12.75" x14ac:dyDescent="0.2">
      <c r="A12" s="194" t="s">
        <v>201</v>
      </c>
      <c r="B12" s="175">
        <v>818329008</v>
      </c>
      <c r="C12" s="174" t="s">
        <v>81</v>
      </c>
      <c r="D12" s="174" t="s">
        <v>202</v>
      </c>
      <c r="E12" s="174" t="s">
        <v>7597</v>
      </c>
      <c r="F12" s="174" t="s">
        <v>203</v>
      </c>
      <c r="G12" s="174" t="s">
        <v>6757</v>
      </c>
      <c r="H12" s="174" t="s">
        <v>204</v>
      </c>
      <c r="I12" s="174" t="s">
        <v>7598</v>
      </c>
      <c r="J12" s="174" t="s">
        <v>6758</v>
      </c>
      <c r="K12" s="174" t="s">
        <v>6756</v>
      </c>
      <c r="L12" s="174" t="s">
        <v>630</v>
      </c>
      <c r="M12" s="174" t="s">
        <v>205</v>
      </c>
      <c r="N12" s="174" t="s">
        <v>206</v>
      </c>
      <c r="O12" s="174" t="s">
        <v>207</v>
      </c>
      <c r="P12" s="174">
        <v>0</v>
      </c>
      <c r="Q12" s="176">
        <v>93401</v>
      </c>
      <c r="R12" s="176" t="s">
        <v>7592</v>
      </c>
      <c r="S12" s="177">
        <v>37970</v>
      </c>
      <c r="T12" s="178">
        <v>250</v>
      </c>
      <c r="U12" s="179">
        <v>929236</v>
      </c>
      <c r="V12" s="179">
        <v>2654960</v>
      </c>
      <c r="W12" s="195">
        <v>44286</v>
      </c>
      <c r="X12" s="178" t="s">
        <v>7879</v>
      </c>
      <c r="Y12" s="178" t="s">
        <v>7880</v>
      </c>
      <c r="Z12" s="194" t="s">
        <v>7886</v>
      </c>
    </row>
    <row r="13" spans="1:26" ht="12.75" x14ac:dyDescent="0.2">
      <c r="A13" s="194" t="s">
        <v>201</v>
      </c>
      <c r="B13" s="175">
        <v>818329008</v>
      </c>
      <c r="C13" s="174" t="s">
        <v>81</v>
      </c>
      <c r="D13" s="174" t="s">
        <v>202</v>
      </c>
      <c r="E13" s="174" t="s">
        <v>7597</v>
      </c>
      <c r="F13" s="174" t="s">
        <v>203</v>
      </c>
      <c r="G13" s="174" t="s">
        <v>6757</v>
      </c>
      <c r="H13" s="174" t="s">
        <v>204</v>
      </c>
      <c r="I13" s="174" t="s">
        <v>7598</v>
      </c>
      <c r="J13" s="174" t="s">
        <v>6758</v>
      </c>
      <c r="K13" s="174" t="s">
        <v>6756</v>
      </c>
      <c r="L13" s="174" t="s">
        <v>630</v>
      </c>
      <c r="M13" s="174" t="s">
        <v>205</v>
      </c>
      <c r="N13" s="174" t="s">
        <v>206</v>
      </c>
      <c r="O13" s="174" t="s">
        <v>207</v>
      </c>
      <c r="P13" s="174">
        <v>0</v>
      </c>
      <c r="Q13" s="176">
        <v>93401</v>
      </c>
      <c r="R13" s="176" t="s">
        <v>7592</v>
      </c>
      <c r="S13" s="177">
        <v>37970</v>
      </c>
      <c r="T13" s="178">
        <v>250</v>
      </c>
      <c r="U13" s="179">
        <v>9173921</v>
      </c>
      <c r="V13" s="179">
        <v>28156541</v>
      </c>
      <c r="W13" s="195">
        <v>44286</v>
      </c>
      <c r="X13" s="178" t="s">
        <v>7879</v>
      </c>
      <c r="Y13" s="178" t="s">
        <v>7880</v>
      </c>
      <c r="Z13" s="194" t="s">
        <v>7887</v>
      </c>
    </row>
    <row r="14" spans="1:26" ht="12.75" x14ac:dyDescent="0.2">
      <c r="A14" s="194" t="s">
        <v>201</v>
      </c>
      <c r="B14" s="175">
        <v>818329008</v>
      </c>
      <c r="C14" s="174" t="s">
        <v>81</v>
      </c>
      <c r="D14" s="174" t="s">
        <v>202</v>
      </c>
      <c r="E14" s="174" t="s">
        <v>7597</v>
      </c>
      <c r="F14" s="174" t="s">
        <v>203</v>
      </c>
      <c r="G14" s="174" t="s">
        <v>6757</v>
      </c>
      <c r="H14" s="174" t="s">
        <v>204</v>
      </c>
      <c r="I14" s="174" t="s">
        <v>7598</v>
      </c>
      <c r="J14" s="174" t="s">
        <v>6758</v>
      </c>
      <c r="K14" s="174" t="s">
        <v>6756</v>
      </c>
      <c r="L14" s="174" t="s">
        <v>630</v>
      </c>
      <c r="M14" s="174" t="s">
        <v>205</v>
      </c>
      <c r="N14" s="174" t="s">
        <v>206</v>
      </c>
      <c r="O14" s="174" t="s">
        <v>207</v>
      </c>
      <c r="P14" s="174">
        <v>0</v>
      </c>
      <c r="Q14" s="176">
        <v>93401</v>
      </c>
      <c r="R14" s="176" t="s">
        <v>7592</v>
      </c>
      <c r="S14" s="177">
        <v>37970</v>
      </c>
      <c r="T14" s="178">
        <v>250</v>
      </c>
      <c r="U14" s="179">
        <v>73199661</v>
      </c>
      <c r="V14" s="179">
        <v>212918785</v>
      </c>
      <c r="W14" s="195">
        <v>44286</v>
      </c>
      <c r="X14" s="178" t="s">
        <v>7879</v>
      </c>
      <c r="Y14" s="178" t="s">
        <v>7880</v>
      </c>
      <c r="Z14" s="194" t="s">
        <v>7888</v>
      </c>
    </row>
    <row r="15" spans="1:26" ht="12.75" x14ac:dyDescent="0.2">
      <c r="A15" s="194" t="s">
        <v>201</v>
      </c>
      <c r="B15" s="175">
        <v>818329008</v>
      </c>
      <c r="C15" s="174" t="s">
        <v>81</v>
      </c>
      <c r="D15" s="174" t="s">
        <v>202</v>
      </c>
      <c r="E15" s="174" t="s">
        <v>7597</v>
      </c>
      <c r="F15" s="174" t="s">
        <v>203</v>
      </c>
      <c r="G15" s="174" t="s">
        <v>6757</v>
      </c>
      <c r="H15" s="174" t="s">
        <v>204</v>
      </c>
      <c r="I15" s="174" t="s">
        <v>7598</v>
      </c>
      <c r="J15" s="174" t="s">
        <v>6758</v>
      </c>
      <c r="K15" s="174" t="s">
        <v>6756</v>
      </c>
      <c r="L15" s="174" t="s">
        <v>630</v>
      </c>
      <c r="M15" s="174" t="s">
        <v>205</v>
      </c>
      <c r="N15" s="174" t="s">
        <v>206</v>
      </c>
      <c r="O15" s="174" t="s">
        <v>207</v>
      </c>
      <c r="P15" s="174">
        <v>0</v>
      </c>
      <c r="Q15" s="176">
        <v>93401</v>
      </c>
      <c r="R15" s="176" t="s">
        <v>7592</v>
      </c>
      <c r="S15" s="177">
        <v>37970</v>
      </c>
      <c r="T15" s="178">
        <v>250</v>
      </c>
      <c r="U15" s="179">
        <v>45531530</v>
      </c>
      <c r="V15" s="179">
        <v>120671035</v>
      </c>
      <c r="W15" s="195">
        <v>44286</v>
      </c>
      <c r="X15" s="178" t="s">
        <v>7879</v>
      </c>
      <c r="Y15" s="178" t="s">
        <v>7880</v>
      </c>
      <c r="Z15" s="194" t="s">
        <v>7889</v>
      </c>
    </row>
    <row r="16" spans="1:26" ht="12.75" x14ac:dyDescent="0.2">
      <c r="A16" s="194" t="s">
        <v>171</v>
      </c>
      <c r="B16" s="175">
        <v>700134407</v>
      </c>
      <c r="C16" s="174" t="s">
        <v>81</v>
      </c>
      <c r="D16" s="174" t="s">
        <v>172</v>
      </c>
      <c r="E16" s="174" t="s">
        <v>6600</v>
      </c>
      <c r="F16" s="174" t="s">
        <v>173</v>
      </c>
      <c r="G16" s="174" t="s">
        <v>6601</v>
      </c>
      <c r="H16" s="174" t="s">
        <v>7268</v>
      </c>
      <c r="I16" s="174" t="s">
        <v>6602</v>
      </c>
      <c r="J16" s="174" t="s">
        <v>174</v>
      </c>
      <c r="K16" s="174" t="s">
        <v>175</v>
      </c>
      <c r="L16" s="174" t="s">
        <v>630</v>
      </c>
      <c r="M16" s="174" t="s">
        <v>205</v>
      </c>
      <c r="N16" s="174" t="s">
        <v>177</v>
      </c>
      <c r="O16" s="174" t="s">
        <v>176</v>
      </c>
      <c r="P16" s="174">
        <v>0</v>
      </c>
      <c r="Q16" s="176">
        <v>93401</v>
      </c>
      <c r="R16" s="176" t="s">
        <v>7269</v>
      </c>
      <c r="S16" s="177">
        <v>37970</v>
      </c>
      <c r="T16" s="178">
        <v>400</v>
      </c>
      <c r="U16" s="179">
        <v>29626533</v>
      </c>
      <c r="V16" s="179">
        <v>72877557</v>
      </c>
      <c r="W16" s="195">
        <v>44286</v>
      </c>
      <c r="X16" s="178" t="s">
        <v>7879</v>
      </c>
      <c r="Y16" s="178" t="s">
        <v>7880</v>
      </c>
      <c r="Z16" s="194" t="s">
        <v>7888</v>
      </c>
    </row>
    <row r="17" spans="1:26" ht="12.75" x14ac:dyDescent="0.2">
      <c r="A17" s="194" t="s">
        <v>297</v>
      </c>
      <c r="B17" s="175">
        <v>700006700</v>
      </c>
      <c r="C17" s="174" t="s">
        <v>298</v>
      </c>
      <c r="D17" s="174" t="s">
        <v>299</v>
      </c>
      <c r="E17" s="174" t="s">
        <v>27</v>
      </c>
      <c r="F17" s="174" t="s">
        <v>247</v>
      </c>
      <c r="G17" s="174" t="s">
        <v>29</v>
      </c>
      <c r="H17" s="174">
        <v>0</v>
      </c>
      <c r="I17" s="174">
        <v>0</v>
      </c>
      <c r="J17" s="174" t="s">
        <v>8125</v>
      </c>
      <c r="K17" s="174" t="s">
        <v>302</v>
      </c>
      <c r="L17" s="174" t="s">
        <v>50</v>
      </c>
      <c r="M17" s="174" t="s">
        <v>6479</v>
      </c>
      <c r="N17" s="174" t="s">
        <v>301</v>
      </c>
      <c r="O17" s="174" t="s">
        <v>300</v>
      </c>
      <c r="P17" s="174" t="s">
        <v>6480</v>
      </c>
      <c r="Q17" s="176" t="s">
        <v>303</v>
      </c>
      <c r="R17" s="176" t="s">
        <v>6990</v>
      </c>
      <c r="S17" s="177">
        <v>37970</v>
      </c>
      <c r="T17" s="178">
        <v>1050</v>
      </c>
      <c r="U17" s="179">
        <v>46942882</v>
      </c>
      <c r="V17" s="179">
        <v>117367961</v>
      </c>
      <c r="W17" s="195">
        <v>44286</v>
      </c>
      <c r="X17" s="178" t="s">
        <v>7879</v>
      </c>
      <c r="Y17" s="178" t="s">
        <v>7880</v>
      </c>
      <c r="Z17" s="194" t="s">
        <v>162</v>
      </c>
    </row>
    <row r="18" spans="1:26" ht="12.75" x14ac:dyDescent="0.2">
      <c r="A18" s="194" t="s">
        <v>297</v>
      </c>
      <c r="B18" s="175">
        <v>700006700</v>
      </c>
      <c r="C18" s="174" t="s">
        <v>298</v>
      </c>
      <c r="D18" s="174" t="s">
        <v>299</v>
      </c>
      <c r="E18" s="174" t="s">
        <v>27</v>
      </c>
      <c r="F18" s="174" t="s">
        <v>247</v>
      </c>
      <c r="G18" s="174" t="s">
        <v>29</v>
      </c>
      <c r="H18" s="174">
        <v>0</v>
      </c>
      <c r="I18" s="174">
        <v>0</v>
      </c>
      <c r="J18" s="174" t="s">
        <v>8125</v>
      </c>
      <c r="K18" s="174" t="s">
        <v>302</v>
      </c>
      <c r="L18" s="174" t="s">
        <v>50</v>
      </c>
      <c r="M18" s="174" t="s">
        <v>6479</v>
      </c>
      <c r="N18" s="174" t="s">
        <v>301</v>
      </c>
      <c r="O18" s="174" t="s">
        <v>300</v>
      </c>
      <c r="P18" s="174" t="s">
        <v>6480</v>
      </c>
      <c r="Q18" s="176" t="s">
        <v>303</v>
      </c>
      <c r="R18" s="176" t="s">
        <v>6990</v>
      </c>
      <c r="S18" s="177">
        <v>37970</v>
      </c>
      <c r="T18" s="178">
        <v>1050</v>
      </c>
      <c r="U18" s="179">
        <v>16033200</v>
      </c>
      <c r="V18" s="179">
        <v>48099600</v>
      </c>
      <c r="W18" s="195">
        <v>44286</v>
      </c>
      <c r="X18" s="178" t="s">
        <v>7879</v>
      </c>
      <c r="Y18" s="178" t="s">
        <v>7880</v>
      </c>
      <c r="Z18" s="194" t="s">
        <v>7891</v>
      </c>
    </row>
    <row r="19" spans="1:26" ht="12.75" x14ac:dyDescent="0.2">
      <c r="A19" s="194" t="s">
        <v>323</v>
      </c>
      <c r="B19" s="175">
        <v>706724001</v>
      </c>
      <c r="C19" s="174" t="s">
        <v>245</v>
      </c>
      <c r="D19" s="174" t="s">
        <v>324</v>
      </c>
      <c r="E19" s="174" t="s">
        <v>27</v>
      </c>
      <c r="F19" s="174" t="s">
        <v>247</v>
      </c>
      <c r="G19" s="174" t="s">
        <v>29</v>
      </c>
      <c r="H19" s="174">
        <v>0</v>
      </c>
      <c r="I19" s="174">
        <v>0</v>
      </c>
      <c r="J19" s="174" t="s">
        <v>325</v>
      </c>
      <c r="K19" s="174" t="s">
        <v>326</v>
      </c>
      <c r="L19" s="174" t="s">
        <v>6169</v>
      </c>
      <c r="M19" s="174" t="s">
        <v>328</v>
      </c>
      <c r="N19" s="174" t="s">
        <v>327</v>
      </c>
      <c r="O19" s="174">
        <v>0</v>
      </c>
      <c r="P19" s="174">
        <v>0</v>
      </c>
      <c r="Q19" s="176">
        <v>93910</v>
      </c>
      <c r="R19" s="176" t="s">
        <v>6898</v>
      </c>
      <c r="S19" s="177">
        <v>37970</v>
      </c>
      <c r="T19" s="178">
        <v>1150</v>
      </c>
      <c r="U19" s="179">
        <v>27643557</v>
      </c>
      <c r="V19" s="179">
        <v>83907107</v>
      </c>
      <c r="W19" s="195">
        <v>44286</v>
      </c>
      <c r="X19" s="178" t="s">
        <v>7879</v>
      </c>
      <c r="Y19" s="178" t="s">
        <v>7880</v>
      </c>
      <c r="Z19" s="194" t="s">
        <v>7892</v>
      </c>
    </row>
    <row r="20" spans="1:26" ht="12.75" x14ac:dyDescent="0.2">
      <c r="A20" s="194" t="s">
        <v>244</v>
      </c>
      <c r="B20" s="175">
        <v>702002001</v>
      </c>
      <c r="C20" s="174" t="s">
        <v>245</v>
      </c>
      <c r="D20" s="174" t="s">
        <v>246</v>
      </c>
      <c r="E20" s="174" t="s">
        <v>27</v>
      </c>
      <c r="F20" s="174" t="s">
        <v>247</v>
      </c>
      <c r="G20" s="174" t="s">
        <v>29</v>
      </c>
      <c r="H20" s="174" t="s">
        <v>29</v>
      </c>
      <c r="I20" s="174" t="s">
        <v>29</v>
      </c>
      <c r="J20" s="174" t="s">
        <v>248</v>
      </c>
      <c r="K20" s="174" t="s">
        <v>249</v>
      </c>
      <c r="L20" s="174" t="s">
        <v>50</v>
      </c>
      <c r="M20" s="174" t="s">
        <v>250</v>
      </c>
      <c r="N20" s="174" t="s">
        <v>6478</v>
      </c>
      <c r="O20" s="174" t="s">
        <v>6477</v>
      </c>
      <c r="P20" s="174">
        <v>0</v>
      </c>
      <c r="Q20" s="176" t="s">
        <v>251</v>
      </c>
      <c r="R20" s="176" t="s">
        <v>7748</v>
      </c>
      <c r="S20" s="177">
        <v>37956</v>
      </c>
      <c r="T20" s="178">
        <v>1200</v>
      </c>
      <c r="U20" s="179">
        <v>30121211</v>
      </c>
      <c r="V20" s="179">
        <v>73178250</v>
      </c>
      <c r="W20" s="195">
        <v>44286</v>
      </c>
      <c r="X20" s="178" t="s">
        <v>7879</v>
      </c>
      <c r="Y20" s="178" t="s">
        <v>7880</v>
      </c>
      <c r="Z20" s="194" t="s">
        <v>7893</v>
      </c>
    </row>
    <row r="21" spans="1:26" ht="12.75" x14ac:dyDescent="0.2">
      <c r="A21" s="194" t="s">
        <v>352</v>
      </c>
      <c r="B21" s="175">
        <v>826902000</v>
      </c>
      <c r="C21" s="174" t="s">
        <v>245</v>
      </c>
      <c r="D21" s="174" t="s">
        <v>353</v>
      </c>
      <c r="E21" s="174" t="s">
        <v>27</v>
      </c>
      <c r="F21" s="174" t="s">
        <v>247</v>
      </c>
      <c r="G21" s="174" t="s">
        <v>29</v>
      </c>
      <c r="H21" s="174">
        <v>0</v>
      </c>
      <c r="I21" s="174">
        <v>0</v>
      </c>
      <c r="J21" s="174" t="s">
        <v>354</v>
      </c>
      <c r="K21" s="174" t="s">
        <v>6988</v>
      </c>
      <c r="L21" s="174" t="s">
        <v>50</v>
      </c>
      <c r="M21" s="174" t="s">
        <v>280</v>
      </c>
      <c r="N21" s="174" t="s">
        <v>356</v>
      </c>
      <c r="O21" s="174" t="s">
        <v>355</v>
      </c>
      <c r="P21" s="174">
        <v>0</v>
      </c>
      <c r="Q21" s="176">
        <v>93910</v>
      </c>
      <c r="R21" s="176" t="s">
        <v>6989</v>
      </c>
      <c r="S21" s="177">
        <v>37970</v>
      </c>
      <c r="T21" s="178">
        <v>1250</v>
      </c>
      <c r="U21" s="179">
        <v>39733890</v>
      </c>
      <c r="V21" s="179">
        <v>105457093</v>
      </c>
      <c r="W21" s="195">
        <v>44286</v>
      </c>
      <c r="X21" s="178" t="s">
        <v>7879</v>
      </c>
      <c r="Y21" s="178" t="s">
        <v>7880</v>
      </c>
      <c r="Z21" s="194" t="s">
        <v>7894</v>
      </c>
    </row>
    <row r="22" spans="1:26" ht="12.75" x14ac:dyDescent="0.2">
      <c r="A22" s="194" t="s">
        <v>360</v>
      </c>
      <c r="B22" s="175">
        <v>700813002</v>
      </c>
      <c r="C22" s="174" t="s">
        <v>245</v>
      </c>
      <c r="D22" s="174" t="s">
        <v>305</v>
      </c>
      <c r="E22" s="174" t="s">
        <v>7647</v>
      </c>
      <c r="F22" s="174" t="s">
        <v>247</v>
      </c>
      <c r="G22" s="174" t="s">
        <v>29</v>
      </c>
      <c r="H22" s="174">
        <v>0</v>
      </c>
      <c r="I22" s="174">
        <v>0</v>
      </c>
      <c r="J22" s="174" t="s">
        <v>6441</v>
      </c>
      <c r="K22" s="174" t="s">
        <v>361</v>
      </c>
      <c r="L22" s="174" t="s">
        <v>50</v>
      </c>
      <c r="M22" s="174" t="s">
        <v>358</v>
      </c>
      <c r="N22" s="174" t="s">
        <v>362</v>
      </c>
      <c r="O22" s="174">
        <v>0</v>
      </c>
      <c r="P22" s="174">
        <v>0</v>
      </c>
      <c r="Q22" s="176" t="s">
        <v>251</v>
      </c>
      <c r="R22" s="176" t="s">
        <v>7685</v>
      </c>
      <c r="S22" s="177">
        <v>37970</v>
      </c>
      <c r="T22" s="178">
        <v>1450</v>
      </c>
      <c r="U22" s="179">
        <v>19162260</v>
      </c>
      <c r="V22" s="179">
        <v>56596798</v>
      </c>
      <c r="W22" s="195">
        <v>44286</v>
      </c>
      <c r="X22" s="178" t="s">
        <v>7879</v>
      </c>
      <c r="Y22" s="178" t="s">
        <v>7880</v>
      </c>
      <c r="Z22" s="194" t="s">
        <v>7895</v>
      </c>
    </row>
    <row r="23" spans="1:26" ht="12.75" x14ac:dyDescent="0.2">
      <c r="A23" s="194" t="s">
        <v>357</v>
      </c>
      <c r="B23" s="175">
        <v>821567009</v>
      </c>
      <c r="C23" s="174" t="s">
        <v>298</v>
      </c>
      <c r="D23" s="174" t="s">
        <v>246</v>
      </c>
      <c r="E23" s="174" t="s">
        <v>7574</v>
      </c>
      <c r="F23" s="174" t="s">
        <v>247</v>
      </c>
      <c r="G23" s="174" t="s">
        <v>7575</v>
      </c>
      <c r="H23" s="174">
        <v>0</v>
      </c>
      <c r="I23" s="174">
        <v>0</v>
      </c>
      <c r="J23" s="174" t="s">
        <v>6145</v>
      </c>
      <c r="K23" s="174" t="s">
        <v>6890</v>
      </c>
      <c r="L23" s="174" t="s">
        <v>50</v>
      </c>
      <c r="M23" s="174" t="s">
        <v>358</v>
      </c>
      <c r="N23" s="174" t="s">
        <v>359</v>
      </c>
      <c r="O23" s="174">
        <v>0</v>
      </c>
      <c r="P23" s="174">
        <v>0</v>
      </c>
      <c r="Q23" s="176" t="s">
        <v>251</v>
      </c>
      <c r="R23" s="176" t="s">
        <v>7591</v>
      </c>
      <c r="S23" s="177">
        <v>37970</v>
      </c>
      <c r="T23" s="178">
        <v>1500</v>
      </c>
      <c r="U23" s="179">
        <v>30051583</v>
      </c>
      <c r="V23" s="179">
        <v>95259757</v>
      </c>
      <c r="W23" s="195">
        <v>44286</v>
      </c>
      <c r="X23" s="178" t="s">
        <v>7879</v>
      </c>
      <c r="Y23" s="178" t="s">
        <v>7880</v>
      </c>
      <c r="Z23" s="194" t="s">
        <v>7896</v>
      </c>
    </row>
    <row r="24" spans="1:26" ht="12.75" x14ac:dyDescent="0.2">
      <c r="A24" s="194" t="s">
        <v>357</v>
      </c>
      <c r="B24" s="175">
        <v>821567009</v>
      </c>
      <c r="C24" s="174" t="s">
        <v>298</v>
      </c>
      <c r="D24" s="174" t="s">
        <v>246</v>
      </c>
      <c r="E24" s="174" t="s">
        <v>7574</v>
      </c>
      <c r="F24" s="174" t="s">
        <v>247</v>
      </c>
      <c r="G24" s="174" t="s">
        <v>7575</v>
      </c>
      <c r="H24" s="174">
        <v>0</v>
      </c>
      <c r="I24" s="174">
        <v>0</v>
      </c>
      <c r="J24" s="174" t="s">
        <v>6145</v>
      </c>
      <c r="K24" s="174" t="s">
        <v>6890</v>
      </c>
      <c r="L24" s="174" t="s">
        <v>50</v>
      </c>
      <c r="M24" s="174" t="s">
        <v>358</v>
      </c>
      <c r="N24" s="174" t="s">
        <v>359</v>
      </c>
      <c r="O24" s="174">
        <v>0</v>
      </c>
      <c r="P24" s="174">
        <v>0</v>
      </c>
      <c r="Q24" s="176" t="s">
        <v>251</v>
      </c>
      <c r="R24" s="176" t="s">
        <v>7591</v>
      </c>
      <c r="S24" s="177">
        <v>37970</v>
      </c>
      <c r="T24" s="178">
        <v>1500</v>
      </c>
      <c r="U24" s="179">
        <v>65402203</v>
      </c>
      <c r="V24" s="179">
        <v>84257834</v>
      </c>
      <c r="W24" s="195">
        <v>44286</v>
      </c>
      <c r="X24" s="178" t="s">
        <v>7879</v>
      </c>
      <c r="Y24" s="178" t="s">
        <v>7880</v>
      </c>
      <c r="Z24" s="194" t="s">
        <v>7898</v>
      </c>
    </row>
    <row r="25" spans="1:26" ht="12.75" x14ac:dyDescent="0.2">
      <c r="A25" s="194" t="s">
        <v>363</v>
      </c>
      <c r="B25" s="175">
        <v>700230201</v>
      </c>
      <c r="C25" s="174" t="s">
        <v>245</v>
      </c>
      <c r="D25" s="174" t="s">
        <v>364</v>
      </c>
      <c r="E25" s="174" t="s">
        <v>27</v>
      </c>
      <c r="F25" s="174" t="s">
        <v>247</v>
      </c>
      <c r="G25" s="174" t="s">
        <v>29</v>
      </c>
      <c r="H25" s="174">
        <v>0</v>
      </c>
      <c r="I25" s="174">
        <v>0</v>
      </c>
      <c r="J25" s="174" t="s">
        <v>365</v>
      </c>
      <c r="K25" s="174" t="s">
        <v>366</v>
      </c>
      <c r="L25" s="174" t="s">
        <v>50</v>
      </c>
      <c r="M25" s="174" t="s">
        <v>367</v>
      </c>
      <c r="N25" s="174" t="s">
        <v>8126</v>
      </c>
      <c r="O25" s="174" t="s">
        <v>8127</v>
      </c>
      <c r="P25" s="174">
        <v>0</v>
      </c>
      <c r="Q25" s="176" t="s">
        <v>368</v>
      </c>
      <c r="R25" s="176" t="s">
        <v>8128</v>
      </c>
      <c r="S25" s="177">
        <v>37970</v>
      </c>
      <c r="T25" s="178">
        <v>1550</v>
      </c>
      <c r="U25" s="179">
        <v>2770714</v>
      </c>
      <c r="V25" s="179">
        <v>22750534</v>
      </c>
      <c r="W25" s="195">
        <v>44286</v>
      </c>
      <c r="X25" s="178" t="s">
        <v>7879</v>
      </c>
      <c r="Y25" s="178" t="s">
        <v>7880</v>
      </c>
      <c r="Z25" s="194" t="s">
        <v>7899</v>
      </c>
    </row>
    <row r="26" spans="1:26" ht="12.75" x14ac:dyDescent="0.2">
      <c r="A26" s="194" t="s">
        <v>390</v>
      </c>
      <c r="B26" s="175">
        <v>817951724</v>
      </c>
      <c r="C26" s="174" t="s">
        <v>245</v>
      </c>
      <c r="D26" s="174" t="s">
        <v>391</v>
      </c>
      <c r="E26" s="174" t="s">
        <v>27</v>
      </c>
      <c r="F26" s="174" t="s">
        <v>247</v>
      </c>
      <c r="G26" s="174" t="s">
        <v>29</v>
      </c>
      <c r="H26" s="174">
        <v>0</v>
      </c>
      <c r="I26" s="174">
        <v>0</v>
      </c>
      <c r="J26" s="174" t="s">
        <v>386</v>
      </c>
      <c r="K26" s="174" t="s">
        <v>7027</v>
      </c>
      <c r="L26" s="174" t="s">
        <v>344</v>
      </c>
      <c r="M26" s="174" t="s">
        <v>1108</v>
      </c>
      <c r="N26" s="174" t="s">
        <v>6475</v>
      </c>
      <c r="O26" s="174" t="s">
        <v>6476</v>
      </c>
      <c r="P26" s="174">
        <v>0</v>
      </c>
      <c r="Q26" s="176" t="s">
        <v>281</v>
      </c>
      <c r="R26" s="176" t="s">
        <v>6991</v>
      </c>
      <c r="S26" s="177">
        <v>37970</v>
      </c>
      <c r="T26" s="178">
        <v>1750</v>
      </c>
      <c r="U26" s="179">
        <v>15630508</v>
      </c>
      <c r="V26" s="179">
        <v>43741340</v>
      </c>
      <c r="W26" s="195">
        <v>44286</v>
      </c>
      <c r="X26" s="178" t="s">
        <v>7879</v>
      </c>
      <c r="Y26" s="178" t="s">
        <v>7880</v>
      </c>
      <c r="Z26" s="194" t="s">
        <v>7900</v>
      </c>
    </row>
    <row r="27" spans="1:26" ht="12.75" x14ac:dyDescent="0.2">
      <c r="A27" s="194" t="s">
        <v>390</v>
      </c>
      <c r="B27" s="175">
        <v>817951724</v>
      </c>
      <c r="C27" s="174" t="s">
        <v>245</v>
      </c>
      <c r="D27" s="174" t="s">
        <v>391</v>
      </c>
      <c r="E27" s="174" t="s">
        <v>27</v>
      </c>
      <c r="F27" s="174" t="s">
        <v>247</v>
      </c>
      <c r="G27" s="174" t="s">
        <v>29</v>
      </c>
      <c r="H27" s="174">
        <v>0</v>
      </c>
      <c r="I27" s="174">
        <v>0</v>
      </c>
      <c r="J27" s="174" t="s">
        <v>386</v>
      </c>
      <c r="K27" s="174" t="s">
        <v>7027</v>
      </c>
      <c r="L27" s="174" t="s">
        <v>344</v>
      </c>
      <c r="M27" s="174" t="s">
        <v>1108</v>
      </c>
      <c r="N27" s="174" t="s">
        <v>6475</v>
      </c>
      <c r="O27" s="174" t="s">
        <v>6476</v>
      </c>
      <c r="P27" s="174">
        <v>0</v>
      </c>
      <c r="Q27" s="176" t="s">
        <v>281</v>
      </c>
      <c r="R27" s="176" t="s">
        <v>6991</v>
      </c>
      <c r="S27" s="177">
        <v>37970</v>
      </c>
      <c r="T27" s="178">
        <v>1750</v>
      </c>
      <c r="U27" s="179">
        <v>23726446</v>
      </c>
      <c r="V27" s="179">
        <v>60822281</v>
      </c>
      <c r="W27" s="195">
        <v>44286</v>
      </c>
      <c r="X27" s="178" t="s">
        <v>7879</v>
      </c>
      <c r="Y27" s="178" t="s">
        <v>7880</v>
      </c>
      <c r="Z27" s="194" t="s">
        <v>7901</v>
      </c>
    </row>
    <row r="28" spans="1:26" ht="12.75" x14ac:dyDescent="0.2">
      <c r="A28" s="194" t="s">
        <v>390</v>
      </c>
      <c r="B28" s="175">
        <v>817951724</v>
      </c>
      <c r="C28" s="174" t="s">
        <v>245</v>
      </c>
      <c r="D28" s="174" t="s">
        <v>391</v>
      </c>
      <c r="E28" s="174" t="s">
        <v>27</v>
      </c>
      <c r="F28" s="174" t="s">
        <v>247</v>
      </c>
      <c r="G28" s="174" t="s">
        <v>29</v>
      </c>
      <c r="H28" s="174">
        <v>0</v>
      </c>
      <c r="I28" s="174">
        <v>0</v>
      </c>
      <c r="J28" s="174" t="s">
        <v>386</v>
      </c>
      <c r="K28" s="174" t="s">
        <v>7027</v>
      </c>
      <c r="L28" s="174" t="s">
        <v>344</v>
      </c>
      <c r="M28" s="174" t="s">
        <v>1108</v>
      </c>
      <c r="N28" s="174" t="s">
        <v>6475</v>
      </c>
      <c r="O28" s="174" t="s">
        <v>6476</v>
      </c>
      <c r="P28" s="174">
        <v>0</v>
      </c>
      <c r="Q28" s="176" t="s">
        <v>281</v>
      </c>
      <c r="R28" s="176" t="s">
        <v>6991</v>
      </c>
      <c r="S28" s="177">
        <v>37970</v>
      </c>
      <c r="T28" s="178">
        <v>1750</v>
      </c>
      <c r="U28" s="179">
        <v>18209164</v>
      </c>
      <c r="V28" s="179">
        <v>55277820</v>
      </c>
      <c r="W28" s="195">
        <v>44286</v>
      </c>
      <c r="X28" s="178" t="s">
        <v>7879</v>
      </c>
      <c r="Y28" s="178" t="s">
        <v>7880</v>
      </c>
      <c r="Z28" s="194" t="s">
        <v>7902</v>
      </c>
    </row>
    <row r="29" spans="1:26" ht="12.75" x14ac:dyDescent="0.2">
      <c r="A29" s="194" t="s">
        <v>390</v>
      </c>
      <c r="B29" s="175">
        <v>817951724</v>
      </c>
      <c r="C29" s="174" t="s">
        <v>245</v>
      </c>
      <c r="D29" s="174" t="s">
        <v>391</v>
      </c>
      <c r="E29" s="174" t="s">
        <v>27</v>
      </c>
      <c r="F29" s="174" t="s">
        <v>247</v>
      </c>
      <c r="G29" s="174" t="s">
        <v>29</v>
      </c>
      <c r="H29" s="174">
        <v>0</v>
      </c>
      <c r="I29" s="174">
        <v>0</v>
      </c>
      <c r="J29" s="174" t="s">
        <v>386</v>
      </c>
      <c r="K29" s="174" t="s">
        <v>7027</v>
      </c>
      <c r="L29" s="174" t="s">
        <v>344</v>
      </c>
      <c r="M29" s="174" t="s">
        <v>1108</v>
      </c>
      <c r="N29" s="174" t="s">
        <v>6475</v>
      </c>
      <c r="O29" s="174" t="s">
        <v>6476</v>
      </c>
      <c r="P29" s="174">
        <v>0</v>
      </c>
      <c r="Q29" s="176" t="s">
        <v>281</v>
      </c>
      <c r="R29" s="176" t="s">
        <v>6991</v>
      </c>
      <c r="S29" s="177">
        <v>37970</v>
      </c>
      <c r="T29" s="178">
        <v>1750</v>
      </c>
      <c r="U29" s="179">
        <v>3645546</v>
      </c>
      <c r="V29" s="179">
        <v>11912440</v>
      </c>
      <c r="W29" s="195">
        <v>44286</v>
      </c>
      <c r="X29" s="178" t="s">
        <v>7879</v>
      </c>
      <c r="Y29" s="178" t="s">
        <v>7880</v>
      </c>
      <c r="Z29" s="194" t="s">
        <v>162</v>
      </c>
    </row>
    <row r="30" spans="1:26" ht="12.75" x14ac:dyDescent="0.2">
      <c r="A30" s="194" t="s">
        <v>390</v>
      </c>
      <c r="B30" s="175">
        <v>817951724</v>
      </c>
      <c r="C30" s="174" t="s">
        <v>245</v>
      </c>
      <c r="D30" s="174" t="s">
        <v>391</v>
      </c>
      <c r="E30" s="174" t="s">
        <v>27</v>
      </c>
      <c r="F30" s="174" t="s">
        <v>247</v>
      </c>
      <c r="G30" s="174" t="s">
        <v>29</v>
      </c>
      <c r="H30" s="174">
        <v>0</v>
      </c>
      <c r="I30" s="174">
        <v>0</v>
      </c>
      <c r="J30" s="174" t="s">
        <v>386</v>
      </c>
      <c r="K30" s="174" t="s">
        <v>7027</v>
      </c>
      <c r="L30" s="174" t="s">
        <v>344</v>
      </c>
      <c r="M30" s="174" t="s">
        <v>1108</v>
      </c>
      <c r="N30" s="174" t="s">
        <v>6475</v>
      </c>
      <c r="O30" s="174" t="s">
        <v>6476</v>
      </c>
      <c r="P30" s="174">
        <v>0</v>
      </c>
      <c r="Q30" s="176" t="s">
        <v>281</v>
      </c>
      <c r="R30" s="176" t="s">
        <v>6991</v>
      </c>
      <c r="S30" s="177">
        <v>37970</v>
      </c>
      <c r="T30" s="178">
        <v>1750</v>
      </c>
      <c r="U30" s="179">
        <v>18042005</v>
      </c>
      <c r="V30" s="179">
        <v>56504108</v>
      </c>
      <c r="W30" s="195">
        <v>44286</v>
      </c>
      <c r="X30" s="178" t="s">
        <v>7879</v>
      </c>
      <c r="Y30" s="178" t="s">
        <v>7880</v>
      </c>
      <c r="Z30" s="194" t="s">
        <v>7903</v>
      </c>
    </row>
    <row r="31" spans="1:26" ht="12.75" x14ac:dyDescent="0.2">
      <c r="A31" s="194" t="s">
        <v>390</v>
      </c>
      <c r="B31" s="175">
        <v>817951724</v>
      </c>
      <c r="C31" s="174" t="s">
        <v>245</v>
      </c>
      <c r="D31" s="174" t="s">
        <v>391</v>
      </c>
      <c r="E31" s="174" t="s">
        <v>27</v>
      </c>
      <c r="F31" s="174" t="s">
        <v>247</v>
      </c>
      <c r="G31" s="174" t="s">
        <v>29</v>
      </c>
      <c r="H31" s="174">
        <v>0</v>
      </c>
      <c r="I31" s="174">
        <v>0</v>
      </c>
      <c r="J31" s="174" t="s">
        <v>386</v>
      </c>
      <c r="K31" s="174" t="s">
        <v>7027</v>
      </c>
      <c r="L31" s="174" t="s">
        <v>344</v>
      </c>
      <c r="M31" s="174" t="s">
        <v>1108</v>
      </c>
      <c r="N31" s="174" t="s">
        <v>6475</v>
      </c>
      <c r="O31" s="174" t="s">
        <v>6476</v>
      </c>
      <c r="P31" s="174">
        <v>0</v>
      </c>
      <c r="Q31" s="176" t="s">
        <v>281</v>
      </c>
      <c r="R31" s="176" t="s">
        <v>6991</v>
      </c>
      <c r="S31" s="177">
        <v>37970</v>
      </c>
      <c r="T31" s="178">
        <v>1750</v>
      </c>
      <c r="U31" s="179">
        <v>2667924</v>
      </c>
      <c r="V31" s="179">
        <v>8003772</v>
      </c>
      <c r="W31" s="195">
        <v>44286</v>
      </c>
      <c r="X31" s="178" t="s">
        <v>7879</v>
      </c>
      <c r="Y31" s="178" t="s">
        <v>7880</v>
      </c>
      <c r="Z31" s="194" t="s">
        <v>187</v>
      </c>
    </row>
    <row r="32" spans="1:26" ht="12.75" x14ac:dyDescent="0.2">
      <c r="A32" s="194" t="s">
        <v>390</v>
      </c>
      <c r="B32" s="175">
        <v>817951724</v>
      </c>
      <c r="C32" s="174" t="s">
        <v>245</v>
      </c>
      <c r="D32" s="174" t="s">
        <v>391</v>
      </c>
      <c r="E32" s="174" t="s">
        <v>27</v>
      </c>
      <c r="F32" s="174" t="s">
        <v>247</v>
      </c>
      <c r="G32" s="174" t="s">
        <v>29</v>
      </c>
      <c r="H32" s="174">
        <v>0</v>
      </c>
      <c r="I32" s="174">
        <v>0</v>
      </c>
      <c r="J32" s="174" t="s">
        <v>386</v>
      </c>
      <c r="K32" s="174" t="s">
        <v>7027</v>
      </c>
      <c r="L32" s="174" t="s">
        <v>344</v>
      </c>
      <c r="M32" s="174" t="s">
        <v>1108</v>
      </c>
      <c r="N32" s="174" t="s">
        <v>6475</v>
      </c>
      <c r="O32" s="174" t="s">
        <v>6476</v>
      </c>
      <c r="P32" s="174">
        <v>0</v>
      </c>
      <c r="Q32" s="176" t="s">
        <v>281</v>
      </c>
      <c r="R32" s="176" t="s">
        <v>6991</v>
      </c>
      <c r="S32" s="177">
        <v>37970</v>
      </c>
      <c r="T32" s="178">
        <v>1750</v>
      </c>
      <c r="U32" s="179">
        <v>27742608</v>
      </c>
      <c r="V32" s="179">
        <v>68585892</v>
      </c>
      <c r="W32" s="195">
        <v>44286</v>
      </c>
      <c r="X32" s="178" t="s">
        <v>7879</v>
      </c>
      <c r="Y32" s="178" t="s">
        <v>7880</v>
      </c>
      <c r="Z32" s="194" t="s">
        <v>7904</v>
      </c>
    </row>
    <row r="33" spans="1:26" ht="12.75" x14ac:dyDescent="0.2">
      <c r="A33" s="194" t="s">
        <v>390</v>
      </c>
      <c r="B33" s="175">
        <v>817951724</v>
      </c>
      <c r="C33" s="174" t="s">
        <v>245</v>
      </c>
      <c r="D33" s="174" t="s">
        <v>391</v>
      </c>
      <c r="E33" s="174" t="s">
        <v>27</v>
      </c>
      <c r="F33" s="174" t="s">
        <v>247</v>
      </c>
      <c r="G33" s="174" t="s">
        <v>29</v>
      </c>
      <c r="H33" s="174">
        <v>0</v>
      </c>
      <c r="I33" s="174">
        <v>0</v>
      </c>
      <c r="J33" s="174" t="s">
        <v>386</v>
      </c>
      <c r="K33" s="174" t="s">
        <v>7027</v>
      </c>
      <c r="L33" s="174" t="s">
        <v>344</v>
      </c>
      <c r="M33" s="174" t="s">
        <v>1108</v>
      </c>
      <c r="N33" s="174" t="s">
        <v>6475</v>
      </c>
      <c r="O33" s="174" t="s">
        <v>6476</v>
      </c>
      <c r="P33" s="174">
        <v>0</v>
      </c>
      <c r="Q33" s="176" t="s">
        <v>281</v>
      </c>
      <c r="R33" s="176" t="s">
        <v>6991</v>
      </c>
      <c r="S33" s="177">
        <v>37970</v>
      </c>
      <c r="T33" s="178">
        <v>1750</v>
      </c>
      <c r="U33" s="179">
        <v>7944192</v>
      </c>
      <c r="V33" s="179">
        <v>24031181</v>
      </c>
      <c r="W33" s="195">
        <v>44286</v>
      </c>
      <c r="X33" s="178" t="s">
        <v>7879</v>
      </c>
      <c r="Y33" s="178" t="s">
        <v>7880</v>
      </c>
      <c r="Z33" s="194" t="s">
        <v>7905</v>
      </c>
    </row>
    <row r="34" spans="1:26" ht="12.75" x14ac:dyDescent="0.2">
      <c r="A34" s="194" t="s">
        <v>390</v>
      </c>
      <c r="B34" s="175">
        <v>817951724</v>
      </c>
      <c r="C34" s="174" t="s">
        <v>245</v>
      </c>
      <c r="D34" s="174" t="s">
        <v>391</v>
      </c>
      <c r="E34" s="174" t="s">
        <v>27</v>
      </c>
      <c r="F34" s="174" t="s">
        <v>247</v>
      </c>
      <c r="G34" s="174" t="s">
        <v>29</v>
      </c>
      <c r="H34" s="174">
        <v>0</v>
      </c>
      <c r="I34" s="174">
        <v>0</v>
      </c>
      <c r="J34" s="174" t="s">
        <v>386</v>
      </c>
      <c r="K34" s="174" t="s">
        <v>7027</v>
      </c>
      <c r="L34" s="174" t="s">
        <v>344</v>
      </c>
      <c r="M34" s="174" t="s">
        <v>1108</v>
      </c>
      <c r="N34" s="174" t="s">
        <v>6475</v>
      </c>
      <c r="O34" s="174" t="s">
        <v>6476</v>
      </c>
      <c r="P34" s="174">
        <v>0</v>
      </c>
      <c r="Q34" s="176" t="s">
        <v>281</v>
      </c>
      <c r="R34" s="176" t="s">
        <v>6991</v>
      </c>
      <c r="S34" s="177">
        <v>37970</v>
      </c>
      <c r="T34" s="178">
        <v>1750</v>
      </c>
      <c r="U34" s="179">
        <v>26201352</v>
      </c>
      <c r="V34" s="179">
        <v>60209660</v>
      </c>
      <c r="W34" s="195">
        <v>44286</v>
      </c>
      <c r="X34" s="178" t="s">
        <v>7879</v>
      </c>
      <c r="Y34" s="178" t="s">
        <v>7880</v>
      </c>
      <c r="Z34" s="194" t="s">
        <v>7885</v>
      </c>
    </row>
    <row r="35" spans="1:26" ht="12.75" x14ac:dyDescent="0.2">
      <c r="A35" s="194" t="s">
        <v>390</v>
      </c>
      <c r="B35" s="175">
        <v>817951724</v>
      </c>
      <c r="C35" s="174" t="s">
        <v>245</v>
      </c>
      <c r="D35" s="174" t="s">
        <v>391</v>
      </c>
      <c r="E35" s="174" t="s">
        <v>27</v>
      </c>
      <c r="F35" s="174" t="s">
        <v>247</v>
      </c>
      <c r="G35" s="174" t="s">
        <v>29</v>
      </c>
      <c r="H35" s="174">
        <v>0</v>
      </c>
      <c r="I35" s="174">
        <v>0</v>
      </c>
      <c r="J35" s="174" t="s">
        <v>386</v>
      </c>
      <c r="K35" s="174" t="s">
        <v>7027</v>
      </c>
      <c r="L35" s="174" t="s">
        <v>344</v>
      </c>
      <c r="M35" s="174" t="s">
        <v>1108</v>
      </c>
      <c r="N35" s="174" t="s">
        <v>6475</v>
      </c>
      <c r="O35" s="174" t="s">
        <v>6476</v>
      </c>
      <c r="P35" s="174">
        <v>0</v>
      </c>
      <c r="Q35" s="176" t="s">
        <v>281</v>
      </c>
      <c r="R35" s="176" t="s">
        <v>6991</v>
      </c>
      <c r="S35" s="177">
        <v>37970</v>
      </c>
      <c r="T35" s="178">
        <v>1750</v>
      </c>
      <c r="U35" s="179">
        <v>34197885</v>
      </c>
      <c r="V35" s="179">
        <v>93386045</v>
      </c>
      <c r="W35" s="195">
        <v>44286</v>
      </c>
      <c r="X35" s="178" t="s">
        <v>7879</v>
      </c>
      <c r="Y35" s="178" t="s">
        <v>7880</v>
      </c>
      <c r="Z35" s="194" t="s">
        <v>7906</v>
      </c>
    </row>
    <row r="36" spans="1:26" ht="12.75" x14ac:dyDescent="0.2">
      <c r="A36" s="194" t="s">
        <v>6162</v>
      </c>
      <c r="B36" s="175">
        <v>700376001</v>
      </c>
      <c r="C36" s="174" t="s">
        <v>1579</v>
      </c>
      <c r="D36" s="174" t="s">
        <v>1781</v>
      </c>
      <c r="E36" s="174" t="s">
        <v>7334</v>
      </c>
      <c r="F36" s="174" t="s">
        <v>1782</v>
      </c>
      <c r="G36" s="174" t="s">
        <v>8194</v>
      </c>
      <c r="H36" s="174" t="s">
        <v>1783</v>
      </c>
      <c r="I36" s="174" t="s">
        <v>8195</v>
      </c>
      <c r="J36" s="174" t="s">
        <v>7335</v>
      </c>
      <c r="K36" s="174" t="s">
        <v>1784</v>
      </c>
      <c r="L36" s="174" t="s">
        <v>50</v>
      </c>
      <c r="M36" s="174" t="s">
        <v>852</v>
      </c>
      <c r="N36" s="174" t="s">
        <v>1785</v>
      </c>
      <c r="O36" s="174" t="s">
        <v>1786</v>
      </c>
      <c r="P36" s="174">
        <v>0</v>
      </c>
      <c r="Q36" s="176" t="s">
        <v>48</v>
      </c>
      <c r="R36" s="176" t="s">
        <v>7548</v>
      </c>
      <c r="S36" s="177">
        <v>37970</v>
      </c>
      <c r="T36" s="178">
        <v>1800</v>
      </c>
      <c r="U36" s="179">
        <v>11805291</v>
      </c>
      <c r="V36" s="179">
        <v>46283084</v>
      </c>
      <c r="W36" s="195">
        <v>44286</v>
      </c>
      <c r="X36" s="178" t="s">
        <v>7879</v>
      </c>
      <c r="Y36" s="178" t="s">
        <v>7880</v>
      </c>
      <c r="Z36" s="194" t="s">
        <v>7907</v>
      </c>
    </row>
    <row r="37" spans="1:26" ht="12.75" x14ac:dyDescent="0.2">
      <c r="A37" s="194" t="s">
        <v>6162</v>
      </c>
      <c r="B37" s="175">
        <v>700376001</v>
      </c>
      <c r="C37" s="174" t="s">
        <v>1579</v>
      </c>
      <c r="D37" s="174" t="s">
        <v>1781</v>
      </c>
      <c r="E37" s="174" t="s">
        <v>7334</v>
      </c>
      <c r="F37" s="174" t="s">
        <v>1782</v>
      </c>
      <c r="G37" s="174" t="s">
        <v>8194</v>
      </c>
      <c r="H37" s="174" t="s">
        <v>1783</v>
      </c>
      <c r="I37" s="174" t="s">
        <v>8195</v>
      </c>
      <c r="J37" s="174" t="s">
        <v>7335</v>
      </c>
      <c r="K37" s="174" t="s">
        <v>1784</v>
      </c>
      <c r="L37" s="174" t="s">
        <v>50</v>
      </c>
      <c r="M37" s="174" t="s">
        <v>852</v>
      </c>
      <c r="N37" s="174" t="s">
        <v>1785</v>
      </c>
      <c r="O37" s="174" t="s">
        <v>1786</v>
      </c>
      <c r="P37" s="174">
        <v>0</v>
      </c>
      <c r="Q37" s="176" t="s">
        <v>48</v>
      </c>
      <c r="R37" s="176" t="s">
        <v>7548</v>
      </c>
      <c r="S37" s="177">
        <v>37970</v>
      </c>
      <c r="T37" s="178">
        <v>1800</v>
      </c>
      <c r="U37" s="179">
        <v>57615708</v>
      </c>
      <c r="V37" s="179">
        <v>188935446</v>
      </c>
      <c r="W37" s="195">
        <v>44286</v>
      </c>
      <c r="X37" s="178" t="s">
        <v>7879</v>
      </c>
      <c r="Y37" s="178" t="s">
        <v>7880</v>
      </c>
      <c r="Z37" s="194" t="s">
        <v>230</v>
      </c>
    </row>
    <row r="38" spans="1:26" ht="12.75" x14ac:dyDescent="0.2">
      <c r="A38" s="194" t="s">
        <v>6162</v>
      </c>
      <c r="B38" s="175">
        <v>700376001</v>
      </c>
      <c r="C38" s="174" t="s">
        <v>1579</v>
      </c>
      <c r="D38" s="174" t="s">
        <v>1781</v>
      </c>
      <c r="E38" s="174" t="s">
        <v>7334</v>
      </c>
      <c r="F38" s="174" t="s">
        <v>1782</v>
      </c>
      <c r="G38" s="174" t="s">
        <v>8194</v>
      </c>
      <c r="H38" s="174" t="s">
        <v>1783</v>
      </c>
      <c r="I38" s="174" t="s">
        <v>8195</v>
      </c>
      <c r="J38" s="174" t="s">
        <v>7335</v>
      </c>
      <c r="K38" s="174" t="s">
        <v>1784</v>
      </c>
      <c r="L38" s="174" t="s">
        <v>50</v>
      </c>
      <c r="M38" s="174" t="s">
        <v>852</v>
      </c>
      <c r="N38" s="174" t="s">
        <v>1785</v>
      </c>
      <c r="O38" s="174" t="s">
        <v>1786</v>
      </c>
      <c r="P38" s="174">
        <v>0</v>
      </c>
      <c r="Q38" s="176" t="s">
        <v>48</v>
      </c>
      <c r="R38" s="176" t="s">
        <v>7548</v>
      </c>
      <c r="S38" s="177">
        <v>37970</v>
      </c>
      <c r="T38" s="178">
        <v>1800</v>
      </c>
      <c r="U38" s="179">
        <v>35914368</v>
      </c>
      <c r="V38" s="179">
        <v>67503288</v>
      </c>
      <c r="W38" s="195">
        <v>44286</v>
      </c>
      <c r="X38" s="178" t="s">
        <v>7879</v>
      </c>
      <c r="Y38" s="178" t="s">
        <v>7880</v>
      </c>
      <c r="Z38" s="194" t="s">
        <v>7883</v>
      </c>
    </row>
    <row r="39" spans="1:26" ht="12.75" x14ac:dyDescent="0.2">
      <c r="A39" s="194" t="s">
        <v>6162</v>
      </c>
      <c r="B39" s="175">
        <v>700376001</v>
      </c>
      <c r="C39" s="174" t="s">
        <v>1579</v>
      </c>
      <c r="D39" s="174" t="s">
        <v>1781</v>
      </c>
      <c r="E39" s="174" t="s">
        <v>7334</v>
      </c>
      <c r="F39" s="174" t="s">
        <v>1782</v>
      </c>
      <c r="G39" s="174" t="s">
        <v>8194</v>
      </c>
      <c r="H39" s="174" t="s">
        <v>1783</v>
      </c>
      <c r="I39" s="174" t="s">
        <v>8195</v>
      </c>
      <c r="J39" s="174" t="s">
        <v>7335</v>
      </c>
      <c r="K39" s="174" t="s">
        <v>1784</v>
      </c>
      <c r="L39" s="174" t="s">
        <v>50</v>
      </c>
      <c r="M39" s="174" t="s">
        <v>852</v>
      </c>
      <c r="N39" s="174" t="s">
        <v>1785</v>
      </c>
      <c r="O39" s="174" t="s">
        <v>1786</v>
      </c>
      <c r="P39" s="174">
        <v>0</v>
      </c>
      <c r="Q39" s="176" t="s">
        <v>48</v>
      </c>
      <c r="R39" s="176" t="s">
        <v>7548</v>
      </c>
      <c r="S39" s="177">
        <v>37970</v>
      </c>
      <c r="T39" s="178">
        <v>1800</v>
      </c>
      <c r="U39" s="179">
        <v>47063921</v>
      </c>
      <c r="V39" s="179">
        <v>186051974</v>
      </c>
      <c r="W39" s="195">
        <v>44286</v>
      </c>
      <c r="X39" s="178" t="s">
        <v>7879</v>
      </c>
      <c r="Y39" s="178" t="s">
        <v>7880</v>
      </c>
      <c r="Z39" s="194" t="s">
        <v>7908</v>
      </c>
    </row>
    <row r="40" spans="1:26" ht="12.75" x14ac:dyDescent="0.2">
      <c r="A40" s="194" t="s">
        <v>6162</v>
      </c>
      <c r="B40" s="175">
        <v>700376001</v>
      </c>
      <c r="C40" s="174" t="s">
        <v>1579</v>
      </c>
      <c r="D40" s="174" t="s">
        <v>1781</v>
      </c>
      <c r="E40" s="174" t="s">
        <v>7334</v>
      </c>
      <c r="F40" s="174" t="s">
        <v>1782</v>
      </c>
      <c r="G40" s="174" t="s">
        <v>8194</v>
      </c>
      <c r="H40" s="174" t="s">
        <v>1783</v>
      </c>
      <c r="I40" s="174" t="s">
        <v>8195</v>
      </c>
      <c r="J40" s="174" t="s">
        <v>7335</v>
      </c>
      <c r="K40" s="174" t="s">
        <v>1784</v>
      </c>
      <c r="L40" s="174" t="s">
        <v>50</v>
      </c>
      <c r="M40" s="174" t="s">
        <v>852</v>
      </c>
      <c r="N40" s="174" t="s">
        <v>1785</v>
      </c>
      <c r="O40" s="174" t="s">
        <v>1786</v>
      </c>
      <c r="P40" s="174">
        <v>0</v>
      </c>
      <c r="Q40" s="176" t="s">
        <v>48</v>
      </c>
      <c r="R40" s="176" t="s">
        <v>7548</v>
      </c>
      <c r="S40" s="177">
        <v>37970</v>
      </c>
      <c r="T40" s="178">
        <v>1800</v>
      </c>
      <c r="U40" s="179">
        <v>33759579</v>
      </c>
      <c r="V40" s="179">
        <v>150702151</v>
      </c>
      <c r="W40" s="195">
        <v>44286</v>
      </c>
      <c r="X40" s="178" t="s">
        <v>7879</v>
      </c>
      <c r="Y40" s="178" t="s">
        <v>7880</v>
      </c>
      <c r="Z40" s="194" t="s">
        <v>7909</v>
      </c>
    </row>
    <row r="41" spans="1:26" ht="12.75" x14ac:dyDescent="0.2">
      <c r="A41" s="194" t="s">
        <v>6162</v>
      </c>
      <c r="B41" s="175">
        <v>700376001</v>
      </c>
      <c r="C41" s="174" t="s">
        <v>1579</v>
      </c>
      <c r="D41" s="174" t="s">
        <v>1781</v>
      </c>
      <c r="E41" s="174" t="s">
        <v>7334</v>
      </c>
      <c r="F41" s="174" t="s">
        <v>1782</v>
      </c>
      <c r="G41" s="174" t="s">
        <v>8194</v>
      </c>
      <c r="H41" s="174" t="s">
        <v>1783</v>
      </c>
      <c r="I41" s="174" t="s">
        <v>8195</v>
      </c>
      <c r="J41" s="174" t="s">
        <v>7335</v>
      </c>
      <c r="K41" s="174" t="s">
        <v>1784</v>
      </c>
      <c r="L41" s="174" t="s">
        <v>50</v>
      </c>
      <c r="M41" s="174" t="s">
        <v>852</v>
      </c>
      <c r="N41" s="174" t="s">
        <v>1785</v>
      </c>
      <c r="O41" s="174" t="s">
        <v>1786</v>
      </c>
      <c r="P41" s="174">
        <v>0</v>
      </c>
      <c r="Q41" s="176" t="s">
        <v>48</v>
      </c>
      <c r="R41" s="176" t="s">
        <v>7548</v>
      </c>
      <c r="S41" s="177">
        <v>37970</v>
      </c>
      <c r="T41" s="178">
        <v>1800</v>
      </c>
      <c r="U41" s="179">
        <v>18277848</v>
      </c>
      <c r="V41" s="179">
        <v>59768562</v>
      </c>
      <c r="W41" s="195">
        <v>44286</v>
      </c>
      <c r="X41" s="178" t="s">
        <v>7879</v>
      </c>
      <c r="Y41" s="178" t="s">
        <v>7880</v>
      </c>
      <c r="Z41" s="194" t="s">
        <v>7910</v>
      </c>
    </row>
    <row r="42" spans="1:26" ht="12.75" x14ac:dyDescent="0.2">
      <c r="A42" s="194" t="s">
        <v>6162</v>
      </c>
      <c r="B42" s="175">
        <v>700376001</v>
      </c>
      <c r="C42" s="174" t="s">
        <v>1579</v>
      </c>
      <c r="D42" s="174" t="s">
        <v>1781</v>
      </c>
      <c r="E42" s="174" t="s">
        <v>7334</v>
      </c>
      <c r="F42" s="174" t="s">
        <v>1782</v>
      </c>
      <c r="G42" s="174" t="s">
        <v>8194</v>
      </c>
      <c r="H42" s="174" t="s">
        <v>1783</v>
      </c>
      <c r="I42" s="174" t="s">
        <v>8195</v>
      </c>
      <c r="J42" s="174" t="s">
        <v>7335</v>
      </c>
      <c r="K42" s="174" t="s">
        <v>1784</v>
      </c>
      <c r="L42" s="174" t="s">
        <v>50</v>
      </c>
      <c r="M42" s="174" t="s">
        <v>852</v>
      </c>
      <c r="N42" s="174" t="s">
        <v>1785</v>
      </c>
      <c r="O42" s="174" t="s">
        <v>1786</v>
      </c>
      <c r="P42" s="174">
        <v>0</v>
      </c>
      <c r="Q42" s="176" t="s">
        <v>48</v>
      </c>
      <c r="R42" s="176" t="s">
        <v>7548</v>
      </c>
      <c r="S42" s="177">
        <v>37970</v>
      </c>
      <c r="T42" s="178">
        <v>1800</v>
      </c>
      <c r="U42" s="179">
        <v>58937400</v>
      </c>
      <c r="V42" s="179">
        <v>155759877</v>
      </c>
      <c r="W42" s="195">
        <v>44286</v>
      </c>
      <c r="X42" s="178" t="s">
        <v>7879</v>
      </c>
      <c r="Y42" s="178" t="s">
        <v>7880</v>
      </c>
      <c r="Z42" s="194" t="s">
        <v>7911</v>
      </c>
    </row>
    <row r="43" spans="1:26" ht="12.75" x14ac:dyDescent="0.2">
      <c r="A43" s="194" t="s">
        <v>6162</v>
      </c>
      <c r="B43" s="175">
        <v>700376001</v>
      </c>
      <c r="C43" s="174" t="s">
        <v>1579</v>
      </c>
      <c r="D43" s="174" t="s">
        <v>1781</v>
      </c>
      <c r="E43" s="174" t="s">
        <v>7334</v>
      </c>
      <c r="F43" s="174" t="s">
        <v>1782</v>
      </c>
      <c r="G43" s="174" t="s">
        <v>8194</v>
      </c>
      <c r="H43" s="174" t="s">
        <v>1783</v>
      </c>
      <c r="I43" s="174" t="s">
        <v>8195</v>
      </c>
      <c r="J43" s="174" t="s">
        <v>7335</v>
      </c>
      <c r="K43" s="174" t="s">
        <v>1784</v>
      </c>
      <c r="L43" s="174" t="s">
        <v>50</v>
      </c>
      <c r="M43" s="174" t="s">
        <v>852</v>
      </c>
      <c r="N43" s="174" t="s">
        <v>1785</v>
      </c>
      <c r="O43" s="174" t="s">
        <v>1786</v>
      </c>
      <c r="P43" s="174">
        <v>0</v>
      </c>
      <c r="Q43" s="176" t="s">
        <v>48</v>
      </c>
      <c r="R43" s="176" t="s">
        <v>7548</v>
      </c>
      <c r="S43" s="177">
        <v>37970</v>
      </c>
      <c r="T43" s="178">
        <v>1800</v>
      </c>
      <c r="U43" s="179">
        <v>6982200</v>
      </c>
      <c r="V43" s="179">
        <v>20736383</v>
      </c>
      <c r="W43" s="195">
        <v>44286</v>
      </c>
      <c r="X43" s="178" t="s">
        <v>7879</v>
      </c>
      <c r="Y43" s="178" t="s">
        <v>7880</v>
      </c>
      <c r="Z43" s="194" t="s">
        <v>7912</v>
      </c>
    </row>
    <row r="44" spans="1:26" ht="12.75" x14ac:dyDescent="0.2">
      <c r="A44" s="194" t="s">
        <v>6162</v>
      </c>
      <c r="B44" s="175">
        <v>700376001</v>
      </c>
      <c r="C44" s="174" t="s">
        <v>1579</v>
      </c>
      <c r="D44" s="174" t="s">
        <v>1781</v>
      </c>
      <c r="E44" s="174" t="s">
        <v>7334</v>
      </c>
      <c r="F44" s="174" t="s">
        <v>1782</v>
      </c>
      <c r="G44" s="174" t="s">
        <v>8194</v>
      </c>
      <c r="H44" s="174" t="s">
        <v>1783</v>
      </c>
      <c r="I44" s="174" t="s">
        <v>8195</v>
      </c>
      <c r="J44" s="174" t="s">
        <v>7335</v>
      </c>
      <c r="K44" s="174" t="s">
        <v>1784</v>
      </c>
      <c r="L44" s="174" t="s">
        <v>50</v>
      </c>
      <c r="M44" s="174" t="s">
        <v>852</v>
      </c>
      <c r="N44" s="174" t="s">
        <v>1785</v>
      </c>
      <c r="O44" s="174" t="s">
        <v>1786</v>
      </c>
      <c r="P44" s="174">
        <v>0</v>
      </c>
      <c r="Q44" s="176" t="s">
        <v>48</v>
      </c>
      <c r="R44" s="176" t="s">
        <v>7548</v>
      </c>
      <c r="S44" s="177">
        <v>37970</v>
      </c>
      <c r="T44" s="178">
        <v>1800</v>
      </c>
      <c r="U44" s="179">
        <v>9504481</v>
      </c>
      <c r="V44" s="179">
        <v>34910690</v>
      </c>
      <c r="W44" s="195">
        <v>44286</v>
      </c>
      <c r="X44" s="178" t="s">
        <v>7879</v>
      </c>
      <c r="Y44" s="178" t="s">
        <v>7880</v>
      </c>
      <c r="Z44" s="194" t="s">
        <v>162</v>
      </c>
    </row>
    <row r="45" spans="1:26" ht="12.75" x14ac:dyDescent="0.2">
      <c r="A45" s="194" t="s">
        <v>6162</v>
      </c>
      <c r="B45" s="175">
        <v>700376001</v>
      </c>
      <c r="C45" s="174" t="s">
        <v>1579</v>
      </c>
      <c r="D45" s="174" t="s">
        <v>1781</v>
      </c>
      <c r="E45" s="174" t="s">
        <v>7334</v>
      </c>
      <c r="F45" s="174" t="s">
        <v>1782</v>
      </c>
      <c r="G45" s="174" t="s">
        <v>8194</v>
      </c>
      <c r="H45" s="174" t="s">
        <v>1783</v>
      </c>
      <c r="I45" s="174" t="s">
        <v>8195</v>
      </c>
      <c r="J45" s="174" t="s">
        <v>7335</v>
      </c>
      <c r="K45" s="174" t="s">
        <v>1784</v>
      </c>
      <c r="L45" s="174" t="s">
        <v>50</v>
      </c>
      <c r="M45" s="174" t="s">
        <v>852</v>
      </c>
      <c r="N45" s="174" t="s">
        <v>1785</v>
      </c>
      <c r="O45" s="174" t="s">
        <v>1786</v>
      </c>
      <c r="P45" s="174">
        <v>0</v>
      </c>
      <c r="Q45" s="176" t="s">
        <v>48</v>
      </c>
      <c r="R45" s="176" t="s">
        <v>7548</v>
      </c>
      <c r="S45" s="177">
        <v>37970</v>
      </c>
      <c r="T45" s="178">
        <v>1800</v>
      </c>
      <c r="U45" s="179">
        <v>17688240</v>
      </c>
      <c r="V45" s="179">
        <v>58105867</v>
      </c>
      <c r="W45" s="195">
        <v>44286</v>
      </c>
      <c r="X45" s="178" t="s">
        <v>7879</v>
      </c>
      <c r="Y45" s="178" t="s">
        <v>7880</v>
      </c>
      <c r="Z45" s="194" t="s">
        <v>7913</v>
      </c>
    </row>
    <row r="46" spans="1:26" ht="12.75" x14ac:dyDescent="0.2">
      <c r="A46" s="194" t="s">
        <v>6162</v>
      </c>
      <c r="B46" s="175">
        <v>700376001</v>
      </c>
      <c r="C46" s="174" t="s">
        <v>1579</v>
      </c>
      <c r="D46" s="174" t="s">
        <v>1781</v>
      </c>
      <c r="E46" s="174" t="s">
        <v>7334</v>
      </c>
      <c r="F46" s="174" t="s">
        <v>1782</v>
      </c>
      <c r="G46" s="174" t="s">
        <v>8194</v>
      </c>
      <c r="H46" s="174" t="s">
        <v>1783</v>
      </c>
      <c r="I46" s="174" t="s">
        <v>8195</v>
      </c>
      <c r="J46" s="174" t="s">
        <v>7335</v>
      </c>
      <c r="K46" s="174" t="s">
        <v>1784</v>
      </c>
      <c r="L46" s="174" t="s">
        <v>50</v>
      </c>
      <c r="M46" s="174" t="s">
        <v>852</v>
      </c>
      <c r="N46" s="174" t="s">
        <v>1785</v>
      </c>
      <c r="O46" s="174" t="s">
        <v>1786</v>
      </c>
      <c r="P46" s="174">
        <v>0</v>
      </c>
      <c r="Q46" s="176" t="s">
        <v>48</v>
      </c>
      <c r="R46" s="176" t="s">
        <v>7548</v>
      </c>
      <c r="S46" s="177">
        <v>37970</v>
      </c>
      <c r="T46" s="178">
        <v>1800</v>
      </c>
      <c r="U46" s="179">
        <v>6206400</v>
      </c>
      <c r="V46" s="179">
        <v>22498200</v>
      </c>
      <c r="W46" s="195">
        <v>44286</v>
      </c>
      <c r="X46" s="178" t="s">
        <v>7879</v>
      </c>
      <c r="Y46" s="178" t="s">
        <v>7880</v>
      </c>
      <c r="Z46" s="194" t="s">
        <v>7914</v>
      </c>
    </row>
    <row r="47" spans="1:26" ht="12.75" x14ac:dyDescent="0.2">
      <c r="A47" s="194" t="s">
        <v>6162</v>
      </c>
      <c r="B47" s="175">
        <v>700376001</v>
      </c>
      <c r="C47" s="174" t="s">
        <v>1579</v>
      </c>
      <c r="D47" s="174" t="s">
        <v>1781</v>
      </c>
      <c r="E47" s="174" t="s">
        <v>7334</v>
      </c>
      <c r="F47" s="174" t="s">
        <v>1782</v>
      </c>
      <c r="G47" s="174" t="s">
        <v>8194</v>
      </c>
      <c r="H47" s="174" t="s">
        <v>1783</v>
      </c>
      <c r="I47" s="174" t="s">
        <v>8195</v>
      </c>
      <c r="J47" s="174" t="s">
        <v>7335</v>
      </c>
      <c r="K47" s="174" t="s">
        <v>1784</v>
      </c>
      <c r="L47" s="174" t="s">
        <v>50</v>
      </c>
      <c r="M47" s="174" t="s">
        <v>852</v>
      </c>
      <c r="N47" s="174" t="s">
        <v>1785</v>
      </c>
      <c r="O47" s="174" t="s">
        <v>1786</v>
      </c>
      <c r="P47" s="174">
        <v>0</v>
      </c>
      <c r="Q47" s="176" t="s">
        <v>48</v>
      </c>
      <c r="R47" s="176" t="s">
        <v>7548</v>
      </c>
      <c r="S47" s="177">
        <v>37970</v>
      </c>
      <c r="T47" s="178">
        <v>1800</v>
      </c>
      <c r="U47" s="179">
        <v>7075296</v>
      </c>
      <c r="V47" s="179">
        <v>23436917</v>
      </c>
      <c r="W47" s="195">
        <v>44286</v>
      </c>
      <c r="X47" s="178" t="s">
        <v>7879</v>
      </c>
      <c r="Y47" s="178" t="s">
        <v>7880</v>
      </c>
      <c r="Z47" s="194" t="s">
        <v>7915</v>
      </c>
    </row>
    <row r="48" spans="1:26" ht="12.75" x14ac:dyDescent="0.2">
      <c r="A48" s="194" t="s">
        <v>6162</v>
      </c>
      <c r="B48" s="175">
        <v>700376001</v>
      </c>
      <c r="C48" s="174" t="s">
        <v>1579</v>
      </c>
      <c r="D48" s="174" t="s">
        <v>1781</v>
      </c>
      <c r="E48" s="174" t="s">
        <v>7334</v>
      </c>
      <c r="F48" s="174" t="s">
        <v>1782</v>
      </c>
      <c r="G48" s="174" t="s">
        <v>8194</v>
      </c>
      <c r="H48" s="174" t="s">
        <v>1783</v>
      </c>
      <c r="I48" s="174" t="s">
        <v>8195</v>
      </c>
      <c r="J48" s="174" t="s">
        <v>7335</v>
      </c>
      <c r="K48" s="174" t="s">
        <v>1784</v>
      </c>
      <c r="L48" s="174" t="s">
        <v>50</v>
      </c>
      <c r="M48" s="174" t="s">
        <v>852</v>
      </c>
      <c r="N48" s="174" t="s">
        <v>1785</v>
      </c>
      <c r="O48" s="174" t="s">
        <v>1786</v>
      </c>
      <c r="P48" s="174">
        <v>0</v>
      </c>
      <c r="Q48" s="176" t="s">
        <v>48</v>
      </c>
      <c r="R48" s="176" t="s">
        <v>7548</v>
      </c>
      <c r="S48" s="177">
        <v>37970</v>
      </c>
      <c r="T48" s="178">
        <v>1800</v>
      </c>
      <c r="U48" s="179">
        <v>23336064</v>
      </c>
      <c r="V48" s="179">
        <v>78237051</v>
      </c>
      <c r="W48" s="195">
        <v>44286</v>
      </c>
      <c r="X48" s="178" t="s">
        <v>7879</v>
      </c>
      <c r="Y48" s="178" t="s">
        <v>7880</v>
      </c>
      <c r="Z48" s="194" t="s">
        <v>7916</v>
      </c>
    </row>
    <row r="49" spans="1:26" ht="12.75" x14ac:dyDescent="0.2">
      <c r="A49" s="194" t="s">
        <v>6162</v>
      </c>
      <c r="B49" s="175">
        <v>700376001</v>
      </c>
      <c r="C49" s="174" t="s">
        <v>1579</v>
      </c>
      <c r="D49" s="174" t="s">
        <v>1781</v>
      </c>
      <c r="E49" s="174" t="s">
        <v>7334</v>
      </c>
      <c r="F49" s="174" t="s">
        <v>1782</v>
      </c>
      <c r="G49" s="174" t="s">
        <v>8194</v>
      </c>
      <c r="H49" s="174" t="s">
        <v>1783</v>
      </c>
      <c r="I49" s="174" t="s">
        <v>8195</v>
      </c>
      <c r="J49" s="174" t="s">
        <v>7335</v>
      </c>
      <c r="K49" s="174" t="s">
        <v>1784</v>
      </c>
      <c r="L49" s="174" t="s">
        <v>50</v>
      </c>
      <c r="M49" s="174" t="s">
        <v>852</v>
      </c>
      <c r="N49" s="174" t="s">
        <v>1785</v>
      </c>
      <c r="O49" s="174" t="s">
        <v>1786</v>
      </c>
      <c r="P49" s="174">
        <v>0</v>
      </c>
      <c r="Q49" s="176" t="s">
        <v>48</v>
      </c>
      <c r="R49" s="176" t="s">
        <v>7548</v>
      </c>
      <c r="S49" s="177">
        <v>37970</v>
      </c>
      <c r="T49" s="178">
        <v>1800</v>
      </c>
      <c r="U49" s="179">
        <v>24437700</v>
      </c>
      <c r="V49" s="179">
        <v>48875400</v>
      </c>
      <c r="W49" s="195">
        <v>44286</v>
      </c>
      <c r="X49" s="178" t="s">
        <v>7879</v>
      </c>
      <c r="Y49" s="178" t="s">
        <v>7880</v>
      </c>
      <c r="Z49" s="194" t="s">
        <v>250</v>
      </c>
    </row>
    <row r="50" spans="1:26" ht="12.75" x14ac:dyDescent="0.2">
      <c r="A50" s="194" t="s">
        <v>6162</v>
      </c>
      <c r="B50" s="175">
        <v>700376001</v>
      </c>
      <c r="C50" s="174" t="s">
        <v>1579</v>
      </c>
      <c r="D50" s="174" t="s">
        <v>1781</v>
      </c>
      <c r="E50" s="174" t="s">
        <v>7334</v>
      </c>
      <c r="F50" s="174" t="s">
        <v>1782</v>
      </c>
      <c r="G50" s="174" t="s">
        <v>8194</v>
      </c>
      <c r="H50" s="174" t="s">
        <v>1783</v>
      </c>
      <c r="I50" s="174" t="s">
        <v>8195</v>
      </c>
      <c r="J50" s="174" t="s">
        <v>7335</v>
      </c>
      <c r="K50" s="174" t="s">
        <v>1784</v>
      </c>
      <c r="L50" s="174" t="s">
        <v>50</v>
      </c>
      <c r="M50" s="174" t="s">
        <v>852</v>
      </c>
      <c r="N50" s="174" t="s">
        <v>1785</v>
      </c>
      <c r="O50" s="174" t="s">
        <v>1786</v>
      </c>
      <c r="P50" s="174">
        <v>0</v>
      </c>
      <c r="Q50" s="176" t="s">
        <v>48</v>
      </c>
      <c r="R50" s="176" t="s">
        <v>7548</v>
      </c>
      <c r="S50" s="177">
        <v>37970</v>
      </c>
      <c r="T50" s="178">
        <v>1800</v>
      </c>
      <c r="U50" s="179">
        <v>20636280</v>
      </c>
      <c r="V50" s="179">
        <v>64267272</v>
      </c>
      <c r="W50" s="195">
        <v>44286</v>
      </c>
      <c r="X50" s="178" t="s">
        <v>7879</v>
      </c>
      <c r="Y50" s="178" t="s">
        <v>7880</v>
      </c>
      <c r="Z50" s="194" t="s">
        <v>7917</v>
      </c>
    </row>
    <row r="51" spans="1:26" ht="12.75" x14ac:dyDescent="0.2">
      <c r="A51" s="194" t="s">
        <v>6162</v>
      </c>
      <c r="B51" s="175">
        <v>700376001</v>
      </c>
      <c r="C51" s="174" t="s">
        <v>1579</v>
      </c>
      <c r="D51" s="174" t="s">
        <v>1781</v>
      </c>
      <c r="E51" s="174" t="s">
        <v>7334</v>
      </c>
      <c r="F51" s="174" t="s">
        <v>1782</v>
      </c>
      <c r="G51" s="174" t="s">
        <v>8194</v>
      </c>
      <c r="H51" s="174" t="s">
        <v>1783</v>
      </c>
      <c r="I51" s="174" t="s">
        <v>8195</v>
      </c>
      <c r="J51" s="174" t="s">
        <v>7335</v>
      </c>
      <c r="K51" s="174" t="s">
        <v>1784</v>
      </c>
      <c r="L51" s="174" t="s">
        <v>50</v>
      </c>
      <c r="M51" s="174" t="s">
        <v>852</v>
      </c>
      <c r="N51" s="174" t="s">
        <v>1785</v>
      </c>
      <c r="O51" s="174" t="s">
        <v>1786</v>
      </c>
      <c r="P51" s="174">
        <v>0</v>
      </c>
      <c r="Q51" s="176" t="s">
        <v>48</v>
      </c>
      <c r="R51" s="176" t="s">
        <v>7548</v>
      </c>
      <c r="S51" s="177">
        <v>37970</v>
      </c>
      <c r="T51" s="178">
        <v>1800</v>
      </c>
      <c r="U51" s="179">
        <v>18277848</v>
      </c>
      <c r="V51" s="179">
        <v>55747435</v>
      </c>
      <c r="W51" s="195">
        <v>44286</v>
      </c>
      <c r="X51" s="178" t="s">
        <v>7879</v>
      </c>
      <c r="Y51" s="178" t="s">
        <v>7880</v>
      </c>
      <c r="Z51" s="194" t="s">
        <v>7918</v>
      </c>
    </row>
    <row r="52" spans="1:26" ht="12.75" x14ac:dyDescent="0.2">
      <c r="A52" s="194" t="s">
        <v>6162</v>
      </c>
      <c r="B52" s="175">
        <v>700376001</v>
      </c>
      <c r="C52" s="174" t="s">
        <v>1579</v>
      </c>
      <c r="D52" s="174" t="s">
        <v>1781</v>
      </c>
      <c r="E52" s="174" t="s">
        <v>7334</v>
      </c>
      <c r="F52" s="174" t="s">
        <v>1782</v>
      </c>
      <c r="G52" s="174" t="s">
        <v>8194</v>
      </c>
      <c r="H52" s="174" t="s">
        <v>1783</v>
      </c>
      <c r="I52" s="174" t="s">
        <v>8195</v>
      </c>
      <c r="J52" s="174" t="s">
        <v>7335</v>
      </c>
      <c r="K52" s="174" t="s">
        <v>1784</v>
      </c>
      <c r="L52" s="174" t="s">
        <v>50</v>
      </c>
      <c r="M52" s="174" t="s">
        <v>852</v>
      </c>
      <c r="N52" s="174" t="s">
        <v>1785</v>
      </c>
      <c r="O52" s="174" t="s">
        <v>1786</v>
      </c>
      <c r="P52" s="174">
        <v>0</v>
      </c>
      <c r="Q52" s="176" t="s">
        <v>48</v>
      </c>
      <c r="R52" s="176" t="s">
        <v>7548</v>
      </c>
      <c r="S52" s="177">
        <v>37970</v>
      </c>
      <c r="T52" s="178">
        <v>1800</v>
      </c>
      <c r="U52" s="179">
        <v>54607219</v>
      </c>
      <c r="V52" s="179">
        <v>157355088</v>
      </c>
      <c r="W52" s="195">
        <v>44286</v>
      </c>
      <c r="X52" s="178" t="s">
        <v>7879</v>
      </c>
      <c r="Y52" s="178" t="s">
        <v>7880</v>
      </c>
      <c r="Z52" s="194" t="s">
        <v>7893</v>
      </c>
    </row>
    <row r="53" spans="1:26" ht="12.75" x14ac:dyDescent="0.2">
      <c r="A53" s="194" t="s">
        <v>6162</v>
      </c>
      <c r="B53" s="175">
        <v>700376001</v>
      </c>
      <c r="C53" s="174" t="s">
        <v>1579</v>
      </c>
      <c r="D53" s="174" t="s">
        <v>1781</v>
      </c>
      <c r="E53" s="174" t="s">
        <v>7334</v>
      </c>
      <c r="F53" s="174" t="s">
        <v>1782</v>
      </c>
      <c r="G53" s="174" t="s">
        <v>8194</v>
      </c>
      <c r="H53" s="174" t="s">
        <v>1783</v>
      </c>
      <c r="I53" s="174" t="s">
        <v>8195</v>
      </c>
      <c r="J53" s="174" t="s">
        <v>7335</v>
      </c>
      <c r="K53" s="174" t="s">
        <v>1784</v>
      </c>
      <c r="L53" s="174" t="s">
        <v>50</v>
      </c>
      <c r="M53" s="174" t="s">
        <v>852</v>
      </c>
      <c r="N53" s="174" t="s">
        <v>1785</v>
      </c>
      <c r="O53" s="174" t="s">
        <v>1786</v>
      </c>
      <c r="P53" s="174">
        <v>0</v>
      </c>
      <c r="Q53" s="176" t="s">
        <v>48</v>
      </c>
      <c r="R53" s="176" t="s">
        <v>7548</v>
      </c>
      <c r="S53" s="177">
        <v>37970</v>
      </c>
      <c r="T53" s="178">
        <v>1800</v>
      </c>
      <c r="U53" s="179">
        <v>7429061</v>
      </c>
      <c r="V53" s="179">
        <v>32988568</v>
      </c>
      <c r="W53" s="195">
        <v>44286</v>
      </c>
      <c r="X53" s="178" t="s">
        <v>7879</v>
      </c>
      <c r="Y53" s="178" t="s">
        <v>7880</v>
      </c>
      <c r="Z53" s="194" t="s">
        <v>7919</v>
      </c>
    </row>
    <row r="54" spans="1:26" ht="12.75" x14ac:dyDescent="0.2">
      <c r="A54" s="194" t="s">
        <v>6162</v>
      </c>
      <c r="B54" s="175">
        <v>700376001</v>
      </c>
      <c r="C54" s="174" t="s">
        <v>1579</v>
      </c>
      <c r="D54" s="174" t="s">
        <v>1781</v>
      </c>
      <c r="E54" s="174" t="s">
        <v>7334</v>
      </c>
      <c r="F54" s="174" t="s">
        <v>1782</v>
      </c>
      <c r="G54" s="174" t="s">
        <v>8194</v>
      </c>
      <c r="H54" s="174" t="s">
        <v>1783</v>
      </c>
      <c r="I54" s="174" t="s">
        <v>8195</v>
      </c>
      <c r="J54" s="174" t="s">
        <v>7335</v>
      </c>
      <c r="K54" s="174" t="s">
        <v>1784</v>
      </c>
      <c r="L54" s="174" t="s">
        <v>50</v>
      </c>
      <c r="M54" s="174" t="s">
        <v>852</v>
      </c>
      <c r="N54" s="174" t="s">
        <v>1785</v>
      </c>
      <c r="O54" s="174" t="s">
        <v>1786</v>
      </c>
      <c r="P54" s="174">
        <v>0</v>
      </c>
      <c r="Q54" s="176" t="s">
        <v>48</v>
      </c>
      <c r="R54" s="176" t="s">
        <v>7548</v>
      </c>
      <c r="S54" s="177">
        <v>37970</v>
      </c>
      <c r="T54" s="178">
        <v>1800</v>
      </c>
      <c r="U54" s="179">
        <v>17874432</v>
      </c>
      <c r="V54" s="179">
        <v>56403762</v>
      </c>
      <c r="W54" s="195">
        <v>44286</v>
      </c>
      <c r="X54" s="178" t="s">
        <v>7879</v>
      </c>
      <c r="Y54" s="178" t="s">
        <v>7880</v>
      </c>
      <c r="Z54" s="194" t="s">
        <v>7920</v>
      </c>
    </row>
    <row r="55" spans="1:26" ht="12.75" x14ac:dyDescent="0.2">
      <c r="A55" s="194" t="s">
        <v>6162</v>
      </c>
      <c r="B55" s="175">
        <v>700376001</v>
      </c>
      <c r="C55" s="174" t="s">
        <v>1579</v>
      </c>
      <c r="D55" s="174" t="s">
        <v>1781</v>
      </c>
      <c r="E55" s="174" t="s">
        <v>7334</v>
      </c>
      <c r="F55" s="174" t="s">
        <v>1782</v>
      </c>
      <c r="G55" s="174" t="s">
        <v>8194</v>
      </c>
      <c r="H55" s="174" t="s">
        <v>1783</v>
      </c>
      <c r="I55" s="174" t="s">
        <v>8195</v>
      </c>
      <c r="J55" s="174" t="s">
        <v>7335</v>
      </c>
      <c r="K55" s="174" t="s">
        <v>1784</v>
      </c>
      <c r="L55" s="174" t="s">
        <v>50</v>
      </c>
      <c r="M55" s="174" t="s">
        <v>852</v>
      </c>
      <c r="N55" s="174" t="s">
        <v>1785</v>
      </c>
      <c r="O55" s="174" t="s">
        <v>1786</v>
      </c>
      <c r="P55" s="174">
        <v>0</v>
      </c>
      <c r="Q55" s="176" t="s">
        <v>48</v>
      </c>
      <c r="R55" s="176" t="s">
        <v>7548</v>
      </c>
      <c r="S55" s="177">
        <v>37970</v>
      </c>
      <c r="T55" s="178">
        <v>1800</v>
      </c>
      <c r="U55" s="179">
        <v>46299744</v>
      </c>
      <c r="V55" s="179">
        <v>161985815</v>
      </c>
      <c r="W55" s="195">
        <v>44286</v>
      </c>
      <c r="X55" s="178" t="s">
        <v>7879</v>
      </c>
      <c r="Y55" s="178" t="s">
        <v>7880</v>
      </c>
      <c r="Z55" s="194" t="s">
        <v>7921</v>
      </c>
    </row>
    <row r="56" spans="1:26" ht="12.75" x14ac:dyDescent="0.2">
      <c r="A56" s="194" t="s">
        <v>6162</v>
      </c>
      <c r="B56" s="175">
        <v>700376001</v>
      </c>
      <c r="C56" s="174" t="s">
        <v>1579</v>
      </c>
      <c r="D56" s="174" t="s">
        <v>1781</v>
      </c>
      <c r="E56" s="174" t="s">
        <v>7334</v>
      </c>
      <c r="F56" s="174" t="s">
        <v>1782</v>
      </c>
      <c r="G56" s="174" t="s">
        <v>8194</v>
      </c>
      <c r="H56" s="174" t="s">
        <v>1783</v>
      </c>
      <c r="I56" s="174" t="s">
        <v>8195</v>
      </c>
      <c r="J56" s="174" t="s">
        <v>7335</v>
      </c>
      <c r="K56" s="174" t="s">
        <v>1784</v>
      </c>
      <c r="L56" s="174" t="s">
        <v>50</v>
      </c>
      <c r="M56" s="174" t="s">
        <v>852</v>
      </c>
      <c r="N56" s="174" t="s">
        <v>1785</v>
      </c>
      <c r="O56" s="174" t="s">
        <v>1786</v>
      </c>
      <c r="P56" s="174">
        <v>0</v>
      </c>
      <c r="Q56" s="176" t="s">
        <v>48</v>
      </c>
      <c r="R56" s="176" t="s">
        <v>7548</v>
      </c>
      <c r="S56" s="177">
        <v>37970</v>
      </c>
      <c r="T56" s="178">
        <v>1800</v>
      </c>
      <c r="U56" s="179">
        <v>14398848</v>
      </c>
      <c r="V56" s="179">
        <v>38836548</v>
      </c>
      <c r="W56" s="195">
        <v>44286</v>
      </c>
      <c r="X56" s="178" t="s">
        <v>7879</v>
      </c>
      <c r="Y56" s="178" t="s">
        <v>7880</v>
      </c>
      <c r="Z56" s="194" t="s">
        <v>7922</v>
      </c>
    </row>
    <row r="57" spans="1:26" ht="12.75" x14ac:dyDescent="0.2">
      <c r="A57" s="194" t="s">
        <v>6162</v>
      </c>
      <c r="B57" s="175">
        <v>700376001</v>
      </c>
      <c r="C57" s="174" t="s">
        <v>1579</v>
      </c>
      <c r="D57" s="174" t="s">
        <v>1781</v>
      </c>
      <c r="E57" s="174" t="s">
        <v>7334</v>
      </c>
      <c r="F57" s="174" t="s">
        <v>1782</v>
      </c>
      <c r="G57" s="174" t="s">
        <v>8194</v>
      </c>
      <c r="H57" s="174" t="s">
        <v>1783</v>
      </c>
      <c r="I57" s="174" t="s">
        <v>8195</v>
      </c>
      <c r="J57" s="174" t="s">
        <v>7335</v>
      </c>
      <c r="K57" s="174" t="s">
        <v>1784</v>
      </c>
      <c r="L57" s="174" t="s">
        <v>50</v>
      </c>
      <c r="M57" s="174" t="s">
        <v>852</v>
      </c>
      <c r="N57" s="174" t="s">
        <v>1785</v>
      </c>
      <c r="O57" s="174" t="s">
        <v>1786</v>
      </c>
      <c r="P57" s="174">
        <v>0</v>
      </c>
      <c r="Q57" s="176" t="s">
        <v>48</v>
      </c>
      <c r="R57" s="176" t="s">
        <v>7548</v>
      </c>
      <c r="S57" s="177">
        <v>37970</v>
      </c>
      <c r="T57" s="178">
        <v>1800</v>
      </c>
      <c r="U57" s="179">
        <v>27327349</v>
      </c>
      <c r="V57" s="179">
        <v>87148189</v>
      </c>
      <c r="W57" s="195">
        <v>44286</v>
      </c>
      <c r="X57" s="178" t="s">
        <v>7879</v>
      </c>
      <c r="Y57" s="178" t="s">
        <v>7880</v>
      </c>
      <c r="Z57" s="194" t="s">
        <v>7881</v>
      </c>
    </row>
    <row r="58" spans="1:26" ht="12.75" x14ac:dyDescent="0.2">
      <c r="A58" s="194" t="s">
        <v>6162</v>
      </c>
      <c r="B58" s="175">
        <v>700376001</v>
      </c>
      <c r="C58" s="174" t="s">
        <v>1579</v>
      </c>
      <c r="D58" s="174" t="s">
        <v>1781</v>
      </c>
      <c r="E58" s="174" t="s">
        <v>7334</v>
      </c>
      <c r="F58" s="174" t="s">
        <v>1782</v>
      </c>
      <c r="G58" s="174" t="s">
        <v>8194</v>
      </c>
      <c r="H58" s="174" t="s">
        <v>1783</v>
      </c>
      <c r="I58" s="174" t="s">
        <v>8195</v>
      </c>
      <c r="J58" s="174" t="s">
        <v>7335</v>
      </c>
      <c r="K58" s="174" t="s">
        <v>1784</v>
      </c>
      <c r="L58" s="174" t="s">
        <v>50</v>
      </c>
      <c r="M58" s="174" t="s">
        <v>852</v>
      </c>
      <c r="N58" s="174" t="s">
        <v>1785</v>
      </c>
      <c r="O58" s="174" t="s">
        <v>1786</v>
      </c>
      <c r="P58" s="174">
        <v>0</v>
      </c>
      <c r="Q58" s="176" t="s">
        <v>48</v>
      </c>
      <c r="R58" s="176" t="s">
        <v>7548</v>
      </c>
      <c r="S58" s="177">
        <v>37970</v>
      </c>
      <c r="T58" s="178">
        <v>1800</v>
      </c>
      <c r="U58" s="179">
        <v>13708386</v>
      </c>
      <c r="V58" s="179">
        <v>45694618</v>
      </c>
      <c r="W58" s="195">
        <v>44286</v>
      </c>
      <c r="X58" s="178" t="s">
        <v>7879</v>
      </c>
      <c r="Y58" s="178" t="s">
        <v>7880</v>
      </c>
      <c r="Z58" s="194" t="s">
        <v>7923</v>
      </c>
    </row>
    <row r="59" spans="1:26" ht="12.75" x14ac:dyDescent="0.2">
      <c r="A59" s="194" t="s">
        <v>6162</v>
      </c>
      <c r="B59" s="175">
        <v>700376001</v>
      </c>
      <c r="C59" s="174" t="s">
        <v>1579</v>
      </c>
      <c r="D59" s="174" t="s">
        <v>1781</v>
      </c>
      <c r="E59" s="174" t="s">
        <v>7334</v>
      </c>
      <c r="F59" s="174" t="s">
        <v>1782</v>
      </c>
      <c r="G59" s="174" t="s">
        <v>8194</v>
      </c>
      <c r="H59" s="174" t="s">
        <v>1783</v>
      </c>
      <c r="I59" s="174" t="s">
        <v>8195</v>
      </c>
      <c r="J59" s="174" t="s">
        <v>7335</v>
      </c>
      <c r="K59" s="174" t="s">
        <v>1784</v>
      </c>
      <c r="L59" s="174" t="s">
        <v>50</v>
      </c>
      <c r="M59" s="174" t="s">
        <v>852</v>
      </c>
      <c r="N59" s="174" t="s">
        <v>1785</v>
      </c>
      <c r="O59" s="174" t="s">
        <v>1786</v>
      </c>
      <c r="P59" s="174">
        <v>0</v>
      </c>
      <c r="Q59" s="176" t="s">
        <v>48</v>
      </c>
      <c r="R59" s="176" t="s">
        <v>7548</v>
      </c>
      <c r="S59" s="177">
        <v>37970</v>
      </c>
      <c r="T59" s="178">
        <v>1800</v>
      </c>
      <c r="U59" s="179">
        <v>13708386</v>
      </c>
      <c r="V59" s="179">
        <v>41125158</v>
      </c>
      <c r="W59" s="195">
        <v>44286</v>
      </c>
      <c r="X59" s="178" t="s">
        <v>7879</v>
      </c>
      <c r="Y59" s="178" t="s">
        <v>7880</v>
      </c>
      <c r="Z59" s="194" t="s">
        <v>7924</v>
      </c>
    </row>
    <row r="60" spans="1:26" ht="12.75" x14ac:dyDescent="0.2">
      <c r="A60" s="194" t="s">
        <v>6162</v>
      </c>
      <c r="B60" s="175">
        <v>700376001</v>
      </c>
      <c r="C60" s="174" t="s">
        <v>1579</v>
      </c>
      <c r="D60" s="174" t="s">
        <v>1781</v>
      </c>
      <c r="E60" s="174" t="s">
        <v>7334</v>
      </c>
      <c r="F60" s="174" t="s">
        <v>1782</v>
      </c>
      <c r="G60" s="174" t="s">
        <v>8194</v>
      </c>
      <c r="H60" s="174" t="s">
        <v>1783</v>
      </c>
      <c r="I60" s="174" t="s">
        <v>8195</v>
      </c>
      <c r="J60" s="174" t="s">
        <v>7335</v>
      </c>
      <c r="K60" s="174" t="s">
        <v>1784</v>
      </c>
      <c r="L60" s="174" t="s">
        <v>50</v>
      </c>
      <c r="M60" s="174" t="s">
        <v>852</v>
      </c>
      <c r="N60" s="174" t="s">
        <v>1785</v>
      </c>
      <c r="O60" s="174" t="s">
        <v>1786</v>
      </c>
      <c r="P60" s="174">
        <v>0</v>
      </c>
      <c r="Q60" s="176" t="s">
        <v>48</v>
      </c>
      <c r="R60" s="176" t="s">
        <v>7548</v>
      </c>
      <c r="S60" s="177">
        <v>37970</v>
      </c>
      <c r="T60" s="178">
        <v>1800</v>
      </c>
      <c r="U60" s="179">
        <v>50706288</v>
      </c>
      <c r="V60" s="179">
        <v>96219888</v>
      </c>
      <c r="W60" s="195">
        <v>44286</v>
      </c>
      <c r="X60" s="178" t="s">
        <v>7879</v>
      </c>
      <c r="Y60" s="178" t="s">
        <v>7880</v>
      </c>
      <c r="Z60" s="194" t="s">
        <v>7925</v>
      </c>
    </row>
    <row r="61" spans="1:26" ht="12.75" x14ac:dyDescent="0.2">
      <c r="A61" s="194" t="s">
        <v>6162</v>
      </c>
      <c r="B61" s="175">
        <v>700376001</v>
      </c>
      <c r="C61" s="174" t="s">
        <v>1579</v>
      </c>
      <c r="D61" s="174" t="s">
        <v>1781</v>
      </c>
      <c r="E61" s="174" t="s">
        <v>7334</v>
      </c>
      <c r="F61" s="174" t="s">
        <v>1782</v>
      </c>
      <c r="G61" s="174" t="s">
        <v>8194</v>
      </c>
      <c r="H61" s="174" t="s">
        <v>1783</v>
      </c>
      <c r="I61" s="174" t="s">
        <v>8195</v>
      </c>
      <c r="J61" s="174" t="s">
        <v>7335</v>
      </c>
      <c r="K61" s="174" t="s">
        <v>1784</v>
      </c>
      <c r="L61" s="174" t="s">
        <v>50</v>
      </c>
      <c r="M61" s="174" t="s">
        <v>852</v>
      </c>
      <c r="N61" s="174" t="s">
        <v>1785</v>
      </c>
      <c r="O61" s="174" t="s">
        <v>1786</v>
      </c>
      <c r="P61" s="174">
        <v>0</v>
      </c>
      <c r="Q61" s="176" t="s">
        <v>48</v>
      </c>
      <c r="R61" s="176" t="s">
        <v>7548</v>
      </c>
      <c r="S61" s="177">
        <v>37970</v>
      </c>
      <c r="T61" s="178">
        <v>1800</v>
      </c>
      <c r="U61" s="179">
        <v>25208328</v>
      </c>
      <c r="V61" s="179">
        <v>37621128</v>
      </c>
      <c r="W61" s="195">
        <v>44286</v>
      </c>
      <c r="X61" s="178" t="s">
        <v>7879</v>
      </c>
      <c r="Y61" s="178" t="s">
        <v>7880</v>
      </c>
      <c r="Z61" s="194" t="s">
        <v>7926</v>
      </c>
    </row>
    <row r="62" spans="1:26" ht="12.75" x14ac:dyDescent="0.2">
      <c r="A62" s="194" t="s">
        <v>6162</v>
      </c>
      <c r="B62" s="175">
        <v>700376001</v>
      </c>
      <c r="C62" s="174" t="s">
        <v>1579</v>
      </c>
      <c r="D62" s="174" t="s">
        <v>1781</v>
      </c>
      <c r="E62" s="174" t="s">
        <v>7334</v>
      </c>
      <c r="F62" s="174" t="s">
        <v>1782</v>
      </c>
      <c r="G62" s="174" t="s">
        <v>8194</v>
      </c>
      <c r="H62" s="174" t="s">
        <v>1783</v>
      </c>
      <c r="I62" s="174" t="s">
        <v>8195</v>
      </c>
      <c r="J62" s="174" t="s">
        <v>7335</v>
      </c>
      <c r="K62" s="174" t="s">
        <v>1784</v>
      </c>
      <c r="L62" s="174" t="s">
        <v>50</v>
      </c>
      <c r="M62" s="174" t="s">
        <v>852</v>
      </c>
      <c r="N62" s="174" t="s">
        <v>1785</v>
      </c>
      <c r="O62" s="174" t="s">
        <v>1786</v>
      </c>
      <c r="P62" s="174">
        <v>0</v>
      </c>
      <c r="Q62" s="176" t="s">
        <v>48</v>
      </c>
      <c r="R62" s="176" t="s">
        <v>7548</v>
      </c>
      <c r="S62" s="177">
        <v>37970</v>
      </c>
      <c r="T62" s="178">
        <v>1800</v>
      </c>
      <c r="U62" s="179">
        <v>41110504</v>
      </c>
      <c r="V62" s="179">
        <v>130087868</v>
      </c>
      <c r="W62" s="195">
        <v>44286</v>
      </c>
      <c r="X62" s="178" t="s">
        <v>7879</v>
      </c>
      <c r="Y62" s="178" t="s">
        <v>7880</v>
      </c>
      <c r="Z62" s="194" t="s">
        <v>7927</v>
      </c>
    </row>
    <row r="63" spans="1:26" ht="12.75" x14ac:dyDescent="0.2">
      <c r="A63" s="194" t="s">
        <v>6162</v>
      </c>
      <c r="B63" s="175">
        <v>700376001</v>
      </c>
      <c r="C63" s="174" t="s">
        <v>1579</v>
      </c>
      <c r="D63" s="174" t="s">
        <v>1781</v>
      </c>
      <c r="E63" s="174" t="s">
        <v>7334</v>
      </c>
      <c r="F63" s="174" t="s">
        <v>1782</v>
      </c>
      <c r="G63" s="174" t="s">
        <v>8194</v>
      </c>
      <c r="H63" s="174" t="s">
        <v>1783</v>
      </c>
      <c r="I63" s="174" t="s">
        <v>8195</v>
      </c>
      <c r="J63" s="174" t="s">
        <v>7335</v>
      </c>
      <c r="K63" s="174" t="s">
        <v>1784</v>
      </c>
      <c r="L63" s="174" t="s">
        <v>50</v>
      </c>
      <c r="M63" s="174" t="s">
        <v>852</v>
      </c>
      <c r="N63" s="174" t="s">
        <v>1785</v>
      </c>
      <c r="O63" s="174" t="s">
        <v>1786</v>
      </c>
      <c r="P63" s="174">
        <v>0</v>
      </c>
      <c r="Q63" s="176" t="s">
        <v>48</v>
      </c>
      <c r="R63" s="176" t="s">
        <v>7548</v>
      </c>
      <c r="S63" s="177">
        <v>37970</v>
      </c>
      <c r="T63" s="178">
        <v>1800</v>
      </c>
      <c r="U63" s="179">
        <v>116670851</v>
      </c>
      <c r="V63" s="179">
        <v>395673890</v>
      </c>
      <c r="W63" s="195">
        <v>44286</v>
      </c>
      <c r="X63" s="178" t="s">
        <v>7879</v>
      </c>
      <c r="Y63" s="178" t="s">
        <v>7880</v>
      </c>
      <c r="Z63" s="194" t="s">
        <v>7928</v>
      </c>
    </row>
    <row r="64" spans="1:26" ht="12.75" x14ac:dyDescent="0.2">
      <c r="A64" s="194" t="s">
        <v>6162</v>
      </c>
      <c r="B64" s="175">
        <v>700376001</v>
      </c>
      <c r="C64" s="174" t="s">
        <v>1579</v>
      </c>
      <c r="D64" s="174" t="s">
        <v>1781</v>
      </c>
      <c r="E64" s="174" t="s">
        <v>7334</v>
      </c>
      <c r="F64" s="174" t="s">
        <v>1782</v>
      </c>
      <c r="G64" s="174" t="s">
        <v>8194</v>
      </c>
      <c r="H64" s="174" t="s">
        <v>1783</v>
      </c>
      <c r="I64" s="174" t="s">
        <v>8195</v>
      </c>
      <c r="J64" s="174" t="s">
        <v>7335</v>
      </c>
      <c r="K64" s="174" t="s">
        <v>1784</v>
      </c>
      <c r="L64" s="174" t="s">
        <v>50</v>
      </c>
      <c r="M64" s="174" t="s">
        <v>852</v>
      </c>
      <c r="N64" s="174" t="s">
        <v>1785</v>
      </c>
      <c r="O64" s="174" t="s">
        <v>1786</v>
      </c>
      <c r="P64" s="174">
        <v>0</v>
      </c>
      <c r="Q64" s="176" t="s">
        <v>48</v>
      </c>
      <c r="R64" s="176" t="s">
        <v>7548</v>
      </c>
      <c r="S64" s="177">
        <v>37970</v>
      </c>
      <c r="T64" s="178">
        <v>1800</v>
      </c>
      <c r="U64" s="179">
        <v>19339033</v>
      </c>
      <c r="V64" s="179">
        <v>68890930</v>
      </c>
      <c r="W64" s="195">
        <v>44286</v>
      </c>
      <c r="X64" s="178" t="s">
        <v>7879</v>
      </c>
      <c r="Y64" s="178" t="s">
        <v>7880</v>
      </c>
      <c r="Z64" s="194" t="s">
        <v>7929</v>
      </c>
    </row>
    <row r="65" spans="1:26" ht="12.75" x14ac:dyDescent="0.2">
      <c r="A65" s="194" t="s">
        <v>6162</v>
      </c>
      <c r="B65" s="175">
        <v>700376001</v>
      </c>
      <c r="C65" s="174" t="s">
        <v>1579</v>
      </c>
      <c r="D65" s="174" t="s">
        <v>1781</v>
      </c>
      <c r="E65" s="174" t="s">
        <v>7334</v>
      </c>
      <c r="F65" s="174" t="s">
        <v>1782</v>
      </c>
      <c r="G65" s="174" t="s">
        <v>8194</v>
      </c>
      <c r="H65" s="174" t="s">
        <v>1783</v>
      </c>
      <c r="I65" s="174" t="s">
        <v>8195</v>
      </c>
      <c r="J65" s="174" t="s">
        <v>7335</v>
      </c>
      <c r="K65" s="174" t="s">
        <v>1784</v>
      </c>
      <c r="L65" s="174" t="s">
        <v>50</v>
      </c>
      <c r="M65" s="174" t="s">
        <v>852</v>
      </c>
      <c r="N65" s="174" t="s">
        <v>1785</v>
      </c>
      <c r="O65" s="174" t="s">
        <v>1786</v>
      </c>
      <c r="P65" s="174">
        <v>0</v>
      </c>
      <c r="Q65" s="176" t="s">
        <v>48</v>
      </c>
      <c r="R65" s="176" t="s">
        <v>7548</v>
      </c>
      <c r="S65" s="177">
        <v>37970</v>
      </c>
      <c r="T65" s="178">
        <v>1800</v>
      </c>
      <c r="U65" s="179">
        <v>23791200</v>
      </c>
      <c r="V65" s="179">
        <v>77331744</v>
      </c>
      <c r="W65" s="195">
        <v>44286</v>
      </c>
      <c r="X65" s="178" t="s">
        <v>7879</v>
      </c>
      <c r="Y65" s="178" t="s">
        <v>7880</v>
      </c>
      <c r="Z65" s="194" t="s">
        <v>7930</v>
      </c>
    </row>
    <row r="66" spans="1:26" ht="12.75" x14ac:dyDescent="0.2">
      <c r="A66" s="194" t="s">
        <v>6162</v>
      </c>
      <c r="B66" s="175">
        <v>700376001</v>
      </c>
      <c r="C66" s="174" t="s">
        <v>1579</v>
      </c>
      <c r="D66" s="174" t="s">
        <v>1781</v>
      </c>
      <c r="E66" s="174" t="s">
        <v>7334</v>
      </c>
      <c r="F66" s="174" t="s">
        <v>1782</v>
      </c>
      <c r="G66" s="174" t="s">
        <v>8194</v>
      </c>
      <c r="H66" s="174" t="s">
        <v>1783</v>
      </c>
      <c r="I66" s="174" t="s">
        <v>8195</v>
      </c>
      <c r="J66" s="174" t="s">
        <v>7335</v>
      </c>
      <c r="K66" s="174" t="s">
        <v>1784</v>
      </c>
      <c r="L66" s="174" t="s">
        <v>50</v>
      </c>
      <c r="M66" s="174" t="s">
        <v>852</v>
      </c>
      <c r="N66" s="174" t="s">
        <v>1785</v>
      </c>
      <c r="O66" s="174" t="s">
        <v>1786</v>
      </c>
      <c r="P66" s="174">
        <v>0</v>
      </c>
      <c r="Q66" s="176" t="s">
        <v>48</v>
      </c>
      <c r="R66" s="176" t="s">
        <v>7548</v>
      </c>
      <c r="S66" s="177">
        <v>37970</v>
      </c>
      <c r="T66" s="178">
        <v>1800</v>
      </c>
      <c r="U66" s="179">
        <v>16033200</v>
      </c>
      <c r="V66" s="179">
        <v>56757528</v>
      </c>
      <c r="W66" s="195">
        <v>44286</v>
      </c>
      <c r="X66" s="178" t="s">
        <v>7879</v>
      </c>
      <c r="Y66" s="178" t="s">
        <v>7880</v>
      </c>
      <c r="Z66" s="194" t="s">
        <v>7931</v>
      </c>
    </row>
    <row r="67" spans="1:26" ht="12.75" x14ac:dyDescent="0.2">
      <c r="A67" s="194" t="s">
        <v>6162</v>
      </c>
      <c r="B67" s="175">
        <v>700376001</v>
      </c>
      <c r="C67" s="174" t="s">
        <v>1579</v>
      </c>
      <c r="D67" s="174" t="s">
        <v>1781</v>
      </c>
      <c r="E67" s="174" t="s">
        <v>7334</v>
      </c>
      <c r="F67" s="174" t="s">
        <v>1782</v>
      </c>
      <c r="G67" s="174" t="s">
        <v>8194</v>
      </c>
      <c r="H67" s="174" t="s">
        <v>1783</v>
      </c>
      <c r="I67" s="174" t="s">
        <v>8195</v>
      </c>
      <c r="J67" s="174" t="s">
        <v>7335</v>
      </c>
      <c r="K67" s="174" t="s">
        <v>1784</v>
      </c>
      <c r="L67" s="174" t="s">
        <v>50</v>
      </c>
      <c r="M67" s="174" t="s">
        <v>852</v>
      </c>
      <c r="N67" s="174" t="s">
        <v>1785</v>
      </c>
      <c r="O67" s="174" t="s">
        <v>1786</v>
      </c>
      <c r="P67" s="174">
        <v>0</v>
      </c>
      <c r="Q67" s="176" t="s">
        <v>48</v>
      </c>
      <c r="R67" s="176" t="s">
        <v>7548</v>
      </c>
      <c r="S67" s="177">
        <v>37970</v>
      </c>
      <c r="T67" s="178">
        <v>1800</v>
      </c>
      <c r="U67" s="179">
        <v>6633090</v>
      </c>
      <c r="V67" s="179">
        <v>44751246</v>
      </c>
      <c r="W67" s="195">
        <v>44286</v>
      </c>
      <c r="X67" s="178" t="s">
        <v>7879</v>
      </c>
      <c r="Y67" s="178" t="s">
        <v>7880</v>
      </c>
      <c r="Z67" s="194" t="s">
        <v>7932</v>
      </c>
    </row>
    <row r="68" spans="1:26" ht="12.75" x14ac:dyDescent="0.2">
      <c r="A68" s="194" t="s">
        <v>6162</v>
      </c>
      <c r="B68" s="175">
        <v>700376001</v>
      </c>
      <c r="C68" s="174" t="s">
        <v>1579</v>
      </c>
      <c r="D68" s="174" t="s">
        <v>1781</v>
      </c>
      <c r="E68" s="174" t="s">
        <v>7334</v>
      </c>
      <c r="F68" s="174" t="s">
        <v>1782</v>
      </c>
      <c r="G68" s="174" t="s">
        <v>8194</v>
      </c>
      <c r="H68" s="174" t="s">
        <v>1783</v>
      </c>
      <c r="I68" s="174" t="s">
        <v>8195</v>
      </c>
      <c r="J68" s="174" t="s">
        <v>7335</v>
      </c>
      <c r="K68" s="174" t="s">
        <v>1784</v>
      </c>
      <c r="L68" s="174" t="s">
        <v>50</v>
      </c>
      <c r="M68" s="174" t="s">
        <v>852</v>
      </c>
      <c r="N68" s="174" t="s">
        <v>1785</v>
      </c>
      <c r="O68" s="174" t="s">
        <v>1786</v>
      </c>
      <c r="P68" s="174">
        <v>0</v>
      </c>
      <c r="Q68" s="176" t="s">
        <v>48</v>
      </c>
      <c r="R68" s="176" t="s">
        <v>7548</v>
      </c>
      <c r="S68" s="177">
        <v>37970</v>
      </c>
      <c r="T68" s="178">
        <v>1800</v>
      </c>
      <c r="U68" s="179">
        <v>22040847</v>
      </c>
      <c r="V68" s="179">
        <v>70524597</v>
      </c>
      <c r="W68" s="195">
        <v>44286</v>
      </c>
      <c r="X68" s="178" t="s">
        <v>7879</v>
      </c>
      <c r="Y68" s="178" t="s">
        <v>7880</v>
      </c>
      <c r="Z68" s="194" t="s">
        <v>7933</v>
      </c>
    </row>
    <row r="69" spans="1:26" ht="12.75" x14ac:dyDescent="0.2">
      <c r="A69" s="194" t="s">
        <v>6162</v>
      </c>
      <c r="B69" s="175">
        <v>700376001</v>
      </c>
      <c r="C69" s="174" t="s">
        <v>1579</v>
      </c>
      <c r="D69" s="174" t="s">
        <v>1781</v>
      </c>
      <c r="E69" s="174" t="s">
        <v>7334</v>
      </c>
      <c r="F69" s="174" t="s">
        <v>1782</v>
      </c>
      <c r="G69" s="174" t="s">
        <v>8194</v>
      </c>
      <c r="H69" s="174" t="s">
        <v>1783</v>
      </c>
      <c r="I69" s="174" t="s">
        <v>8195</v>
      </c>
      <c r="J69" s="174" t="s">
        <v>7335</v>
      </c>
      <c r="K69" s="174" t="s">
        <v>1784</v>
      </c>
      <c r="L69" s="174" t="s">
        <v>50</v>
      </c>
      <c r="M69" s="174" t="s">
        <v>852</v>
      </c>
      <c r="N69" s="174" t="s">
        <v>1785</v>
      </c>
      <c r="O69" s="174" t="s">
        <v>1786</v>
      </c>
      <c r="P69" s="174">
        <v>0</v>
      </c>
      <c r="Q69" s="176" t="s">
        <v>48</v>
      </c>
      <c r="R69" s="176" t="s">
        <v>7548</v>
      </c>
      <c r="S69" s="177">
        <v>37970</v>
      </c>
      <c r="T69" s="178">
        <v>1800</v>
      </c>
      <c r="U69" s="179">
        <v>6982200</v>
      </c>
      <c r="V69" s="179">
        <v>20733881</v>
      </c>
      <c r="W69" s="195">
        <v>44286</v>
      </c>
      <c r="X69" s="178" t="s">
        <v>7879</v>
      </c>
      <c r="Y69" s="178" t="s">
        <v>7880</v>
      </c>
      <c r="Z69" s="194" t="s">
        <v>7934</v>
      </c>
    </row>
    <row r="70" spans="1:26" ht="12.75" x14ac:dyDescent="0.2">
      <c r="A70" s="194" t="s">
        <v>6162</v>
      </c>
      <c r="B70" s="175">
        <v>700376001</v>
      </c>
      <c r="C70" s="174" t="s">
        <v>1579</v>
      </c>
      <c r="D70" s="174" t="s">
        <v>1781</v>
      </c>
      <c r="E70" s="174" t="s">
        <v>7334</v>
      </c>
      <c r="F70" s="174" t="s">
        <v>1782</v>
      </c>
      <c r="G70" s="174" t="s">
        <v>8194</v>
      </c>
      <c r="H70" s="174" t="s">
        <v>1783</v>
      </c>
      <c r="I70" s="174" t="s">
        <v>8195</v>
      </c>
      <c r="J70" s="174" t="s">
        <v>7335</v>
      </c>
      <c r="K70" s="174" t="s">
        <v>1784</v>
      </c>
      <c r="L70" s="174" t="s">
        <v>50</v>
      </c>
      <c r="M70" s="174" t="s">
        <v>852</v>
      </c>
      <c r="N70" s="174" t="s">
        <v>1785</v>
      </c>
      <c r="O70" s="174" t="s">
        <v>1786</v>
      </c>
      <c r="P70" s="174">
        <v>0</v>
      </c>
      <c r="Q70" s="176" t="s">
        <v>48</v>
      </c>
      <c r="R70" s="176" t="s">
        <v>7548</v>
      </c>
      <c r="S70" s="177">
        <v>37970</v>
      </c>
      <c r="T70" s="178">
        <v>1800</v>
      </c>
      <c r="U70" s="179">
        <v>9504481</v>
      </c>
      <c r="V70" s="179">
        <v>35459025</v>
      </c>
      <c r="W70" s="195">
        <v>44286</v>
      </c>
      <c r="X70" s="178" t="s">
        <v>7879</v>
      </c>
      <c r="Y70" s="178" t="s">
        <v>7880</v>
      </c>
      <c r="Z70" s="194" t="s">
        <v>7935</v>
      </c>
    </row>
    <row r="71" spans="1:26" ht="12.75" x14ac:dyDescent="0.2">
      <c r="A71" s="194" t="s">
        <v>6162</v>
      </c>
      <c r="B71" s="175">
        <v>700376001</v>
      </c>
      <c r="C71" s="174" t="s">
        <v>1579</v>
      </c>
      <c r="D71" s="174" t="s">
        <v>1781</v>
      </c>
      <c r="E71" s="174" t="s">
        <v>7334</v>
      </c>
      <c r="F71" s="174" t="s">
        <v>1782</v>
      </c>
      <c r="G71" s="174" t="s">
        <v>8194</v>
      </c>
      <c r="H71" s="174" t="s">
        <v>1783</v>
      </c>
      <c r="I71" s="174" t="s">
        <v>8195</v>
      </c>
      <c r="J71" s="174" t="s">
        <v>7335</v>
      </c>
      <c r="K71" s="174" t="s">
        <v>1784</v>
      </c>
      <c r="L71" s="174" t="s">
        <v>50</v>
      </c>
      <c r="M71" s="174" t="s">
        <v>852</v>
      </c>
      <c r="N71" s="174" t="s">
        <v>1785</v>
      </c>
      <c r="O71" s="174" t="s">
        <v>1786</v>
      </c>
      <c r="P71" s="174">
        <v>0</v>
      </c>
      <c r="Q71" s="176" t="s">
        <v>48</v>
      </c>
      <c r="R71" s="176" t="s">
        <v>7548</v>
      </c>
      <c r="S71" s="177">
        <v>37970</v>
      </c>
      <c r="T71" s="178">
        <v>1800</v>
      </c>
      <c r="U71" s="179">
        <v>24049800</v>
      </c>
      <c r="V71" s="179">
        <v>83669868</v>
      </c>
      <c r="W71" s="195">
        <v>44286</v>
      </c>
      <c r="X71" s="178" t="s">
        <v>7879</v>
      </c>
      <c r="Y71" s="178" t="s">
        <v>7880</v>
      </c>
      <c r="Z71" s="194" t="s">
        <v>7936</v>
      </c>
    </row>
    <row r="72" spans="1:26" ht="12.75" x14ac:dyDescent="0.2">
      <c r="A72" s="194" t="s">
        <v>6162</v>
      </c>
      <c r="B72" s="175">
        <v>700376001</v>
      </c>
      <c r="C72" s="174" t="s">
        <v>1579</v>
      </c>
      <c r="D72" s="174" t="s">
        <v>1781</v>
      </c>
      <c r="E72" s="174" t="s">
        <v>7334</v>
      </c>
      <c r="F72" s="174" t="s">
        <v>1782</v>
      </c>
      <c r="G72" s="174" t="s">
        <v>8194</v>
      </c>
      <c r="H72" s="174" t="s">
        <v>1783</v>
      </c>
      <c r="I72" s="174" t="s">
        <v>8195</v>
      </c>
      <c r="J72" s="174" t="s">
        <v>7335</v>
      </c>
      <c r="K72" s="174" t="s">
        <v>1784</v>
      </c>
      <c r="L72" s="174" t="s">
        <v>50</v>
      </c>
      <c r="M72" s="174" t="s">
        <v>852</v>
      </c>
      <c r="N72" s="174" t="s">
        <v>1785</v>
      </c>
      <c r="O72" s="174" t="s">
        <v>1786</v>
      </c>
      <c r="P72" s="174">
        <v>0</v>
      </c>
      <c r="Q72" s="176" t="s">
        <v>48</v>
      </c>
      <c r="R72" s="176" t="s">
        <v>7548</v>
      </c>
      <c r="S72" s="177">
        <v>37970</v>
      </c>
      <c r="T72" s="178">
        <v>1800</v>
      </c>
      <c r="U72" s="179">
        <v>41686320</v>
      </c>
      <c r="V72" s="179">
        <v>137885520</v>
      </c>
      <c r="W72" s="195">
        <v>44286</v>
      </c>
      <c r="X72" s="178" t="s">
        <v>7879</v>
      </c>
      <c r="Y72" s="178" t="s">
        <v>7880</v>
      </c>
      <c r="Z72" s="194" t="s">
        <v>7937</v>
      </c>
    </row>
    <row r="73" spans="1:26" ht="12.75" x14ac:dyDescent="0.2">
      <c r="A73" s="194" t="s">
        <v>6162</v>
      </c>
      <c r="B73" s="175">
        <v>700376001</v>
      </c>
      <c r="C73" s="174" t="s">
        <v>1579</v>
      </c>
      <c r="D73" s="174" t="s">
        <v>1781</v>
      </c>
      <c r="E73" s="174" t="s">
        <v>7334</v>
      </c>
      <c r="F73" s="174" t="s">
        <v>1782</v>
      </c>
      <c r="G73" s="174" t="s">
        <v>8194</v>
      </c>
      <c r="H73" s="174" t="s">
        <v>1783</v>
      </c>
      <c r="I73" s="174" t="s">
        <v>8195</v>
      </c>
      <c r="J73" s="174" t="s">
        <v>7335</v>
      </c>
      <c r="K73" s="174" t="s">
        <v>1784</v>
      </c>
      <c r="L73" s="174" t="s">
        <v>50</v>
      </c>
      <c r="M73" s="174" t="s">
        <v>852</v>
      </c>
      <c r="N73" s="174" t="s">
        <v>1785</v>
      </c>
      <c r="O73" s="174" t="s">
        <v>1786</v>
      </c>
      <c r="P73" s="174">
        <v>0</v>
      </c>
      <c r="Q73" s="176" t="s">
        <v>48</v>
      </c>
      <c r="R73" s="176" t="s">
        <v>7548</v>
      </c>
      <c r="S73" s="177">
        <v>37970</v>
      </c>
      <c r="T73" s="178">
        <v>1800</v>
      </c>
      <c r="U73" s="179">
        <v>26782353</v>
      </c>
      <c r="V73" s="179">
        <v>85977025</v>
      </c>
      <c r="W73" s="195">
        <v>44286</v>
      </c>
      <c r="X73" s="178" t="s">
        <v>7879</v>
      </c>
      <c r="Y73" s="178" t="s">
        <v>7880</v>
      </c>
      <c r="Z73" s="194" t="s">
        <v>198</v>
      </c>
    </row>
    <row r="74" spans="1:26" ht="12.75" x14ac:dyDescent="0.2">
      <c r="A74" s="194" t="s">
        <v>6162</v>
      </c>
      <c r="B74" s="175">
        <v>700376001</v>
      </c>
      <c r="C74" s="174" t="s">
        <v>1579</v>
      </c>
      <c r="D74" s="174" t="s">
        <v>1781</v>
      </c>
      <c r="E74" s="174" t="s">
        <v>7334</v>
      </c>
      <c r="F74" s="174" t="s">
        <v>1782</v>
      </c>
      <c r="G74" s="174" t="s">
        <v>8194</v>
      </c>
      <c r="H74" s="174" t="s">
        <v>1783</v>
      </c>
      <c r="I74" s="174" t="s">
        <v>8195</v>
      </c>
      <c r="J74" s="174" t="s">
        <v>7335</v>
      </c>
      <c r="K74" s="174" t="s">
        <v>1784</v>
      </c>
      <c r="L74" s="174" t="s">
        <v>50</v>
      </c>
      <c r="M74" s="174" t="s">
        <v>852</v>
      </c>
      <c r="N74" s="174" t="s">
        <v>1785</v>
      </c>
      <c r="O74" s="174" t="s">
        <v>1786</v>
      </c>
      <c r="P74" s="174">
        <v>0</v>
      </c>
      <c r="Q74" s="176" t="s">
        <v>48</v>
      </c>
      <c r="R74" s="176" t="s">
        <v>7548</v>
      </c>
      <c r="S74" s="177">
        <v>37970</v>
      </c>
      <c r="T74" s="178">
        <v>1800</v>
      </c>
      <c r="U74" s="179">
        <v>30965230</v>
      </c>
      <c r="V74" s="179">
        <v>109513003</v>
      </c>
      <c r="W74" s="195">
        <v>44286</v>
      </c>
      <c r="X74" s="178" t="s">
        <v>7879</v>
      </c>
      <c r="Y74" s="178" t="s">
        <v>7880</v>
      </c>
      <c r="Z74" s="194" t="s">
        <v>7938</v>
      </c>
    </row>
    <row r="75" spans="1:26" ht="12.75" x14ac:dyDescent="0.2">
      <c r="A75" s="194" t="s">
        <v>6162</v>
      </c>
      <c r="B75" s="175">
        <v>700376001</v>
      </c>
      <c r="C75" s="174" t="s">
        <v>1579</v>
      </c>
      <c r="D75" s="174" t="s">
        <v>1781</v>
      </c>
      <c r="E75" s="174" t="s">
        <v>7334</v>
      </c>
      <c r="F75" s="174" t="s">
        <v>1782</v>
      </c>
      <c r="G75" s="174" t="s">
        <v>8194</v>
      </c>
      <c r="H75" s="174" t="s">
        <v>1783</v>
      </c>
      <c r="I75" s="174" t="s">
        <v>8195</v>
      </c>
      <c r="J75" s="174" t="s">
        <v>7335</v>
      </c>
      <c r="K75" s="174" t="s">
        <v>1784</v>
      </c>
      <c r="L75" s="174" t="s">
        <v>50</v>
      </c>
      <c r="M75" s="174" t="s">
        <v>852</v>
      </c>
      <c r="N75" s="174" t="s">
        <v>1785</v>
      </c>
      <c r="O75" s="174" t="s">
        <v>1786</v>
      </c>
      <c r="P75" s="174">
        <v>0</v>
      </c>
      <c r="Q75" s="176" t="s">
        <v>48</v>
      </c>
      <c r="R75" s="176" t="s">
        <v>7548</v>
      </c>
      <c r="S75" s="177">
        <v>37970</v>
      </c>
      <c r="T75" s="178">
        <v>1800</v>
      </c>
      <c r="U75" s="179">
        <v>24049800</v>
      </c>
      <c r="V75" s="179">
        <v>56116200</v>
      </c>
      <c r="W75" s="195">
        <v>44286</v>
      </c>
      <c r="X75" s="178" t="s">
        <v>7879</v>
      </c>
      <c r="Y75" s="178" t="s">
        <v>7880</v>
      </c>
      <c r="Z75" s="194" t="s">
        <v>7888</v>
      </c>
    </row>
    <row r="76" spans="1:26" ht="12.75" x14ac:dyDescent="0.2">
      <c r="A76" s="194" t="s">
        <v>6162</v>
      </c>
      <c r="B76" s="175">
        <v>700376001</v>
      </c>
      <c r="C76" s="174" t="s">
        <v>1579</v>
      </c>
      <c r="D76" s="174" t="s">
        <v>1781</v>
      </c>
      <c r="E76" s="174" t="s">
        <v>7334</v>
      </c>
      <c r="F76" s="174" t="s">
        <v>1782</v>
      </c>
      <c r="G76" s="174" t="s">
        <v>8194</v>
      </c>
      <c r="H76" s="174" t="s">
        <v>1783</v>
      </c>
      <c r="I76" s="174" t="s">
        <v>8195</v>
      </c>
      <c r="J76" s="174" t="s">
        <v>7335</v>
      </c>
      <c r="K76" s="174" t="s">
        <v>1784</v>
      </c>
      <c r="L76" s="174" t="s">
        <v>50</v>
      </c>
      <c r="M76" s="174" t="s">
        <v>852</v>
      </c>
      <c r="N76" s="174" t="s">
        <v>1785</v>
      </c>
      <c r="O76" s="174" t="s">
        <v>1786</v>
      </c>
      <c r="P76" s="174">
        <v>0</v>
      </c>
      <c r="Q76" s="176" t="s">
        <v>48</v>
      </c>
      <c r="R76" s="176" t="s">
        <v>7548</v>
      </c>
      <c r="S76" s="177">
        <v>37970</v>
      </c>
      <c r="T76" s="178">
        <v>1800</v>
      </c>
      <c r="U76" s="179">
        <v>40243332</v>
      </c>
      <c r="V76" s="179">
        <v>104390081</v>
      </c>
      <c r="W76" s="195">
        <v>44286</v>
      </c>
      <c r="X76" s="178" t="s">
        <v>7879</v>
      </c>
      <c r="Y76" s="178" t="s">
        <v>7880</v>
      </c>
      <c r="Z76" s="194" t="s">
        <v>7939</v>
      </c>
    </row>
    <row r="77" spans="1:26" ht="12.75" x14ac:dyDescent="0.2">
      <c r="A77" s="194" t="s">
        <v>6162</v>
      </c>
      <c r="B77" s="175">
        <v>700376001</v>
      </c>
      <c r="C77" s="174" t="s">
        <v>1579</v>
      </c>
      <c r="D77" s="174" t="s">
        <v>1781</v>
      </c>
      <c r="E77" s="174" t="s">
        <v>7334</v>
      </c>
      <c r="F77" s="174" t="s">
        <v>1782</v>
      </c>
      <c r="G77" s="174" t="s">
        <v>8194</v>
      </c>
      <c r="H77" s="174" t="s">
        <v>1783</v>
      </c>
      <c r="I77" s="174" t="s">
        <v>8195</v>
      </c>
      <c r="J77" s="174" t="s">
        <v>7335</v>
      </c>
      <c r="K77" s="174" t="s">
        <v>1784</v>
      </c>
      <c r="L77" s="174" t="s">
        <v>50</v>
      </c>
      <c r="M77" s="174" t="s">
        <v>852</v>
      </c>
      <c r="N77" s="174" t="s">
        <v>1785</v>
      </c>
      <c r="O77" s="174" t="s">
        <v>1786</v>
      </c>
      <c r="P77" s="174">
        <v>0</v>
      </c>
      <c r="Q77" s="176" t="s">
        <v>48</v>
      </c>
      <c r="R77" s="176" t="s">
        <v>7548</v>
      </c>
      <c r="S77" s="177">
        <v>37970</v>
      </c>
      <c r="T77" s="178">
        <v>1800</v>
      </c>
      <c r="U77" s="179">
        <v>13708386</v>
      </c>
      <c r="V77" s="179">
        <v>45694620</v>
      </c>
      <c r="W77" s="195">
        <v>44286</v>
      </c>
      <c r="X77" s="178" t="s">
        <v>7879</v>
      </c>
      <c r="Y77" s="178" t="s">
        <v>7880</v>
      </c>
      <c r="Z77" s="194" t="s">
        <v>7940</v>
      </c>
    </row>
    <row r="78" spans="1:26" ht="12.75" x14ac:dyDescent="0.2">
      <c r="A78" s="194" t="s">
        <v>4136</v>
      </c>
      <c r="B78" s="175">
        <v>700175006</v>
      </c>
      <c r="C78" s="174" t="s">
        <v>53</v>
      </c>
      <c r="D78" s="174" t="s">
        <v>4137</v>
      </c>
      <c r="E78" s="174" t="s">
        <v>7352</v>
      </c>
      <c r="F78" s="174" t="s">
        <v>4138</v>
      </c>
      <c r="G78" s="174" t="s">
        <v>7353</v>
      </c>
      <c r="H78" s="174" t="s">
        <v>1571</v>
      </c>
      <c r="I78" s="174" t="s">
        <v>7354</v>
      </c>
      <c r="J78" s="174" t="s">
        <v>7355</v>
      </c>
      <c r="K78" s="174" t="s">
        <v>4139</v>
      </c>
      <c r="L78" s="174" t="s">
        <v>50</v>
      </c>
      <c r="M78" s="174" t="s">
        <v>1430</v>
      </c>
      <c r="N78" s="174" t="s">
        <v>4141</v>
      </c>
      <c r="O78" s="174" t="s">
        <v>4140</v>
      </c>
      <c r="P78" s="174">
        <v>0</v>
      </c>
      <c r="Q78" s="176" t="s">
        <v>92</v>
      </c>
      <c r="R78" s="176" t="s">
        <v>7356</v>
      </c>
      <c r="S78" s="177">
        <v>37970</v>
      </c>
      <c r="T78" s="178">
        <v>1950</v>
      </c>
      <c r="U78" s="179">
        <v>34331736</v>
      </c>
      <c r="V78" s="179">
        <v>102515167</v>
      </c>
      <c r="W78" s="195">
        <v>44286</v>
      </c>
      <c r="X78" s="178" t="s">
        <v>7879</v>
      </c>
      <c r="Y78" s="178" t="s">
        <v>7880</v>
      </c>
      <c r="Z78" s="194" t="s">
        <v>7941</v>
      </c>
    </row>
    <row r="79" spans="1:26" ht="12.75" x14ac:dyDescent="0.2">
      <c r="A79" s="194" t="s">
        <v>1835</v>
      </c>
      <c r="B79" s="175">
        <v>702670004</v>
      </c>
      <c r="C79" s="174" t="s">
        <v>1566</v>
      </c>
      <c r="D79" s="174" t="s">
        <v>1836</v>
      </c>
      <c r="E79" s="174" t="s">
        <v>7561</v>
      </c>
      <c r="F79" s="174" t="s">
        <v>1837</v>
      </c>
      <c r="G79" s="174" t="s">
        <v>7562</v>
      </c>
      <c r="H79" s="174" t="s">
        <v>1838</v>
      </c>
      <c r="I79" s="174" t="s">
        <v>7563</v>
      </c>
      <c r="J79" s="174" t="s">
        <v>7564</v>
      </c>
      <c r="K79" s="174" t="s">
        <v>1839</v>
      </c>
      <c r="L79" s="174" t="s">
        <v>50</v>
      </c>
      <c r="M79" s="174" t="s">
        <v>1840</v>
      </c>
      <c r="N79" s="174" t="s">
        <v>1841</v>
      </c>
      <c r="O79" s="174" t="s">
        <v>1842</v>
      </c>
      <c r="P79" s="174">
        <v>0</v>
      </c>
      <c r="Q79" s="176">
        <v>93401</v>
      </c>
      <c r="R79" s="176" t="s">
        <v>7556</v>
      </c>
      <c r="S79" s="177">
        <v>37970</v>
      </c>
      <c r="T79" s="178">
        <v>2150</v>
      </c>
      <c r="U79" s="179">
        <v>24051041</v>
      </c>
      <c r="V79" s="179">
        <v>94708061</v>
      </c>
      <c r="W79" s="195">
        <v>44286</v>
      </c>
      <c r="X79" s="178" t="s">
        <v>7879</v>
      </c>
      <c r="Y79" s="178" t="s">
        <v>7880</v>
      </c>
      <c r="Z79" s="194" t="s">
        <v>230</v>
      </c>
    </row>
    <row r="80" spans="1:26" ht="12.75" x14ac:dyDescent="0.2">
      <c r="A80" s="194" t="s">
        <v>1835</v>
      </c>
      <c r="B80" s="175">
        <v>702670004</v>
      </c>
      <c r="C80" s="174" t="s">
        <v>1566</v>
      </c>
      <c r="D80" s="174" t="s">
        <v>1836</v>
      </c>
      <c r="E80" s="174" t="s">
        <v>7561</v>
      </c>
      <c r="F80" s="174" t="s">
        <v>1837</v>
      </c>
      <c r="G80" s="174" t="s">
        <v>7562</v>
      </c>
      <c r="H80" s="174" t="s">
        <v>1838</v>
      </c>
      <c r="I80" s="174" t="s">
        <v>7563</v>
      </c>
      <c r="J80" s="174" t="s">
        <v>7564</v>
      </c>
      <c r="K80" s="174" t="s">
        <v>1839</v>
      </c>
      <c r="L80" s="174" t="s">
        <v>50</v>
      </c>
      <c r="M80" s="174" t="s">
        <v>1840</v>
      </c>
      <c r="N80" s="174" t="s">
        <v>1841</v>
      </c>
      <c r="O80" s="174" t="s">
        <v>1842</v>
      </c>
      <c r="P80" s="174">
        <v>0</v>
      </c>
      <c r="Q80" s="176">
        <v>93401</v>
      </c>
      <c r="R80" s="176" t="s">
        <v>7556</v>
      </c>
      <c r="S80" s="177">
        <v>37970</v>
      </c>
      <c r="T80" s="178">
        <v>2150</v>
      </c>
      <c r="U80" s="179">
        <v>8116540</v>
      </c>
      <c r="V80" s="179">
        <v>21980448</v>
      </c>
      <c r="W80" s="195">
        <v>44286</v>
      </c>
      <c r="X80" s="178" t="s">
        <v>7879</v>
      </c>
      <c r="Y80" s="178" t="s">
        <v>7880</v>
      </c>
      <c r="Z80" s="194" t="s">
        <v>7882</v>
      </c>
    </row>
    <row r="81" spans="1:26" ht="12.75" x14ac:dyDescent="0.2">
      <c r="A81" s="194" t="s">
        <v>1835</v>
      </c>
      <c r="B81" s="175">
        <v>702670004</v>
      </c>
      <c r="C81" s="174" t="s">
        <v>1566</v>
      </c>
      <c r="D81" s="174" t="s">
        <v>1836</v>
      </c>
      <c r="E81" s="174" t="s">
        <v>7561</v>
      </c>
      <c r="F81" s="174" t="s">
        <v>1837</v>
      </c>
      <c r="G81" s="174" t="s">
        <v>7562</v>
      </c>
      <c r="H81" s="174" t="s">
        <v>1838</v>
      </c>
      <c r="I81" s="174" t="s">
        <v>7563</v>
      </c>
      <c r="J81" s="174" t="s">
        <v>7564</v>
      </c>
      <c r="K81" s="174" t="s">
        <v>1839</v>
      </c>
      <c r="L81" s="174" t="s">
        <v>50</v>
      </c>
      <c r="M81" s="174" t="s">
        <v>1840</v>
      </c>
      <c r="N81" s="174" t="s">
        <v>1841</v>
      </c>
      <c r="O81" s="174" t="s">
        <v>1842</v>
      </c>
      <c r="P81" s="174">
        <v>0</v>
      </c>
      <c r="Q81" s="176">
        <v>93401</v>
      </c>
      <c r="R81" s="176" t="s">
        <v>7556</v>
      </c>
      <c r="S81" s="177">
        <v>37970</v>
      </c>
      <c r="T81" s="178">
        <v>2150</v>
      </c>
      <c r="U81" s="179">
        <v>87896279</v>
      </c>
      <c r="V81" s="179">
        <v>115364253</v>
      </c>
      <c r="W81" s="195">
        <v>44286</v>
      </c>
      <c r="X81" s="178" t="s">
        <v>7879</v>
      </c>
      <c r="Y81" s="178" t="s">
        <v>7880</v>
      </c>
      <c r="Z81" s="194" t="s">
        <v>7911</v>
      </c>
    </row>
    <row r="82" spans="1:26" ht="12.75" x14ac:dyDescent="0.2">
      <c r="A82" s="194" t="s">
        <v>1835</v>
      </c>
      <c r="B82" s="175">
        <v>702670004</v>
      </c>
      <c r="C82" s="174" t="s">
        <v>1566</v>
      </c>
      <c r="D82" s="174" t="s">
        <v>1836</v>
      </c>
      <c r="E82" s="174" t="s">
        <v>7561</v>
      </c>
      <c r="F82" s="174" t="s">
        <v>1837</v>
      </c>
      <c r="G82" s="174" t="s">
        <v>7562</v>
      </c>
      <c r="H82" s="174" t="s">
        <v>1838</v>
      </c>
      <c r="I82" s="174" t="s">
        <v>7563</v>
      </c>
      <c r="J82" s="174" t="s">
        <v>7564</v>
      </c>
      <c r="K82" s="174" t="s">
        <v>1839</v>
      </c>
      <c r="L82" s="174" t="s">
        <v>50</v>
      </c>
      <c r="M82" s="174" t="s">
        <v>1840</v>
      </c>
      <c r="N82" s="174" t="s">
        <v>1841</v>
      </c>
      <c r="O82" s="174" t="s">
        <v>1842</v>
      </c>
      <c r="P82" s="174">
        <v>0</v>
      </c>
      <c r="Q82" s="176">
        <v>93401</v>
      </c>
      <c r="R82" s="176" t="s">
        <v>7556</v>
      </c>
      <c r="S82" s="177">
        <v>37970</v>
      </c>
      <c r="T82" s="178">
        <v>2150</v>
      </c>
      <c r="U82" s="214">
        <v>0</v>
      </c>
      <c r="V82" s="179">
        <v>8889261</v>
      </c>
      <c r="W82" s="195">
        <v>44286</v>
      </c>
      <c r="X82" s="178" t="s">
        <v>7879</v>
      </c>
      <c r="Y82" s="178" t="s">
        <v>7880</v>
      </c>
      <c r="Z82" s="194" t="s">
        <v>7942</v>
      </c>
    </row>
    <row r="83" spans="1:26" ht="12.75" x14ac:dyDescent="0.2">
      <c r="A83" s="194" t="s">
        <v>1835</v>
      </c>
      <c r="B83" s="175">
        <v>702670004</v>
      </c>
      <c r="C83" s="174" t="s">
        <v>1566</v>
      </c>
      <c r="D83" s="174" t="s">
        <v>1836</v>
      </c>
      <c r="E83" s="174" t="s">
        <v>7561</v>
      </c>
      <c r="F83" s="174" t="s">
        <v>1837</v>
      </c>
      <c r="G83" s="174" t="s">
        <v>7562</v>
      </c>
      <c r="H83" s="174" t="s">
        <v>1838</v>
      </c>
      <c r="I83" s="174" t="s">
        <v>7563</v>
      </c>
      <c r="J83" s="174" t="s">
        <v>7564</v>
      </c>
      <c r="K83" s="174" t="s">
        <v>1839</v>
      </c>
      <c r="L83" s="174" t="s">
        <v>50</v>
      </c>
      <c r="M83" s="174" t="s">
        <v>1840</v>
      </c>
      <c r="N83" s="174" t="s">
        <v>1841</v>
      </c>
      <c r="O83" s="174" t="s">
        <v>1842</v>
      </c>
      <c r="P83" s="174">
        <v>0</v>
      </c>
      <c r="Q83" s="176">
        <v>93401</v>
      </c>
      <c r="R83" s="176" t="s">
        <v>7556</v>
      </c>
      <c r="S83" s="177">
        <v>37970</v>
      </c>
      <c r="T83" s="178">
        <v>2150</v>
      </c>
      <c r="U83" s="179">
        <v>19103454</v>
      </c>
      <c r="V83" s="179">
        <v>55872654</v>
      </c>
      <c r="W83" s="195">
        <v>44286</v>
      </c>
      <c r="X83" s="178" t="s">
        <v>7879</v>
      </c>
      <c r="Y83" s="178" t="s">
        <v>7880</v>
      </c>
      <c r="Z83" s="194" t="s">
        <v>7943</v>
      </c>
    </row>
    <row r="84" spans="1:26" ht="12.75" x14ac:dyDescent="0.2">
      <c r="A84" s="194" t="s">
        <v>1835</v>
      </c>
      <c r="B84" s="175">
        <v>702670004</v>
      </c>
      <c r="C84" s="174" t="s">
        <v>1566</v>
      </c>
      <c r="D84" s="174" t="s">
        <v>1836</v>
      </c>
      <c r="E84" s="174" t="s">
        <v>7561</v>
      </c>
      <c r="F84" s="174" t="s">
        <v>1837</v>
      </c>
      <c r="G84" s="174" t="s">
        <v>7562</v>
      </c>
      <c r="H84" s="174" t="s">
        <v>1838</v>
      </c>
      <c r="I84" s="174" t="s">
        <v>7563</v>
      </c>
      <c r="J84" s="174" t="s">
        <v>7564</v>
      </c>
      <c r="K84" s="174" t="s">
        <v>1839</v>
      </c>
      <c r="L84" s="174" t="s">
        <v>50</v>
      </c>
      <c r="M84" s="174" t="s">
        <v>1840</v>
      </c>
      <c r="N84" s="174" t="s">
        <v>1841</v>
      </c>
      <c r="O84" s="174" t="s">
        <v>1842</v>
      </c>
      <c r="P84" s="174">
        <v>0</v>
      </c>
      <c r="Q84" s="176">
        <v>93401</v>
      </c>
      <c r="R84" s="176" t="s">
        <v>7556</v>
      </c>
      <c r="S84" s="177">
        <v>37970</v>
      </c>
      <c r="T84" s="178">
        <v>2150</v>
      </c>
      <c r="U84" s="179">
        <v>5969695</v>
      </c>
      <c r="V84" s="179">
        <v>13944383</v>
      </c>
      <c r="W84" s="195">
        <v>44286</v>
      </c>
      <c r="X84" s="178" t="s">
        <v>7879</v>
      </c>
      <c r="Y84" s="178" t="s">
        <v>7880</v>
      </c>
      <c r="Z84" s="194" t="s">
        <v>7944</v>
      </c>
    </row>
    <row r="85" spans="1:26" ht="12.75" x14ac:dyDescent="0.2">
      <c r="A85" s="194" t="s">
        <v>1835</v>
      </c>
      <c r="B85" s="175">
        <v>702670004</v>
      </c>
      <c r="C85" s="174" t="s">
        <v>1566</v>
      </c>
      <c r="D85" s="174" t="s">
        <v>1836</v>
      </c>
      <c r="E85" s="174" t="s">
        <v>7561</v>
      </c>
      <c r="F85" s="174" t="s">
        <v>1837</v>
      </c>
      <c r="G85" s="174" t="s">
        <v>7562</v>
      </c>
      <c r="H85" s="174" t="s">
        <v>1838</v>
      </c>
      <c r="I85" s="174" t="s">
        <v>7563</v>
      </c>
      <c r="J85" s="174" t="s">
        <v>7564</v>
      </c>
      <c r="K85" s="174" t="s">
        <v>1839</v>
      </c>
      <c r="L85" s="174" t="s">
        <v>50</v>
      </c>
      <c r="M85" s="174" t="s">
        <v>1840</v>
      </c>
      <c r="N85" s="174" t="s">
        <v>1841</v>
      </c>
      <c r="O85" s="174" t="s">
        <v>1842</v>
      </c>
      <c r="P85" s="174">
        <v>0</v>
      </c>
      <c r="Q85" s="176">
        <v>93401</v>
      </c>
      <c r="R85" s="176" t="s">
        <v>7556</v>
      </c>
      <c r="S85" s="177">
        <v>37970</v>
      </c>
      <c r="T85" s="178">
        <v>2150</v>
      </c>
      <c r="U85" s="179">
        <v>4238777</v>
      </c>
      <c r="V85" s="179">
        <v>12351141</v>
      </c>
      <c r="W85" s="195">
        <v>44286</v>
      </c>
      <c r="X85" s="178" t="s">
        <v>7879</v>
      </c>
      <c r="Y85" s="178" t="s">
        <v>7880</v>
      </c>
      <c r="Z85" s="194" t="s">
        <v>7945</v>
      </c>
    </row>
    <row r="86" spans="1:26" ht="12.75" x14ac:dyDescent="0.2">
      <c r="A86" s="194" t="s">
        <v>1835</v>
      </c>
      <c r="B86" s="175">
        <v>702670004</v>
      </c>
      <c r="C86" s="174" t="s">
        <v>1566</v>
      </c>
      <c r="D86" s="174" t="s">
        <v>1836</v>
      </c>
      <c r="E86" s="174" t="s">
        <v>7561</v>
      </c>
      <c r="F86" s="174" t="s">
        <v>1837</v>
      </c>
      <c r="G86" s="174" t="s">
        <v>7562</v>
      </c>
      <c r="H86" s="174" t="s">
        <v>1838</v>
      </c>
      <c r="I86" s="174" t="s">
        <v>7563</v>
      </c>
      <c r="J86" s="174" t="s">
        <v>7564</v>
      </c>
      <c r="K86" s="174" t="s">
        <v>1839</v>
      </c>
      <c r="L86" s="174" t="s">
        <v>50</v>
      </c>
      <c r="M86" s="174" t="s">
        <v>1840</v>
      </c>
      <c r="N86" s="174" t="s">
        <v>1841</v>
      </c>
      <c r="O86" s="174" t="s">
        <v>1842</v>
      </c>
      <c r="P86" s="174">
        <v>0</v>
      </c>
      <c r="Q86" s="176">
        <v>93401</v>
      </c>
      <c r="R86" s="176" t="s">
        <v>7556</v>
      </c>
      <c r="S86" s="177">
        <v>37970</v>
      </c>
      <c r="T86" s="178">
        <v>2150</v>
      </c>
      <c r="U86" s="179">
        <v>3655570</v>
      </c>
      <c r="V86" s="179">
        <v>12711227</v>
      </c>
      <c r="W86" s="195">
        <v>44286</v>
      </c>
      <c r="X86" s="178" t="s">
        <v>7879</v>
      </c>
      <c r="Y86" s="178" t="s">
        <v>7880</v>
      </c>
      <c r="Z86" s="194" t="s">
        <v>7917</v>
      </c>
    </row>
    <row r="87" spans="1:26" ht="12.75" x14ac:dyDescent="0.2">
      <c r="A87" s="194" t="s">
        <v>1835</v>
      </c>
      <c r="B87" s="175">
        <v>702670004</v>
      </c>
      <c r="C87" s="174" t="s">
        <v>1566</v>
      </c>
      <c r="D87" s="174" t="s">
        <v>1836</v>
      </c>
      <c r="E87" s="174" t="s">
        <v>7561</v>
      </c>
      <c r="F87" s="174" t="s">
        <v>1837</v>
      </c>
      <c r="G87" s="174" t="s">
        <v>7562</v>
      </c>
      <c r="H87" s="174" t="s">
        <v>1838</v>
      </c>
      <c r="I87" s="174" t="s">
        <v>7563</v>
      </c>
      <c r="J87" s="174" t="s">
        <v>7564</v>
      </c>
      <c r="K87" s="174" t="s">
        <v>1839</v>
      </c>
      <c r="L87" s="174" t="s">
        <v>50</v>
      </c>
      <c r="M87" s="174" t="s">
        <v>1840</v>
      </c>
      <c r="N87" s="174" t="s">
        <v>1841</v>
      </c>
      <c r="O87" s="174" t="s">
        <v>1842</v>
      </c>
      <c r="P87" s="174">
        <v>0</v>
      </c>
      <c r="Q87" s="176">
        <v>93401</v>
      </c>
      <c r="R87" s="176" t="s">
        <v>7556</v>
      </c>
      <c r="S87" s="177">
        <v>37970</v>
      </c>
      <c r="T87" s="178">
        <v>2150</v>
      </c>
      <c r="U87" s="179">
        <v>25339490</v>
      </c>
      <c r="V87" s="179">
        <v>89085730</v>
      </c>
      <c r="W87" s="195">
        <v>44286</v>
      </c>
      <c r="X87" s="178" t="s">
        <v>7879</v>
      </c>
      <c r="Y87" s="178" t="s">
        <v>7880</v>
      </c>
      <c r="Z87" s="194" t="s">
        <v>7881</v>
      </c>
    </row>
    <row r="88" spans="1:26" ht="12.75" x14ac:dyDescent="0.2">
      <c r="A88" s="194" t="s">
        <v>1835</v>
      </c>
      <c r="B88" s="175">
        <v>702670004</v>
      </c>
      <c r="C88" s="174" t="s">
        <v>1566</v>
      </c>
      <c r="D88" s="174" t="s">
        <v>1836</v>
      </c>
      <c r="E88" s="174" t="s">
        <v>7561</v>
      </c>
      <c r="F88" s="174" t="s">
        <v>1837</v>
      </c>
      <c r="G88" s="174" t="s">
        <v>7562</v>
      </c>
      <c r="H88" s="174" t="s">
        <v>1838</v>
      </c>
      <c r="I88" s="174" t="s">
        <v>7563</v>
      </c>
      <c r="J88" s="174" t="s">
        <v>7564</v>
      </c>
      <c r="K88" s="174" t="s">
        <v>1839</v>
      </c>
      <c r="L88" s="174" t="s">
        <v>50</v>
      </c>
      <c r="M88" s="174" t="s">
        <v>1840</v>
      </c>
      <c r="N88" s="174" t="s">
        <v>1841</v>
      </c>
      <c r="O88" s="174" t="s">
        <v>1842</v>
      </c>
      <c r="P88" s="174">
        <v>0</v>
      </c>
      <c r="Q88" s="176">
        <v>93401</v>
      </c>
      <c r="R88" s="176" t="s">
        <v>7556</v>
      </c>
      <c r="S88" s="177">
        <v>37970</v>
      </c>
      <c r="T88" s="178">
        <v>2150</v>
      </c>
      <c r="U88" s="179">
        <v>2258612</v>
      </c>
      <c r="V88" s="179">
        <v>4275239</v>
      </c>
      <c r="W88" s="195">
        <v>44286</v>
      </c>
      <c r="X88" s="178" t="s">
        <v>7879</v>
      </c>
      <c r="Y88" s="178" t="s">
        <v>7880</v>
      </c>
      <c r="Z88" s="194" t="s">
        <v>7947</v>
      </c>
    </row>
    <row r="89" spans="1:26" ht="12.75" x14ac:dyDescent="0.2">
      <c r="A89" s="194" t="s">
        <v>1835</v>
      </c>
      <c r="B89" s="175">
        <v>702670004</v>
      </c>
      <c r="C89" s="174" t="s">
        <v>1566</v>
      </c>
      <c r="D89" s="174" t="s">
        <v>1836</v>
      </c>
      <c r="E89" s="174" t="s">
        <v>7561</v>
      </c>
      <c r="F89" s="174" t="s">
        <v>1837</v>
      </c>
      <c r="G89" s="174" t="s">
        <v>7562</v>
      </c>
      <c r="H89" s="174" t="s">
        <v>1838</v>
      </c>
      <c r="I89" s="174" t="s">
        <v>7563</v>
      </c>
      <c r="J89" s="174" t="s">
        <v>7564</v>
      </c>
      <c r="K89" s="174" t="s">
        <v>1839</v>
      </c>
      <c r="L89" s="174" t="s">
        <v>50</v>
      </c>
      <c r="M89" s="174" t="s">
        <v>1840</v>
      </c>
      <c r="N89" s="174" t="s">
        <v>1841</v>
      </c>
      <c r="O89" s="174" t="s">
        <v>1842</v>
      </c>
      <c r="P89" s="174">
        <v>0</v>
      </c>
      <c r="Q89" s="176">
        <v>93401</v>
      </c>
      <c r="R89" s="176" t="s">
        <v>7556</v>
      </c>
      <c r="S89" s="177">
        <v>37970</v>
      </c>
      <c r="T89" s="178">
        <v>2150</v>
      </c>
      <c r="U89" s="179">
        <v>12024900</v>
      </c>
      <c r="V89" s="179">
        <v>25063512</v>
      </c>
      <c r="W89" s="195">
        <v>44286</v>
      </c>
      <c r="X89" s="178" t="s">
        <v>7879</v>
      </c>
      <c r="Y89" s="178" t="s">
        <v>7880</v>
      </c>
      <c r="Z89" s="194" t="s">
        <v>78</v>
      </c>
    </row>
    <row r="90" spans="1:26" ht="12.75" x14ac:dyDescent="0.2">
      <c r="A90" s="194" t="s">
        <v>1835</v>
      </c>
      <c r="B90" s="175">
        <v>702670004</v>
      </c>
      <c r="C90" s="174" t="s">
        <v>1566</v>
      </c>
      <c r="D90" s="174" t="s">
        <v>1836</v>
      </c>
      <c r="E90" s="174" t="s">
        <v>7561</v>
      </c>
      <c r="F90" s="174" t="s">
        <v>1837</v>
      </c>
      <c r="G90" s="174" t="s">
        <v>7562</v>
      </c>
      <c r="H90" s="174" t="s">
        <v>1838</v>
      </c>
      <c r="I90" s="174" t="s">
        <v>7563</v>
      </c>
      <c r="J90" s="174" t="s">
        <v>7564</v>
      </c>
      <c r="K90" s="174" t="s">
        <v>1839</v>
      </c>
      <c r="L90" s="174" t="s">
        <v>50</v>
      </c>
      <c r="M90" s="174" t="s">
        <v>1840</v>
      </c>
      <c r="N90" s="174" t="s">
        <v>1841</v>
      </c>
      <c r="O90" s="174" t="s">
        <v>1842</v>
      </c>
      <c r="P90" s="174">
        <v>0</v>
      </c>
      <c r="Q90" s="176">
        <v>93401</v>
      </c>
      <c r="R90" s="176" t="s">
        <v>7556</v>
      </c>
      <c r="S90" s="177">
        <v>37970</v>
      </c>
      <c r="T90" s="178">
        <v>2150</v>
      </c>
      <c r="U90" s="214">
        <v>0</v>
      </c>
      <c r="V90" s="179">
        <v>28822772</v>
      </c>
      <c r="W90" s="195">
        <v>44286</v>
      </c>
      <c r="X90" s="178" t="s">
        <v>7879</v>
      </c>
      <c r="Y90" s="178" t="s">
        <v>7880</v>
      </c>
      <c r="Z90" s="194" t="s">
        <v>7928</v>
      </c>
    </row>
    <row r="91" spans="1:26" ht="12.75" x14ac:dyDescent="0.2">
      <c r="A91" s="194" t="s">
        <v>1835</v>
      </c>
      <c r="B91" s="175">
        <v>702670004</v>
      </c>
      <c r="C91" s="174" t="s">
        <v>1566</v>
      </c>
      <c r="D91" s="174" t="s">
        <v>1836</v>
      </c>
      <c r="E91" s="174" t="s">
        <v>7561</v>
      </c>
      <c r="F91" s="174" t="s">
        <v>1837</v>
      </c>
      <c r="G91" s="174" t="s">
        <v>7562</v>
      </c>
      <c r="H91" s="174" t="s">
        <v>1838</v>
      </c>
      <c r="I91" s="174" t="s">
        <v>7563</v>
      </c>
      <c r="J91" s="174" t="s">
        <v>7564</v>
      </c>
      <c r="K91" s="174" t="s">
        <v>1839</v>
      </c>
      <c r="L91" s="174" t="s">
        <v>50</v>
      </c>
      <c r="M91" s="174" t="s">
        <v>1840</v>
      </c>
      <c r="N91" s="174" t="s">
        <v>1841</v>
      </c>
      <c r="O91" s="174" t="s">
        <v>1842</v>
      </c>
      <c r="P91" s="174">
        <v>0</v>
      </c>
      <c r="Q91" s="176">
        <v>93401</v>
      </c>
      <c r="R91" s="176" t="s">
        <v>7556</v>
      </c>
      <c r="S91" s="177">
        <v>37970</v>
      </c>
      <c r="T91" s="178">
        <v>2150</v>
      </c>
      <c r="U91" s="179">
        <v>18143376</v>
      </c>
      <c r="V91" s="179">
        <v>53540184</v>
      </c>
      <c r="W91" s="195">
        <v>44286</v>
      </c>
      <c r="X91" s="178" t="s">
        <v>7879</v>
      </c>
      <c r="Y91" s="178" t="s">
        <v>7880</v>
      </c>
      <c r="Z91" s="194" t="s">
        <v>7948</v>
      </c>
    </row>
    <row r="92" spans="1:26" ht="12.75" x14ac:dyDescent="0.2">
      <c r="A92" s="194" t="s">
        <v>1835</v>
      </c>
      <c r="B92" s="175">
        <v>702670004</v>
      </c>
      <c r="C92" s="174" t="s">
        <v>1566</v>
      </c>
      <c r="D92" s="174" t="s">
        <v>1836</v>
      </c>
      <c r="E92" s="174" t="s">
        <v>7561</v>
      </c>
      <c r="F92" s="174" t="s">
        <v>1837</v>
      </c>
      <c r="G92" s="174" t="s">
        <v>7562</v>
      </c>
      <c r="H92" s="174" t="s">
        <v>1838</v>
      </c>
      <c r="I92" s="174" t="s">
        <v>7563</v>
      </c>
      <c r="J92" s="174" t="s">
        <v>7564</v>
      </c>
      <c r="K92" s="174" t="s">
        <v>1839</v>
      </c>
      <c r="L92" s="174" t="s">
        <v>50</v>
      </c>
      <c r="M92" s="174" t="s">
        <v>1840</v>
      </c>
      <c r="N92" s="174" t="s">
        <v>1841</v>
      </c>
      <c r="O92" s="174" t="s">
        <v>1842</v>
      </c>
      <c r="P92" s="174">
        <v>0</v>
      </c>
      <c r="Q92" s="176">
        <v>93401</v>
      </c>
      <c r="R92" s="176" t="s">
        <v>7556</v>
      </c>
      <c r="S92" s="177">
        <v>37970</v>
      </c>
      <c r="T92" s="178">
        <v>2150</v>
      </c>
      <c r="U92" s="179">
        <v>6472829</v>
      </c>
      <c r="V92" s="179">
        <v>13327022</v>
      </c>
      <c r="W92" s="195">
        <v>44286</v>
      </c>
      <c r="X92" s="178" t="s">
        <v>7879</v>
      </c>
      <c r="Y92" s="178" t="s">
        <v>7880</v>
      </c>
      <c r="Z92" s="194" t="s">
        <v>7899</v>
      </c>
    </row>
    <row r="93" spans="1:26" ht="12.75" x14ac:dyDescent="0.2">
      <c r="A93" s="194" t="s">
        <v>1835</v>
      </c>
      <c r="B93" s="175">
        <v>702670004</v>
      </c>
      <c r="C93" s="174" t="s">
        <v>1566</v>
      </c>
      <c r="D93" s="174" t="s">
        <v>1836</v>
      </c>
      <c r="E93" s="174" t="s">
        <v>7561</v>
      </c>
      <c r="F93" s="174" t="s">
        <v>1837</v>
      </c>
      <c r="G93" s="174" t="s">
        <v>7562</v>
      </c>
      <c r="H93" s="174" t="s">
        <v>1838</v>
      </c>
      <c r="I93" s="174" t="s">
        <v>7563</v>
      </c>
      <c r="J93" s="174" t="s">
        <v>7564</v>
      </c>
      <c r="K93" s="174" t="s">
        <v>1839</v>
      </c>
      <c r="L93" s="174" t="s">
        <v>50</v>
      </c>
      <c r="M93" s="174" t="s">
        <v>1840</v>
      </c>
      <c r="N93" s="174" t="s">
        <v>1841</v>
      </c>
      <c r="O93" s="174" t="s">
        <v>1842</v>
      </c>
      <c r="P93" s="174">
        <v>0</v>
      </c>
      <c r="Q93" s="176">
        <v>93401</v>
      </c>
      <c r="R93" s="176" t="s">
        <v>7556</v>
      </c>
      <c r="S93" s="177">
        <v>37970</v>
      </c>
      <c r="T93" s="178">
        <v>2150</v>
      </c>
      <c r="U93" s="179">
        <v>10004182</v>
      </c>
      <c r="V93" s="179">
        <v>13087985</v>
      </c>
      <c r="W93" s="195">
        <v>44286</v>
      </c>
      <c r="X93" s="178" t="s">
        <v>7879</v>
      </c>
      <c r="Y93" s="178" t="s">
        <v>7880</v>
      </c>
      <c r="Z93" s="194" t="s">
        <v>198</v>
      </c>
    </row>
    <row r="94" spans="1:26" ht="12.75" x14ac:dyDescent="0.2">
      <c r="A94" s="194" t="s">
        <v>1835</v>
      </c>
      <c r="B94" s="175">
        <v>702670004</v>
      </c>
      <c r="C94" s="174" t="s">
        <v>1566</v>
      </c>
      <c r="D94" s="174" t="s">
        <v>1836</v>
      </c>
      <c r="E94" s="174" t="s">
        <v>7561</v>
      </c>
      <c r="F94" s="174" t="s">
        <v>1837</v>
      </c>
      <c r="G94" s="174" t="s">
        <v>7562</v>
      </c>
      <c r="H94" s="174" t="s">
        <v>1838</v>
      </c>
      <c r="I94" s="174" t="s">
        <v>7563</v>
      </c>
      <c r="J94" s="174" t="s">
        <v>7564</v>
      </c>
      <c r="K94" s="174" t="s">
        <v>1839</v>
      </c>
      <c r="L94" s="174" t="s">
        <v>50</v>
      </c>
      <c r="M94" s="174" t="s">
        <v>1840</v>
      </c>
      <c r="N94" s="174" t="s">
        <v>1841</v>
      </c>
      <c r="O94" s="174" t="s">
        <v>1842</v>
      </c>
      <c r="P94" s="174">
        <v>0</v>
      </c>
      <c r="Q94" s="176">
        <v>93401</v>
      </c>
      <c r="R94" s="176" t="s">
        <v>7556</v>
      </c>
      <c r="S94" s="177">
        <v>37970</v>
      </c>
      <c r="T94" s="178">
        <v>2150</v>
      </c>
      <c r="U94" s="179">
        <v>6274325</v>
      </c>
      <c r="V94" s="179">
        <v>19266561</v>
      </c>
      <c r="W94" s="195">
        <v>44286</v>
      </c>
      <c r="X94" s="178" t="s">
        <v>7879</v>
      </c>
      <c r="Y94" s="178" t="s">
        <v>7880</v>
      </c>
      <c r="Z94" s="194" t="s">
        <v>7889</v>
      </c>
    </row>
    <row r="95" spans="1:26" ht="12.75" x14ac:dyDescent="0.2">
      <c r="A95" s="194" t="s">
        <v>934</v>
      </c>
      <c r="B95" s="175">
        <v>711620001</v>
      </c>
      <c r="C95" s="174" t="s">
        <v>81</v>
      </c>
      <c r="D95" s="174" t="s">
        <v>935</v>
      </c>
      <c r="E95" s="174" t="s">
        <v>7193</v>
      </c>
      <c r="F95" s="174" t="s">
        <v>936</v>
      </c>
      <c r="G95" s="174" t="s">
        <v>7194</v>
      </c>
      <c r="H95" s="174" t="s">
        <v>7195</v>
      </c>
      <c r="I95" s="174" t="s">
        <v>6721</v>
      </c>
      <c r="J95" s="174" t="s">
        <v>937</v>
      </c>
      <c r="K95" s="174" t="s">
        <v>938</v>
      </c>
      <c r="L95" s="174" t="s">
        <v>50</v>
      </c>
      <c r="M95" s="174" t="s">
        <v>671</v>
      </c>
      <c r="N95" s="174">
        <v>225589874</v>
      </c>
      <c r="O95" s="174" t="s">
        <v>6615</v>
      </c>
      <c r="P95" s="174">
        <v>0</v>
      </c>
      <c r="Q95" s="176">
        <v>93401</v>
      </c>
      <c r="R95" s="176" t="s">
        <v>7244</v>
      </c>
      <c r="S95" s="177">
        <v>37970</v>
      </c>
      <c r="T95" s="178">
        <v>2260</v>
      </c>
      <c r="U95" s="179">
        <v>7413200</v>
      </c>
      <c r="V95" s="179">
        <v>22239600</v>
      </c>
      <c r="W95" s="195">
        <v>44286</v>
      </c>
      <c r="X95" s="178" t="s">
        <v>7879</v>
      </c>
      <c r="Y95" s="178" t="s">
        <v>7880</v>
      </c>
      <c r="Z95" s="194" t="s">
        <v>7942</v>
      </c>
    </row>
    <row r="96" spans="1:26" ht="12.75" x14ac:dyDescent="0.2">
      <c r="A96" s="194" t="s">
        <v>934</v>
      </c>
      <c r="B96" s="175">
        <v>711620001</v>
      </c>
      <c r="C96" s="174" t="s">
        <v>81</v>
      </c>
      <c r="D96" s="174" t="s">
        <v>935</v>
      </c>
      <c r="E96" s="174" t="s">
        <v>7193</v>
      </c>
      <c r="F96" s="174" t="s">
        <v>936</v>
      </c>
      <c r="G96" s="174" t="s">
        <v>7194</v>
      </c>
      <c r="H96" s="174" t="s">
        <v>7195</v>
      </c>
      <c r="I96" s="174" t="s">
        <v>6721</v>
      </c>
      <c r="J96" s="174" t="s">
        <v>937</v>
      </c>
      <c r="K96" s="174" t="s">
        <v>938</v>
      </c>
      <c r="L96" s="174" t="s">
        <v>50</v>
      </c>
      <c r="M96" s="174" t="s">
        <v>671</v>
      </c>
      <c r="N96" s="174">
        <v>225589874</v>
      </c>
      <c r="O96" s="174" t="s">
        <v>6615</v>
      </c>
      <c r="P96" s="174">
        <v>0</v>
      </c>
      <c r="Q96" s="176">
        <v>93401</v>
      </c>
      <c r="R96" s="176" t="s">
        <v>7244</v>
      </c>
      <c r="S96" s="177">
        <v>37970</v>
      </c>
      <c r="T96" s="178">
        <v>2260</v>
      </c>
      <c r="U96" s="179">
        <v>40251552</v>
      </c>
      <c r="V96" s="179">
        <v>156231066</v>
      </c>
      <c r="W96" s="195">
        <v>44286</v>
      </c>
      <c r="X96" s="178" t="s">
        <v>7879</v>
      </c>
      <c r="Y96" s="178" t="s">
        <v>7880</v>
      </c>
      <c r="Z96" s="194" t="s">
        <v>7949</v>
      </c>
    </row>
    <row r="97" spans="1:26" ht="12.75" x14ac:dyDescent="0.2">
      <c r="A97" s="194" t="s">
        <v>934</v>
      </c>
      <c r="B97" s="175">
        <v>711620001</v>
      </c>
      <c r="C97" s="174" t="s">
        <v>81</v>
      </c>
      <c r="D97" s="174" t="s">
        <v>935</v>
      </c>
      <c r="E97" s="174" t="s">
        <v>7193</v>
      </c>
      <c r="F97" s="174" t="s">
        <v>936</v>
      </c>
      <c r="G97" s="174" t="s">
        <v>7194</v>
      </c>
      <c r="H97" s="174" t="s">
        <v>7195</v>
      </c>
      <c r="I97" s="174" t="s">
        <v>6721</v>
      </c>
      <c r="J97" s="174" t="s">
        <v>937</v>
      </c>
      <c r="K97" s="174" t="s">
        <v>938</v>
      </c>
      <c r="L97" s="174" t="s">
        <v>50</v>
      </c>
      <c r="M97" s="174" t="s">
        <v>671</v>
      </c>
      <c r="N97" s="174">
        <v>225589874</v>
      </c>
      <c r="O97" s="174" t="s">
        <v>6615</v>
      </c>
      <c r="P97" s="174">
        <v>0</v>
      </c>
      <c r="Q97" s="176">
        <v>93401</v>
      </c>
      <c r="R97" s="176" t="s">
        <v>7244</v>
      </c>
      <c r="S97" s="177">
        <v>37970</v>
      </c>
      <c r="T97" s="178">
        <v>2260</v>
      </c>
      <c r="U97" s="179">
        <v>9619920</v>
      </c>
      <c r="V97" s="179">
        <v>29180424</v>
      </c>
      <c r="W97" s="195">
        <v>44286</v>
      </c>
      <c r="X97" s="178" t="s">
        <v>7879</v>
      </c>
      <c r="Y97" s="178" t="s">
        <v>7880</v>
      </c>
      <c r="Z97" s="194" t="s">
        <v>7950</v>
      </c>
    </row>
    <row r="98" spans="1:26" ht="12.75" x14ac:dyDescent="0.2">
      <c r="A98" s="194" t="s">
        <v>934</v>
      </c>
      <c r="B98" s="175">
        <v>711620001</v>
      </c>
      <c r="C98" s="174" t="s">
        <v>81</v>
      </c>
      <c r="D98" s="174" t="s">
        <v>935</v>
      </c>
      <c r="E98" s="174" t="s">
        <v>7193</v>
      </c>
      <c r="F98" s="174" t="s">
        <v>936</v>
      </c>
      <c r="G98" s="174" t="s">
        <v>7194</v>
      </c>
      <c r="H98" s="174" t="s">
        <v>7195</v>
      </c>
      <c r="I98" s="174" t="s">
        <v>6721</v>
      </c>
      <c r="J98" s="174" t="s">
        <v>937</v>
      </c>
      <c r="K98" s="174" t="s">
        <v>938</v>
      </c>
      <c r="L98" s="174" t="s">
        <v>50</v>
      </c>
      <c r="M98" s="174" t="s">
        <v>671</v>
      </c>
      <c r="N98" s="174">
        <v>225589874</v>
      </c>
      <c r="O98" s="174" t="s">
        <v>6615</v>
      </c>
      <c r="P98" s="174">
        <v>0</v>
      </c>
      <c r="Q98" s="176">
        <v>93401</v>
      </c>
      <c r="R98" s="176" t="s">
        <v>7244</v>
      </c>
      <c r="S98" s="177">
        <v>37970</v>
      </c>
      <c r="T98" s="178">
        <v>2260</v>
      </c>
      <c r="U98" s="179">
        <v>8016600</v>
      </c>
      <c r="V98" s="179">
        <v>24049800</v>
      </c>
      <c r="W98" s="195">
        <v>44286</v>
      </c>
      <c r="X98" s="178" t="s">
        <v>7879</v>
      </c>
      <c r="Y98" s="178" t="s">
        <v>7880</v>
      </c>
      <c r="Z98" s="194" t="s">
        <v>7951</v>
      </c>
    </row>
    <row r="99" spans="1:26" ht="12.75" x14ac:dyDescent="0.2">
      <c r="A99" s="194" t="s">
        <v>934</v>
      </c>
      <c r="B99" s="175">
        <v>711620001</v>
      </c>
      <c r="C99" s="174" t="s">
        <v>81</v>
      </c>
      <c r="D99" s="174" t="s">
        <v>935</v>
      </c>
      <c r="E99" s="174" t="s">
        <v>7193</v>
      </c>
      <c r="F99" s="174" t="s">
        <v>936</v>
      </c>
      <c r="G99" s="174" t="s">
        <v>7194</v>
      </c>
      <c r="H99" s="174" t="s">
        <v>7195</v>
      </c>
      <c r="I99" s="174" t="s">
        <v>6721</v>
      </c>
      <c r="J99" s="174" t="s">
        <v>937</v>
      </c>
      <c r="K99" s="174" t="s">
        <v>938</v>
      </c>
      <c r="L99" s="174" t="s">
        <v>50</v>
      </c>
      <c r="M99" s="174" t="s">
        <v>671</v>
      </c>
      <c r="N99" s="174">
        <v>225589874</v>
      </c>
      <c r="O99" s="174" t="s">
        <v>6615</v>
      </c>
      <c r="P99" s="174">
        <v>0</v>
      </c>
      <c r="Q99" s="176">
        <v>93401</v>
      </c>
      <c r="R99" s="176" t="s">
        <v>7244</v>
      </c>
      <c r="S99" s="177">
        <v>37970</v>
      </c>
      <c r="T99" s="178">
        <v>2260</v>
      </c>
      <c r="U99" s="179">
        <v>20608696</v>
      </c>
      <c r="V99" s="179">
        <v>60046920</v>
      </c>
      <c r="W99" s="195">
        <v>44286</v>
      </c>
      <c r="X99" s="178" t="s">
        <v>7879</v>
      </c>
      <c r="Y99" s="178" t="s">
        <v>7880</v>
      </c>
      <c r="Z99" s="194" t="s">
        <v>7937</v>
      </c>
    </row>
    <row r="100" spans="1:26" ht="12.75" x14ac:dyDescent="0.2">
      <c r="A100" s="194" t="s">
        <v>988</v>
      </c>
      <c r="B100" s="175">
        <v>713523003</v>
      </c>
      <c r="C100" s="174" t="s">
        <v>81</v>
      </c>
      <c r="D100" s="174" t="s">
        <v>989</v>
      </c>
      <c r="E100" s="174" t="s">
        <v>7076</v>
      </c>
      <c r="F100" s="174" t="s">
        <v>990</v>
      </c>
      <c r="G100" s="174" t="s">
        <v>7077</v>
      </c>
      <c r="H100" s="174" t="s">
        <v>903</v>
      </c>
      <c r="I100" s="174" t="s">
        <v>7078</v>
      </c>
      <c r="J100" s="174" t="s">
        <v>991</v>
      </c>
      <c r="K100" s="174" t="s">
        <v>7080</v>
      </c>
      <c r="L100" s="174" t="s">
        <v>6169</v>
      </c>
      <c r="M100" s="174" t="s">
        <v>992</v>
      </c>
      <c r="N100" s="174" t="s">
        <v>993</v>
      </c>
      <c r="O100" s="174" t="s">
        <v>7079</v>
      </c>
      <c r="P100" s="174" t="s">
        <v>7081</v>
      </c>
      <c r="Q100" s="176" t="s">
        <v>419</v>
      </c>
      <c r="R100" s="176" t="s">
        <v>7163</v>
      </c>
      <c r="S100" s="177">
        <v>37970</v>
      </c>
      <c r="T100" s="178">
        <v>2330</v>
      </c>
      <c r="U100" s="179">
        <v>10612944</v>
      </c>
      <c r="V100" s="179">
        <v>16561590</v>
      </c>
      <c r="W100" s="195">
        <v>44286</v>
      </c>
      <c r="X100" s="178" t="s">
        <v>7879</v>
      </c>
      <c r="Y100" s="178" t="s">
        <v>7880</v>
      </c>
      <c r="Z100" s="194" t="s">
        <v>7952</v>
      </c>
    </row>
    <row r="101" spans="1:26" ht="12.75" x14ac:dyDescent="0.2">
      <c r="A101" s="194" t="s">
        <v>988</v>
      </c>
      <c r="B101" s="175">
        <v>713523003</v>
      </c>
      <c r="C101" s="174" t="s">
        <v>81</v>
      </c>
      <c r="D101" s="174" t="s">
        <v>989</v>
      </c>
      <c r="E101" s="174" t="s">
        <v>7076</v>
      </c>
      <c r="F101" s="174" t="s">
        <v>990</v>
      </c>
      <c r="G101" s="174" t="s">
        <v>7077</v>
      </c>
      <c r="H101" s="174" t="s">
        <v>903</v>
      </c>
      <c r="I101" s="174" t="s">
        <v>7078</v>
      </c>
      <c r="J101" s="174" t="s">
        <v>991</v>
      </c>
      <c r="K101" s="174" t="s">
        <v>7080</v>
      </c>
      <c r="L101" s="174" t="s">
        <v>6169</v>
      </c>
      <c r="M101" s="174" t="s">
        <v>992</v>
      </c>
      <c r="N101" s="174" t="s">
        <v>993</v>
      </c>
      <c r="O101" s="174" t="s">
        <v>7079</v>
      </c>
      <c r="P101" s="174" t="s">
        <v>7081</v>
      </c>
      <c r="Q101" s="176" t="s">
        <v>419</v>
      </c>
      <c r="R101" s="176" t="s">
        <v>7163</v>
      </c>
      <c r="S101" s="177">
        <v>37970</v>
      </c>
      <c r="T101" s="178">
        <v>2330</v>
      </c>
      <c r="U101" s="179">
        <v>9109444</v>
      </c>
      <c r="V101" s="179">
        <v>26267036</v>
      </c>
      <c r="W101" s="195">
        <v>44286</v>
      </c>
      <c r="X101" s="178" t="s">
        <v>7879</v>
      </c>
      <c r="Y101" s="178" t="s">
        <v>7880</v>
      </c>
      <c r="Z101" s="194" t="s">
        <v>7953</v>
      </c>
    </row>
    <row r="102" spans="1:26" ht="12.75" x14ac:dyDescent="0.2">
      <c r="A102" s="194" t="s">
        <v>988</v>
      </c>
      <c r="B102" s="175">
        <v>713523003</v>
      </c>
      <c r="C102" s="174" t="s">
        <v>81</v>
      </c>
      <c r="D102" s="174" t="s">
        <v>989</v>
      </c>
      <c r="E102" s="174" t="s">
        <v>7076</v>
      </c>
      <c r="F102" s="174" t="s">
        <v>990</v>
      </c>
      <c r="G102" s="174" t="s">
        <v>7077</v>
      </c>
      <c r="H102" s="174" t="s">
        <v>903</v>
      </c>
      <c r="I102" s="174" t="s">
        <v>7078</v>
      </c>
      <c r="J102" s="174" t="s">
        <v>991</v>
      </c>
      <c r="K102" s="174" t="s">
        <v>7080</v>
      </c>
      <c r="L102" s="174" t="s">
        <v>6169</v>
      </c>
      <c r="M102" s="174" t="s">
        <v>992</v>
      </c>
      <c r="N102" s="174" t="s">
        <v>993</v>
      </c>
      <c r="O102" s="174" t="s">
        <v>7079</v>
      </c>
      <c r="P102" s="174" t="s">
        <v>7081</v>
      </c>
      <c r="Q102" s="176" t="s">
        <v>419</v>
      </c>
      <c r="R102" s="176" t="s">
        <v>7163</v>
      </c>
      <c r="S102" s="177">
        <v>37970</v>
      </c>
      <c r="T102" s="178">
        <v>2330</v>
      </c>
      <c r="U102" s="179">
        <v>18082689</v>
      </c>
      <c r="V102" s="179">
        <v>53706017</v>
      </c>
      <c r="W102" s="195">
        <v>44286</v>
      </c>
      <c r="X102" s="178" t="s">
        <v>7879</v>
      </c>
      <c r="Y102" s="178" t="s">
        <v>7880</v>
      </c>
      <c r="Z102" s="194" t="s">
        <v>7954</v>
      </c>
    </row>
    <row r="103" spans="1:26" ht="12.75" x14ac:dyDescent="0.2">
      <c r="A103" s="194" t="s">
        <v>988</v>
      </c>
      <c r="B103" s="175">
        <v>713523003</v>
      </c>
      <c r="C103" s="174" t="s">
        <v>81</v>
      </c>
      <c r="D103" s="174" t="s">
        <v>989</v>
      </c>
      <c r="E103" s="174" t="s">
        <v>7076</v>
      </c>
      <c r="F103" s="174" t="s">
        <v>990</v>
      </c>
      <c r="G103" s="174" t="s">
        <v>7077</v>
      </c>
      <c r="H103" s="174" t="s">
        <v>903</v>
      </c>
      <c r="I103" s="174" t="s">
        <v>7078</v>
      </c>
      <c r="J103" s="174" t="s">
        <v>991</v>
      </c>
      <c r="K103" s="174" t="s">
        <v>7080</v>
      </c>
      <c r="L103" s="174" t="s">
        <v>6169</v>
      </c>
      <c r="M103" s="174" t="s">
        <v>992</v>
      </c>
      <c r="N103" s="174" t="s">
        <v>993</v>
      </c>
      <c r="O103" s="174" t="s">
        <v>7079</v>
      </c>
      <c r="P103" s="174" t="s">
        <v>7081</v>
      </c>
      <c r="Q103" s="176" t="s">
        <v>419</v>
      </c>
      <c r="R103" s="176" t="s">
        <v>7163</v>
      </c>
      <c r="S103" s="177">
        <v>37970</v>
      </c>
      <c r="T103" s="178">
        <v>2330</v>
      </c>
      <c r="U103" s="179">
        <v>9138924</v>
      </c>
      <c r="V103" s="179">
        <v>27416772</v>
      </c>
      <c r="W103" s="195">
        <v>44286</v>
      </c>
      <c r="X103" s="178" t="s">
        <v>7879</v>
      </c>
      <c r="Y103" s="178" t="s">
        <v>7880</v>
      </c>
      <c r="Z103" s="194" t="s">
        <v>7892</v>
      </c>
    </row>
    <row r="104" spans="1:26" ht="12.75" x14ac:dyDescent="0.2">
      <c r="A104" s="194" t="s">
        <v>988</v>
      </c>
      <c r="B104" s="175">
        <v>713523003</v>
      </c>
      <c r="C104" s="174" t="s">
        <v>81</v>
      </c>
      <c r="D104" s="174" t="s">
        <v>989</v>
      </c>
      <c r="E104" s="174" t="s">
        <v>7076</v>
      </c>
      <c r="F104" s="174" t="s">
        <v>990</v>
      </c>
      <c r="G104" s="174" t="s">
        <v>7077</v>
      </c>
      <c r="H104" s="174" t="s">
        <v>903</v>
      </c>
      <c r="I104" s="174" t="s">
        <v>7078</v>
      </c>
      <c r="J104" s="174" t="s">
        <v>991</v>
      </c>
      <c r="K104" s="174" t="s">
        <v>7080</v>
      </c>
      <c r="L104" s="174" t="s">
        <v>6169</v>
      </c>
      <c r="M104" s="174" t="s">
        <v>992</v>
      </c>
      <c r="N104" s="174" t="s">
        <v>993</v>
      </c>
      <c r="O104" s="174" t="s">
        <v>7079</v>
      </c>
      <c r="P104" s="174" t="s">
        <v>7081</v>
      </c>
      <c r="Q104" s="176" t="s">
        <v>419</v>
      </c>
      <c r="R104" s="176" t="s">
        <v>7163</v>
      </c>
      <c r="S104" s="177">
        <v>37970</v>
      </c>
      <c r="T104" s="178">
        <v>2330</v>
      </c>
      <c r="U104" s="179">
        <v>9463208</v>
      </c>
      <c r="V104" s="179">
        <v>27063006</v>
      </c>
      <c r="W104" s="195">
        <v>44286</v>
      </c>
      <c r="X104" s="178" t="s">
        <v>7879</v>
      </c>
      <c r="Y104" s="178" t="s">
        <v>7880</v>
      </c>
      <c r="Z104" s="194" t="s">
        <v>7955</v>
      </c>
    </row>
    <row r="105" spans="1:26" ht="12.75" x14ac:dyDescent="0.2">
      <c r="A105" s="194" t="s">
        <v>988</v>
      </c>
      <c r="B105" s="175">
        <v>713523003</v>
      </c>
      <c r="C105" s="174" t="s">
        <v>81</v>
      </c>
      <c r="D105" s="174" t="s">
        <v>989</v>
      </c>
      <c r="E105" s="174" t="s">
        <v>7076</v>
      </c>
      <c r="F105" s="174" t="s">
        <v>990</v>
      </c>
      <c r="G105" s="174" t="s">
        <v>7077</v>
      </c>
      <c r="H105" s="174" t="s">
        <v>903</v>
      </c>
      <c r="I105" s="174" t="s">
        <v>7078</v>
      </c>
      <c r="J105" s="174" t="s">
        <v>991</v>
      </c>
      <c r="K105" s="174" t="s">
        <v>7080</v>
      </c>
      <c r="L105" s="174" t="s">
        <v>6169</v>
      </c>
      <c r="M105" s="174" t="s">
        <v>992</v>
      </c>
      <c r="N105" s="174" t="s">
        <v>993</v>
      </c>
      <c r="O105" s="174" t="s">
        <v>7079</v>
      </c>
      <c r="P105" s="174" t="s">
        <v>7081</v>
      </c>
      <c r="Q105" s="176" t="s">
        <v>419</v>
      </c>
      <c r="R105" s="176" t="s">
        <v>7163</v>
      </c>
      <c r="S105" s="177">
        <v>37970</v>
      </c>
      <c r="T105" s="178">
        <v>2330</v>
      </c>
      <c r="U105" s="179">
        <v>339835</v>
      </c>
      <c r="V105" s="179">
        <v>20756408</v>
      </c>
      <c r="W105" s="195">
        <v>44286</v>
      </c>
      <c r="X105" s="178" t="s">
        <v>7879</v>
      </c>
      <c r="Y105" s="178" t="s">
        <v>7880</v>
      </c>
      <c r="Z105" s="194" t="s">
        <v>7916</v>
      </c>
    </row>
    <row r="106" spans="1:26" ht="12.75" x14ac:dyDescent="0.2">
      <c r="A106" s="194" t="s">
        <v>988</v>
      </c>
      <c r="B106" s="175">
        <v>713523003</v>
      </c>
      <c r="C106" s="174" t="s">
        <v>81</v>
      </c>
      <c r="D106" s="174" t="s">
        <v>989</v>
      </c>
      <c r="E106" s="174" t="s">
        <v>7076</v>
      </c>
      <c r="F106" s="174" t="s">
        <v>990</v>
      </c>
      <c r="G106" s="174" t="s">
        <v>7077</v>
      </c>
      <c r="H106" s="174" t="s">
        <v>903</v>
      </c>
      <c r="I106" s="174" t="s">
        <v>7078</v>
      </c>
      <c r="J106" s="174" t="s">
        <v>991</v>
      </c>
      <c r="K106" s="174" t="s">
        <v>7080</v>
      </c>
      <c r="L106" s="174" t="s">
        <v>6169</v>
      </c>
      <c r="M106" s="174" t="s">
        <v>992</v>
      </c>
      <c r="N106" s="174" t="s">
        <v>993</v>
      </c>
      <c r="O106" s="174" t="s">
        <v>7079</v>
      </c>
      <c r="P106" s="174" t="s">
        <v>7081</v>
      </c>
      <c r="Q106" s="176" t="s">
        <v>419</v>
      </c>
      <c r="R106" s="176" t="s">
        <v>7163</v>
      </c>
      <c r="S106" s="177">
        <v>37970</v>
      </c>
      <c r="T106" s="178">
        <v>2330</v>
      </c>
      <c r="U106" s="179">
        <v>45435193</v>
      </c>
      <c r="V106" s="179">
        <v>162713517</v>
      </c>
      <c r="W106" s="195">
        <v>44286</v>
      </c>
      <c r="X106" s="178" t="s">
        <v>7879</v>
      </c>
      <c r="Y106" s="178" t="s">
        <v>7880</v>
      </c>
      <c r="Z106" s="194" t="s">
        <v>7917</v>
      </c>
    </row>
    <row r="107" spans="1:26" ht="12.75" x14ac:dyDescent="0.2">
      <c r="A107" s="194" t="s">
        <v>988</v>
      </c>
      <c r="B107" s="175">
        <v>713523003</v>
      </c>
      <c r="C107" s="174" t="s">
        <v>81</v>
      </c>
      <c r="D107" s="174" t="s">
        <v>989</v>
      </c>
      <c r="E107" s="174" t="s">
        <v>7076</v>
      </c>
      <c r="F107" s="174" t="s">
        <v>990</v>
      </c>
      <c r="G107" s="174" t="s">
        <v>7077</v>
      </c>
      <c r="H107" s="174" t="s">
        <v>903</v>
      </c>
      <c r="I107" s="174" t="s">
        <v>7078</v>
      </c>
      <c r="J107" s="174" t="s">
        <v>991</v>
      </c>
      <c r="K107" s="174" t="s">
        <v>7080</v>
      </c>
      <c r="L107" s="174" t="s">
        <v>6169</v>
      </c>
      <c r="M107" s="174" t="s">
        <v>992</v>
      </c>
      <c r="N107" s="174" t="s">
        <v>993</v>
      </c>
      <c r="O107" s="174" t="s">
        <v>7079</v>
      </c>
      <c r="P107" s="174" t="s">
        <v>7081</v>
      </c>
      <c r="Q107" s="176" t="s">
        <v>419</v>
      </c>
      <c r="R107" s="176" t="s">
        <v>7163</v>
      </c>
      <c r="S107" s="177">
        <v>37970</v>
      </c>
      <c r="T107" s="178">
        <v>2330</v>
      </c>
      <c r="U107" s="179">
        <v>22102242</v>
      </c>
      <c r="V107" s="179">
        <v>78826071</v>
      </c>
      <c r="W107" s="195">
        <v>44286</v>
      </c>
      <c r="X107" s="178" t="s">
        <v>7879</v>
      </c>
      <c r="Y107" s="178" t="s">
        <v>7880</v>
      </c>
      <c r="Z107" s="194" t="s">
        <v>7956</v>
      </c>
    </row>
    <row r="108" spans="1:26" ht="12.75" x14ac:dyDescent="0.2">
      <c r="A108" s="194" t="s">
        <v>988</v>
      </c>
      <c r="B108" s="175">
        <v>713523003</v>
      </c>
      <c r="C108" s="174" t="s">
        <v>81</v>
      </c>
      <c r="D108" s="174" t="s">
        <v>989</v>
      </c>
      <c r="E108" s="174" t="s">
        <v>7076</v>
      </c>
      <c r="F108" s="174" t="s">
        <v>990</v>
      </c>
      <c r="G108" s="174" t="s">
        <v>7077</v>
      </c>
      <c r="H108" s="174" t="s">
        <v>903</v>
      </c>
      <c r="I108" s="174" t="s">
        <v>7078</v>
      </c>
      <c r="J108" s="174" t="s">
        <v>991</v>
      </c>
      <c r="K108" s="174" t="s">
        <v>7080</v>
      </c>
      <c r="L108" s="174" t="s">
        <v>6169</v>
      </c>
      <c r="M108" s="174" t="s">
        <v>992</v>
      </c>
      <c r="N108" s="174" t="s">
        <v>993</v>
      </c>
      <c r="O108" s="174" t="s">
        <v>7079</v>
      </c>
      <c r="P108" s="174" t="s">
        <v>7081</v>
      </c>
      <c r="Q108" s="176" t="s">
        <v>419</v>
      </c>
      <c r="R108" s="176" t="s">
        <v>7163</v>
      </c>
      <c r="S108" s="177">
        <v>37970</v>
      </c>
      <c r="T108" s="178">
        <v>2330</v>
      </c>
      <c r="U108" s="179">
        <v>14858121</v>
      </c>
      <c r="V108" s="179">
        <v>43955275</v>
      </c>
      <c r="W108" s="195">
        <v>44286</v>
      </c>
      <c r="X108" s="178" t="s">
        <v>7879</v>
      </c>
      <c r="Y108" s="178" t="s">
        <v>7880</v>
      </c>
      <c r="Z108" s="194" t="s">
        <v>7906</v>
      </c>
    </row>
    <row r="109" spans="1:26" ht="12.75" x14ac:dyDescent="0.2">
      <c r="A109" s="194" t="s">
        <v>988</v>
      </c>
      <c r="B109" s="175">
        <v>713523003</v>
      </c>
      <c r="C109" s="174" t="s">
        <v>81</v>
      </c>
      <c r="D109" s="174" t="s">
        <v>989</v>
      </c>
      <c r="E109" s="174" t="s">
        <v>7076</v>
      </c>
      <c r="F109" s="174" t="s">
        <v>990</v>
      </c>
      <c r="G109" s="174" t="s">
        <v>7077</v>
      </c>
      <c r="H109" s="174" t="s">
        <v>903</v>
      </c>
      <c r="I109" s="174" t="s">
        <v>7078</v>
      </c>
      <c r="J109" s="174" t="s">
        <v>991</v>
      </c>
      <c r="K109" s="174" t="s">
        <v>7080</v>
      </c>
      <c r="L109" s="174" t="s">
        <v>6169</v>
      </c>
      <c r="M109" s="174" t="s">
        <v>992</v>
      </c>
      <c r="N109" s="174" t="s">
        <v>993</v>
      </c>
      <c r="O109" s="174" t="s">
        <v>7079</v>
      </c>
      <c r="P109" s="174" t="s">
        <v>7081</v>
      </c>
      <c r="Q109" s="176" t="s">
        <v>419</v>
      </c>
      <c r="R109" s="176" t="s">
        <v>7163</v>
      </c>
      <c r="S109" s="177">
        <v>37970</v>
      </c>
      <c r="T109" s="178">
        <v>2330</v>
      </c>
      <c r="U109" s="179">
        <v>13836134</v>
      </c>
      <c r="V109" s="179">
        <v>49908350</v>
      </c>
      <c r="W109" s="195">
        <v>44286</v>
      </c>
      <c r="X109" s="178" t="s">
        <v>7879</v>
      </c>
      <c r="Y109" s="178" t="s">
        <v>7880</v>
      </c>
      <c r="Z109" s="194" t="s">
        <v>7957</v>
      </c>
    </row>
    <row r="110" spans="1:26" ht="12.75" x14ac:dyDescent="0.2">
      <c r="A110" s="194" t="s">
        <v>1114</v>
      </c>
      <c r="B110" s="175">
        <v>700028100</v>
      </c>
      <c r="C110" s="174" t="s">
        <v>53</v>
      </c>
      <c r="D110" s="174" t="s">
        <v>1115</v>
      </c>
      <c r="E110" s="174" t="s">
        <v>7601</v>
      </c>
      <c r="F110" s="174" t="s">
        <v>1116</v>
      </c>
      <c r="G110" s="174" t="s">
        <v>7602</v>
      </c>
      <c r="H110" s="174" t="s">
        <v>1117</v>
      </c>
      <c r="I110" s="174" t="s">
        <v>7603</v>
      </c>
      <c r="J110" s="174" t="s">
        <v>8651</v>
      </c>
      <c r="K110" s="174" t="s">
        <v>1118</v>
      </c>
      <c r="L110" s="174" t="s">
        <v>50</v>
      </c>
      <c r="M110" s="174" t="s">
        <v>730</v>
      </c>
      <c r="N110" s="174" t="s">
        <v>6726</v>
      </c>
      <c r="O110" s="174" t="s">
        <v>1119</v>
      </c>
      <c r="P110" s="174">
        <v>0</v>
      </c>
      <c r="Q110" s="176">
        <v>93401</v>
      </c>
      <c r="R110" s="176" t="s">
        <v>7686</v>
      </c>
      <c r="S110" s="177">
        <v>37970</v>
      </c>
      <c r="T110" s="178">
        <v>2450</v>
      </c>
      <c r="U110" s="214">
        <v>0</v>
      </c>
      <c r="V110" s="179">
        <v>11679886</v>
      </c>
      <c r="W110" s="195">
        <v>44286</v>
      </c>
      <c r="X110" s="178" t="s">
        <v>7879</v>
      </c>
      <c r="Y110" s="178" t="s">
        <v>7880</v>
      </c>
      <c r="Z110" s="194" t="s">
        <v>7913</v>
      </c>
    </row>
    <row r="111" spans="1:26" ht="12.75" x14ac:dyDescent="0.2">
      <c r="A111" s="194" t="s">
        <v>1114</v>
      </c>
      <c r="B111" s="175">
        <v>700028100</v>
      </c>
      <c r="C111" s="174" t="s">
        <v>53</v>
      </c>
      <c r="D111" s="174" t="s">
        <v>1115</v>
      </c>
      <c r="E111" s="174" t="s">
        <v>7601</v>
      </c>
      <c r="F111" s="174" t="s">
        <v>1116</v>
      </c>
      <c r="G111" s="174" t="s">
        <v>7602</v>
      </c>
      <c r="H111" s="174" t="s">
        <v>1117</v>
      </c>
      <c r="I111" s="174" t="s">
        <v>7603</v>
      </c>
      <c r="J111" s="174" t="s">
        <v>8651</v>
      </c>
      <c r="K111" s="174" t="s">
        <v>1118</v>
      </c>
      <c r="L111" s="174" t="s">
        <v>50</v>
      </c>
      <c r="M111" s="174" t="s">
        <v>730</v>
      </c>
      <c r="N111" s="174" t="s">
        <v>6726</v>
      </c>
      <c r="O111" s="174" t="s">
        <v>1119</v>
      </c>
      <c r="P111" s="174">
        <v>0</v>
      </c>
      <c r="Q111" s="176">
        <v>93401</v>
      </c>
      <c r="R111" s="176" t="s">
        <v>7686</v>
      </c>
      <c r="S111" s="177">
        <v>37970</v>
      </c>
      <c r="T111" s="178">
        <v>2450</v>
      </c>
      <c r="U111" s="179">
        <v>31194815</v>
      </c>
      <c r="V111" s="179">
        <v>99826635</v>
      </c>
      <c r="W111" s="195">
        <v>44286</v>
      </c>
      <c r="X111" s="178" t="s">
        <v>7879</v>
      </c>
      <c r="Y111" s="178" t="s">
        <v>7880</v>
      </c>
      <c r="Z111" s="194" t="s">
        <v>7958</v>
      </c>
    </row>
    <row r="112" spans="1:26" ht="12.75" x14ac:dyDescent="0.2">
      <c r="A112" s="194" t="s">
        <v>1154</v>
      </c>
      <c r="B112" s="175">
        <v>708781002</v>
      </c>
      <c r="C112" s="174" t="s">
        <v>81</v>
      </c>
      <c r="D112" s="174" t="s">
        <v>1155</v>
      </c>
      <c r="E112" s="174" t="s">
        <v>7579</v>
      </c>
      <c r="F112" s="174" t="s">
        <v>1156</v>
      </c>
      <c r="G112" s="174" t="s">
        <v>7599</v>
      </c>
      <c r="H112" s="174" t="s">
        <v>1083</v>
      </c>
      <c r="I112" s="174" t="s">
        <v>7600</v>
      </c>
      <c r="J112" s="174" t="s">
        <v>6474</v>
      </c>
      <c r="K112" s="174" t="s">
        <v>1158</v>
      </c>
      <c r="L112" s="174" t="s">
        <v>50</v>
      </c>
      <c r="M112" s="174" t="s">
        <v>1160</v>
      </c>
      <c r="N112" s="174" t="s">
        <v>1159</v>
      </c>
      <c r="O112" s="174" t="s">
        <v>1157</v>
      </c>
      <c r="P112" s="174">
        <v>0</v>
      </c>
      <c r="Q112" s="176">
        <v>93101</v>
      </c>
      <c r="R112" s="176" t="s">
        <v>7578</v>
      </c>
      <c r="S112" s="177">
        <v>37970</v>
      </c>
      <c r="T112" s="178">
        <v>2550</v>
      </c>
      <c r="U112" s="179">
        <v>6671880</v>
      </c>
      <c r="V112" s="179">
        <v>48386173</v>
      </c>
      <c r="W112" s="195">
        <v>44286</v>
      </c>
      <c r="X112" s="178" t="s">
        <v>7879</v>
      </c>
      <c r="Y112" s="178" t="s">
        <v>7880</v>
      </c>
      <c r="Z112" s="194" t="s">
        <v>7959</v>
      </c>
    </row>
    <row r="113" spans="1:26" ht="12.75" x14ac:dyDescent="0.2">
      <c r="A113" s="194" t="s">
        <v>1154</v>
      </c>
      <c r="B113" s="175">
        <v>708781002</v>
      </c>
      <c r="C113" s="174" t="s">
        <v>81</v>
      </c>
      <c r="D113" s="174" t="s">
        <v>1155</v>
      </c>
      <c r="E113" s="174" t="s">
        <v>7579</v>
      </c>
      <c r="F113" s="174" t="s">
        <v>1156</v>
      </c>
      <c r="G113" s="174" t="s">
        <v>7599</v>
      </c>
      <c r="H113" s="174" t="s">
        <v>1083</v>
      </c>
      <c r="I113" s="174" t="s">
        <v>7600</v>
      </c>
      <c r="J113" s="174" t="s">
        <v>6474</v>
      </c>
      <c r="K113" s="174" t="s">
        <v>1158</v>
      </c>
      <c r="L113" s="174" t="s">
        <v>50</v>
      </c>
      <c r="M113" s="174" t="s">
        <v>1160</v>
      </c>
      <c r="N113" s="174" t="s">
        <v>1159</v>
      </c>
      <c r="O113" s="174" t="s">
        <v>1157</v>
      </c>
      <c r="P113" s="174">
        <v>0</v>
      </c>
      <c r="Q113" s="176">
        <v>93101</v>
      </c>
      <c r="R113" s="176" t="s">
        <v>7578</v>
      </c>
      <c r="S113" s="177">
        <v>37970</v>
      </c>
      <c r="T113" s="178">
        <v>2550</v>
      </c>
      <c r="U113" s="214">
        <v>0</v>
      </c>
      <c r="V113" s="179">
        <v>16193532</v>
      </c>
      <c r="W113" s="195">
        <v>44286</v>
      </c>
      <c r="X113" s="178" t="s">
        <v>7879</v>
      </c>
      <c r="Y113" s="178" t="s">
        <v>7880</v>
      </c>
      <c r="Z113" s="194" t="s">
        <v>250</v>
      </c>
    </row>
    <row r="114" spans="1:26" ht="12.75" x14ac:dyDescent="0.2">
      <c r="A114" s="194" t="s">
        <v>1407</v>
      </c>
      <c r="B114" s="175">
        <v>709963007</v>
      </c>
      <c r="C114" s="174" t="s">
        <v>1408</v>
      </c>
      <c r="D114" s="174" t="s">
        <v>1409</v>
      </c>
      <c r="E114" s="174" t="s">
        <v>7642</v>
      </c>
      <c r="F114" s="174" t="s">
        <v>1410</v>
      </c>
      <c r="G114" s="174" t="s">
        <v>6538</v>
      </c>
      <c r="H114" s="174" t="s">
        <v>1411</v>
      </c>
      <c r="I114" s="174" t="s">
        <v>7643</v>
      </c>
      <c r="J114" s="174" t="s">
        <v>6296</v>
      </c>
      <c r="K114" s="174" t="s">
        <v>1413</v>
      </c>
      <c r="L114" s="174" t="s">
        <v>50</v>
      </c>
      <c r="M114" s="174" t="s">
        <v>1414</v>
      </c>
      <c r="N114" s="174">
        <v>0</v>
      </c>
      <c r="O114" s="174" t="s">
        <v>1412</v>
      </c>
      <c r="P114" s="174">
        <v>0</v>
      </c>
      <c r="Q114" s="176" t="s">
        <v>48</v>
      </c>
      <c r="R114" s="176" t="s">
        <v>7631</v>
      </c>
      <c r="S114" s="177">
        <v>37970</v>
      </c>
      <c r="T114" s="178">
        <v>3200</v>
      </c>
      <c r="U114" s="179">
        <v>10264696</v>
      </c>
      <c r="V114" s="179">
        <v>33809881</v>
      </c>
      <c r="W114" s="195">
        <v>44286</v>
      </c>
      <c r="X114" s="178" t="s">
        <v>7879</v>
      </c>
      <c r="Y114" s="178" t="s">
        <v>7880</v>
      </c>
      <c r="Z114" s="194" t="s">
        <v>7960</v>
      </c>
    </row>
    <row r="115" spans="1:26" ht="12.75" x14ac:dyDescent="0.2">
      <c r="A115" s="194" t="s">
        <v>1407</v>
      </c>
      <c r="B115" s="175">
        <v>709963007</v>
      </c>
      <c r="C115" s="174" t="s">
        <v>1408</v>
      </c>
      <c r="D115" s="174" t="s">
        <v>1409</v>
      </c>
      <c r="E115" s="174" t="s">
        <v>7642</v>
      </c>
      <c r="F115" s="174" t="s">
        <v>1410</v>
      </c>
      <c r="G115" s="174" t="s">
        <v>6538</v>
      </c>
      <c r="H115" s="174" t="s">
        <v>1411</v>
      </c>
      <c r="I115" s="174" t="s">
        <v>7643</v>
      </c>
      <c r="J115" s="174" t="s">
        <v>6296</v>
      </c>
      <c r="K115" s="174" t="s">
        <v>1413</v>
      </c>
      <c r="L115" s="174" t="s">
        <v>50</v>
      </c>
      <c r="M115" s="174" t="s">
        <v>1414</v>
      </c>
      <c r="N115" s="174">
        <v>0</v>
      </c>
      <c r="O115" s="174" t="s">
        <v>1412</v>
      </c>
      <c r="P115" s="174">
        <v>0</v>
      </c>
      <c r="Q115" s="176" t="s">
        <v>48</v>
      </c>
      <c r="R115" s="176" t="s">
        <v>7631</v>
      </c>
      <c r="S115" s="177">
        <v>37970</v>
      </c>
      <c r="T115" s="178">
        <v>3200</v>
      </c>
      <c r="U115" s="179">
        <v>10538467</v>
      </c>
      <c r="V115" s="179">
        <v>32981499</v>
      </c>
      <c r="W115" s="195">
        <v>44286</v>
      </c>
      <c r="X115" s="178" t="s">
        <v>7879</v>
      </c>
      <c r="Y115" s="178" t="s">
        <v>7880</v>
      </c>
      <c r="Z115" s="194" t="s">
        <v>7946</v>
      </c>
    </row>
    <row r="116" spans="1:26" ht="12.75" x14ac:dyDescent="0.2">
      <c r="A116" s="194" t="s">
        <v>1407</v>
      </c>
      <c r="B116" s="175">
        <v>709963007</v>
      </c>
      <c r="C116" s="174" t="s">
        <v>1408</v>
      </c>
      <c r="D116" s="174" t="s">
        <v>1409</v>
      </c>
      <c r="E116" s="174" t="s">
        <v>7642</v>
      </c>
      <c r="F116" s="174" t="s">
        <v>1410</v>
      </c>
      <c r="G116" s="174" t="s">
        <v>6538</v>
      </c>
      <c r="H116" s="174" t="s">
        <v>1411</v>
      </c>
      <c r="I116" s="174" t="s">
        <v>7643</v>
      </c>
      <c r="J116" s="174" t="s">
        <v>6296</v>
      </c>
      <c r="K116" s="174" t="s">
        <v>1413</v>
      </c>
      <c r="L116" s="174" t="s">
        <v>50</v>
      </c>
      <c r="M116" s="174" t="s">
        <v>1414</v>
      </c>
      <c r="N116" s="174">
        <v>0</v>
      </c>
      <c r="O116" s="174" t="s">
        <v>1412</v>
      </c>
      <c r="P116" s="174">
        <v>0</v>
      </c>
      <c r="Q116" s="176" t="s">
        <v>48</v>
      </c>
      <c r="R116" s="176" t="s">
        <v>7631</v>
      </c>
      <c r="S116" s="177">
        <v>37970</v>
      </c>
      <c r="T116" s="178">
        <v>3200</v>
      </c>
      <c r="U116" s="179">
        <v>9682674</v>
      </c>
      <c r="V116" s="179">
        <v>30917699</v>
      </c>
      <c r="W116" s="195">
        <v>44286</v>
      </c>
      <c r="X116" s="178" t="s">
        <v>7879</v>
      </c>
      <c r="Y116" s="178" t="s">
        <v>7880</v>
      </c>
      <c r="Z116" s="194" t="s">
        <v>7961</v>
      </c>
    </row>
    <row r="117" spans="1:26" ht="12.75" x14ac:dyDescent="0.2">
      <c r="A117" s="194" t="s">
        <v>1407</v>
      </c>
      <c r="B117" s="175">
        <v>709963007</v>
      </c>
      <c r="C117" s="174" t="s">
        <v>1408</v>
      </c>
      <c r="D117" s="174" t="s">
        <v>1409</v>
      </c>
      <c r="E117" s="174" t="s">
        <v>7642</v>
      </c>
      <c r="F117" s="174" t="s">
        <v>1410</v>
      </c>
      <c r="G117" s="174" t="s">
        <v>6538</v>
      </c>
      <c r="H117" s="174" t="s">
        <v>1411</v>
      </c>
      <c r="I117" s="174" t="s">
        <v>7643</v>
      </c>
      <c r="J117" s="174" t="s">
        <v>6296</v>
      </c>
      <c r="K117" s="174" t="s">
        <v>1413</v>
      </c>
      <c r="L117" s="174" t="s">
        <v>50</v>
      </c>
      <c r="M117" s="174" t="s">
        <v>1414</v>
      </c>
      <c r="N117" s="174">
        <v>0</v>
      </c>
      <c r="O117" s="174" t="s">
        <v>1412</v>
      </c>
      <c r="P117" s="174">
        <v>0</v>
      </c>
      <c r="Q117" s="176" t="s">
        <v>48</v>
      </c>
      <c r="R117" s="176" t="s">
        <v>7631</v>
      </c>
      <c r="S117" s="177">
        <v>37970</v>
      </c>
      <c r="T117" s="178">
        <v>3200</v>
      </c>
      <c r="U117" s="179">
        <v>26287724</v>
      </c>
      <c r="V117" s="179">
        <v>78063755</v>
      </c>
      <c r="W117" s="195">
        <v>44286</v>
      </c>
      <c r="X117" s="178" t="s">
        <v>7879</v>
      </c>
      <c r="Y117" s="178" t="s">
        <v>7880</v>
      </c>
      <c r="Z117" s="194" t="s">
        <v>7927</v>
      </c>
    </row>
    <row r="118" spans="1:26" ht="12.75" x14ac:dyDescent="0.2">
      <c r="A118" s="194" t="s">
        <v>1560</v>
      </c>
      <c r="B118" s="175">
        <v>705121001</v>
      </c>
      <c r="C118" s="174" t="s">
        <v>1561</v>
      </c>
      <c r="D118" s="174" t="s">
        <v>1562</v>
      </c>
      <c r="E118" s="174" t="s">
        <v>27</v>
      </c>
      <c r="F118" s="174" t="s">
        <v>1563</v>
      </c>
      <c r="G118" s="174" t="s">
        <v>7768</v>
      </c>
      <c r="H118" s="174" t="s">
        <v>7771</v>
      </c>
      <c r="I118" s="174" t="s">
        <v>7769</v>
      </c>
      <c r="J118" s="174" t="s">
        <v>7770</v>
      </c>
      <c r="K118" s="174" t="s">
        <v>1564</v>
      </c>
      <c r="L118" s="174" t="s">
        <v>50</v>
      </c>
      <c r="M118" s="174" t="s">
        <v>852</v>
      </c>
      <c r="N118" s="174" t="s">
        <v>7766</v>
      </c>
      <c r="O118" s="174" t="s">
        <v>7767</v>
      </c>
      <c r="P118" s="174">
        <v>0</v>
      </c>
      <c r="Q118" s="176" t="s">
        <v>48</v>
      </c>
      <c r="R118" s="176" t="s">
        <v>7762</v>
      </c>
      <c r="S118" s="177">
        <v>37970</v>
      </c>
      <c r="T118" s="178">
        <v>3450</v>
      </c>
      <c r="U118" s="179">
        <v>32263877</v>
      </c>
      <c r="V118" s="179">
        <v>81462809</v>
      </c>
      <c r="W118" s="195">
        <v>44286</v>
      </c>
      <c r="X118" s="178" t="s">
        <v>7879</v>
      </c>
      <c r="Y118" s="178" t="s">
        <v>7880</v>
      </c>
      <c r="Z118" s="194" t="s">
        <v>7962</v>
      </c>
    </row>
    <row r="119" spans="1:26" ht="12.75" x14ac:dyDescent="0.2">
      <c r="A119" s="194" t="s">
        <v>1560</v>
      </c>
      <c r="B119" s="175">
        <v>705121001</v>
      </c>
      <c r="C119" s="174" t="s">
        <v>1561</v>
      </c>
      <c r="D119" s="174" t="s">
        <v>1562</v>
      </c>
      <c r="E119" s="174" t="s">
        <v>27</v>
      </c>
      <c r="F119" s="174" t="s">
        <v>1563</v>
      </c>
      <c r="G119" s="174" t="s">
        <v>7768</v>
      </c>
      <c r="H119" s="174" t="s">
        <v>7771</v>
      </c>
      <c r="I119" s="174" t="s">
        <v>7769</v>
      </c>
      <c r="J119" s="174" t="s">
        <v>7770</v>
      </c>
      <c r="K119" s="174" t="s">
        <v>1564</v>
      </c>
      <c r="L119" s="174" t="s">
        <v>50</v>
      </c>
      <c r="M119" s="174" t="s">
        <v>852</v>
      </c>
      <c r="N119" s="174" t="s">
        <v>7766</v>
      </c>
      <c r="O119" s="174" t="s">
        <v>7767</v>
      </c>
      <c r="P119" s="174">
        <v>0</v>
      </c>
      <c r="Q119" s="176" t="s">
        <v>48</v>
      </c>
      <c r="R119" s="176" t="s">
        <v>7762</v>
      </c>
      <c r="S119" s="177">
        <v>37970</v>
      </c>
      <c r="T119" s="178">
        <v>3450</v>
      </c>
      <c r="U119" s="214">
        <v>0</v>
      </c>
      <c r="V119" s="179">
        <v>10436073</v>
      </c>
      <c r="W119" s="195">
        <v>44286</v>
      </c>
      <c r="X119" s="178" t="s">
        <v>7879</v>
      </c>
      <c r="Y119" s="178" t="s">
        <v>7880</v>
      </c>
      <c r="Z119" s="194" t="s">
        <v>7963</v>
      </c>
    </row>
    <row r="120" spans="1:26" ht="12.75" x14ac:dyDescent="0.2">
      <c r="A120" s="194" t="s">
        <v>1855</v>
      </c>
      <c r="B120" s="175">
        <v>714041002</v>
      </c>
      <c r="C120" s="174" t="s">
        <v>1658</v>
      </c>
      <c r="D120" s="174" t="s">
        <v>1857</v>
      </c>
      <c r="E120" s="174" t="s">
        <v>7316</v>
      </c>
      <c r="F120" s="174" t="s">
        <v>1856</v>
      </c>
      <c r="G120" s="174" t="s">
        <v>6755</v>
      </c>
      <c r="H120" s="174" t="s">
        <v>268</v>
      </c>
      <c r="I120" s="174" t="s">
        <v>7317</v>
      </c>
      <c r="J120" s="174" t="s">
        <v>7322</v>
      </c>
      <c r="K120" s="174" t="s">
        <v>6900</v>
      </c>
      <c r="L120" s="174" t="s">
        <v>630</v>
      </c>
      <c r="M120" s="174" t="s">
        <v>4392</v>
      </c>
      <c r="N120" s="174">
        <v>352471664</v>
      </c>
      <c r="O120" s="174" t="s">
        <v>6901</v>
      </c>
      <c r="P120" s="174">
        <v>0</v>
      </c>
      <c r="Q120" s="176" t="s">
        <v>1274</v>
      </c>
      <c r="R120" s="176" t="s">
        <v>7336</v>
      </c>
      <c r="S120" s="177">
        <v>37970</v>
      </c>
      <c r="T120" s="178">
        <v>3650</v>
      </c>
      <c r="U120" s="179">
        <v>51269002</v>
      </c>
      <c r="V120" s="179">
        <v>149358222</v>
      </c>
      <c r="W120" s="195">
        <v>44286</v>
      </c>
      <c r="X120" s="178" t="s">
        <v>7879</v>
      </c>
      <c r="Y120" s="178" t="s">
        <v>7880</v>
      </c>
      <c r="Z120" s="194" t="s">
        <v>7964</v>
      </c>
    </row>
    <row r="121" spans="1:26" ht="12.75" x14ac:dyDescent="0.2">
      <c r="A121" s="194" t="s">
        <v>1775</v>
      </c>
      <c r="B121" s="175">
        <v>700177300</v>
      </c>
      <c r="C121" s="174" t="s">
        <v>1681</v>
      </c>
      <c r="D121" s="174" t="s">
        <v>1776</v>
      </c>
      <c r="E121" s="174" t="s">
        <v>1700</v>
      </c>
      <c r="F121" s="174" t="s">
        <v>1777</v>
      </c>
      <c r="G121" s="174" t="s">
        <v>7024</v>
      </c>
      <c r="H121" s="174" t="s">
        <v>7644</v>
      </c>
      <c r="I121" s="174" t="s">
        <v>7645</v>
      </c>
      <c r="J121" s="174" t="s">
        <v>1778</v>
      </c>
      <c r="K121" s="174" t="s">
        <v>7026</v>
      </c>
      <c r="L121" s="174" t="s">
        <v>344</v>
      </c>
      <c r="M121" s="174" t="s">
        <v>1780</v>
      </c>
      <c r="N121" s="174">
        <v>0</v>
      </c>
      <c r="O121" s="174" t="s">
        <v>1779</v>
      </c>
      <c r="P121" s="174">
        <v>0</v>
      </c>
      <c r="Q121" s="176" t="s">
        <v>48</v>
      </c>
      <c r="R121" s="176" t="s">
        <v>7025</v>
      </c>
      <c r="S121" s="177">
        <v>37970</v>
      </c>
      <c r="T121" s="178">
        <v>3800</v>
      </c>
      <c r="U121" s="179">
        <v>23925672</v>
      </c>
      <c r="V121" s="179">
        <v>66625477</v>
      </c>
      <c r="W121" s="195">
        <v>44286</v>
      </c>
      <c r="X121" s="178" t="s">
        <v>7879</v>
      </c>
      <c r="Y121" s="178" t="s">
        <v>7880</v>
      </c>
      <c r="Z121" s="194" t="s">
        <v>7910</v>
      </c>
    </row>
    <row r="122" spans="1:26" ht="12.75" x14ac:dyDescent="0.2">
      <c r="A122" s="194" t="s">
        <v>1775</v>
      </c>
      <c r="B122" s="175">
        <v>700177300</v>
      </c>
      <c r="C122" s="174" t="s">
        <v>1681</v>
      </c>
      <c r="D122" s="174" t="s">
        <v>1776</v>
      </c>
      <c r="E122" s="174" t="s">
        <v>1700</v>
      </c>
      <c r="F122" s="174" t="s">
        <v>1777</v>
      </c>
      <c r="G122" s="174" t="s">
        <v>7024</v>
      </c>
      <c r="H122" s="174" t="s">
        <v>7644</v>
      </c>
      <c r="I122" s="174" t="s">
        <v>7645</v>
      </c>
      <c r="J122" s="174" t="s">
        <v>1778</v>
      </c>
      <c r="K122" s="174" t="s">
        <v>7026</v>
      </c>
      <c r="L122" s="174" t="s">
        <v>344</v>
      </c>
      <c r="M122" s="174" t="s">
        <v>1780</v>
      </c>
      <c r="N122" s="174">
        <v>0</v>
      </c>
      <c r="O122" s="174" t="s">
        <v>1779</v>
      </c>
      <c r="P122" s="174">
        <v>0</v>
      </c>
      <c r="Q122" s="176" t="s">
        <v>48</v>
      </c>
      <c r="R122" s="176" t="s">
        <v>7025</v>
      </c>
      <c r="S122" s="177">
        <v>37970</v>
      </c>
      <c r="T122" s="178">
        <v>3800</v>
      </c>
      <c r="U122" s="179">
        <v>55791544</v>
      </c>
      <c r="V122" s="179">
        <v>206560286</v>
      </c>
      <c r="W122" s="195">
        <v>44286</v>
      </c>
      <c r="X122" s="178" t="s">
        <v>7879</v>
      </c>
      <c r="Y122" s="178" t="s">
        <v>7880</v>
      </c>
      <c r="Z122" s="194" t="s">
        <v>162</v>
      </c>
    </row>
    <row r="123" spans="1:26" ht="12.75" x14ac:dyDescent="0.2">
      <c r="A123" s="194" t="s">
        <v>1775</v>
      </c>
      <c r="B123" s="175">
        <v>700177300</v>
      </c>
      <c r="C123" s="174" t="s">
        <v>1681</v>
      </c>
      <c r="D123" s="174" t="s">
        <v>1776</v>
      </c>
      <c r="E123" s="174" t="s">
        <v>1700</v>
      </c>
      <c r="F123" s="174" t="s">
        <v>1777</v>
      </c>
      <c r="G123" s="174" t="s">
        <v>7024</v>
      </c>
      <c r="H123" s="174" t="s">
        <v>7644</v>
      </c>
      <c r="I123" s="174" t="s">
        <v>7645</v>
      </c>
      <c r="J123" s="174" t="s">
        <v>1778</v>
      </c>
      <c r="K123" s="174" t="s">
        <v>7026</v>
      </c>
      <c r="L123" s="174" t="s">
        <v>344</v>
      </c>
      <c r="M123" s="174" t="s">
        <v>1780</v>
      </c>
      <c r="N123" s="174">
        <v>0</v>
      </c>
      <c r="O123" s="174" t="s">
        <v>1779</v>
      </c>
      <c r="P123" s="174">
        <v>0</v>
      </c>
      <c r="Q123" s="176" t="s">
        <v>48</v>
      </c>
      <c r="R123" s="176" t="s">
        <v>7025</v>
      </c>
      <c r="S123" s="177">
        <v>37970</v>
      </c>
      <c r="T123" s="178">
        <v>3800</v>
      </c>
      <c r="U123" s="179">
        <v>65511966</v>
      </c>
      <c r="V123" s="179">
        <v>301816007</v>
      </c>
      <c r="W123" s="195">
        <v>44286</v>
      </c>
      <c r="X123" s="178" t="s">
        <v>7879</v>
      </c>
      <c r="Y123" s="178" t="s">
        <v>7880</v>
      </c>
      <c r="Z123" s="194" t="s">
        <v>7943</v>
      </c>
    </row>
    <row r="124" spans="1:26" ht="12.75" x14ac:dyDescent="0.2">
      <c r="A124" s="194" t="s">
        <v>1775</v>
      </c>
      <c r="B124" s="175">
        <v>700177300</v>
      </c>
      <c r="C124" s="174" t="s">
        <v>1681</v>
      </c>
      <c r="D124" s="174" t="s">
        <v>1776</v>
      </c>
      <c r="E124" s="174" t="s">
        <v>1700</v>
      </c>
      <c r="F124" s="174" t="s">
        <v>1777</v>
      </c>
      <c r="G124" s="174" t="s">
        <v>7024</v>
      </c>
      <c r="H124" s="174" t="s">
        <v>7644</v>
      </c>
      <c r="I124" s="174" t="s">
        <v>7645</v>
      </c>
      <c r="J124" s="174" t="s">
        <v>1778</v>
      </c>
      <c r="K124" s="174" t="s">
        <v>7026</v>
      </c>
      <c r="L124" s="174" t="s">
        <v>344</v>
      </c>
      <c r="M124" s="174" t="s">
        <v>1780</v>
      </c>
      <c r="N124" s="174">
        <v>0</v>
      </c>
      <c r="O124" s="174" t="s">
        <v>1779</v>
      </c>
      <c r="P124" s="174">
        <v>0</v>
      </c>
      <c r="Q124" s="176" t="s">
        <v>48</v>
      </c>
      <c r="R124" s="176" t="s">
        <v>7025</v>
      </c>
      <c r="S124" s="177">
        <v>37970</v>
      </c>
      <c r="T124" s="178">
        <v>3800</v>
      </c>
      <c r="U124" s="179">
        <v>13708386</v>
      </c>
      <c r="V124" s="179">
        <v>50722538</v>
      </c>
      <c r="W124" s="195">
        <v>44286</v>
      </c>
      <c r="X124" s="178" t="s">
        <v>7879</v>
      </c>
      <c r="Y124" s="178" t="s">
        <v>7880</v>
      </c>
      <c r="Z124" s="194" t="s">
        <v>7935</v>
      </c>
    </row>
    <row r="125" spans="1:26" ht="12.75" x14ac:dyDescent="0.2">
      <c r="A125" s="194" t="s">
        <v>1775</v>
      </c>
      <c r="B125" s="175">
        <v>700177300</v>
      </c>
      <c r="C125" s="174" t="s">
        <v>1681</v>
      </c>
      <c r="D125" s="174" t="s">
        <v>1776</v>
      </c>
      <c r="E125" s="174" t="s">
        <v>1700</v>
      </c>
      <c r="F125" s="174" t="s">
        <v>1777</v>
      </c>
      <c r="G125" s="174" t="s">
        <v>7024</v>
      </c>
      <c r="H125" s="174" t="s">
        <v>7644</v>
      </c>
      <c r="I125" s="174" t="s">
        <v>7645</v>
      </c>
      <c r="J125" s="174" t="s">
        <v>1778</v>
      </c>
      <c r="K125" s="174" t="s">
        <v>7026</v>
      </c>
      <c r="L125" s="174" t="s">
        <v>344</v>
      </c>
      <c r="M125" s="174" t="s">
        <v>1780</v>
      </c>
      <c r="N125" s="174">
        <v>0</v>
      </c>
      <c r="O125" s="174" t="s">
        <v>1779</v>
      </c>
      <c r="P125" s="174">
        <v>0</v>
      </c>
      <c r="Q125" s="176" t="s">
        <v>48</v>
      </c>
      <c r="R125" s="176" t="s">
        <v>7025</v>
      </c>
      <c r="S125" s="177">
        <v>37970</v>
      </c>
      <c r="T125" s="178">
        <v>3800</v>
      </c>
      <c r="U125" s="179">
        <v>40008006</v>
      </c>
      <c r="V125" s="179">
        <v>117907557</v>
      </c>
      <c r="W125" s="195">
        <v>44286</v>
      </c>
      <c r="X125" s="178" t="s">
        <v>7879</v>
      </c>
      <c r="Y125" s="178" t="s">
        <v>7880</v>
      </c>
      <c r="Z125" s="194" t="s">
        <v>7965</v>
      </c>
    </row>
    <row r="126" spans="1:26" ht="12.75" x14ac:dyDescent="0.2">
      <c r="A126" s="194" t="s">
        <v>7403</v>
      </c>
      <c r="B126" s="175">
        <v>719400000</v>
      </c>
      <c r="C126" s="174" t="s">
        <v>81</v>
      </c>
      <c r="D126" s="174" t="s">
        <v>724</v>
      </c>
      <c r="E126" s="174" t="s">
        <v>7404</v>
      </c>
      <c r="F126" s="174" t="s">
        <v>725</v>
      </c>
      <c r="G126" s="174" t="s">
        <v>7405</v>
      </c>
      <c r="H126" s="174" t="s">
        <v>726</v>
      </c>
      <c r="I126" s="174" t="s">
        <v>727</v>
      </c>
      <c r="J126" s="174" t="s">
        <v>728</v>
      </c>
      <c r="K126" s="174" t="s">
        <v>729</v>
      </c>
      <c r="L126" s="174" t="s">
        <v>50</v>
      </c>
      <c r="M126" s="174" t="s">
        <v>730</v>
      </c>
      <c r="N126" s="174" t="s">
        <v>7406</v>
      </c>
      <c r="O126" s="174" t="s">
        <v>731</v>
      </c>
      <c r="P126" s="174">
        <v>0</v>
      </c>
      <c r="Q126" s="176" t="s">
        <v>419</v>
      </c>
      <c r="R126" s="176" t="s">
        <v>7420</v>
      </c>
      <c r="S126" s="177">
        <v>37970</v>
      </c>
      <c r="T126" s="178">
        <v>3842</v>
      </c>
      <c r="U126" s="179">
        <v>4683763</v>
      </c>
      <c r="V126" s="179">
        <v>13856132</v>
      </c>
      <c r="W126" s="195">
        <v>44286</v>
      </c>
      <c r="X126" s="178" t="s">
        <v>7879</v>
      </c>
      <c r="Y126" s="178" t="s">
        <v>7880</v>
      </c>
      <c r="Z126" s="194" t="s">
        <v>7914</v>
      </c>
    </row>
    <row r="127" spans="1:26" ht="12.75" x14ac:dyDescent="0.2">
      <c r="A127" s="194" t="s">
        <v>7403</v>
      </c>
      <c r="B127" s="175">
        <v>719400000</v>
      </c>
      <c r="C127" s="174" t="s">
        <v>81</v>
      </c>
      <c r="D127" s="174" t="s">
        <v>724</v>
      </c>
      <c r="E127" s="174" t="s">
        <v>7404</v>
      </c>
      <c r="F127" s="174" t="s">
        <v>725</v>
      </c>
      <c r="G127" s="174" t="s">
        <v>7405</v>
      </c>
      <c r="H127" s="174" t="s">
        <v>726</v>
      </c>
      <c r="I127" s="174" t="s">
        <v>727</v>
      </c>
      <c r="J127" s="174" t="s">
        <v>728</v>
      </c>
      <c r="K127" s="174" t="s">
        <v>729</v>
      </c>
      <c r="L127" s="174" t="s">
        <v>50</v>
      </c>
      <c r="M127" s="174" t="s">
        <v>730</v>
      </c>
      <c r="N127" s="174" t="s">
        <v>7406</v>
      </c>
      <c r="O127" s="174" t="s">
        <v>731</v>
      </c>
      <c r="P127" s="174">
        <v>0</v>
      </c>
      <c r="Q127" s="176" t="s">
        <v>419</v>
      </c>
      <c r="R127" s="176" t="s">
        <v>7420</v>
      </c>
      <c r="S127" s="177">
        <v>37970</v>
      </c>
      <c r="T127" s="178">
        <v>3842</v>
      </c>
      <c r="U127" s="179">
        <v>11681824</v>
      </c>
      <c r="V127" s="179">
        <v>36372952</v>
      </c>
      <c r="W127" s="195">
        <v>44286</v>
      </c>
      <c r="X127" s="178" t="s">
        <v>7879</v>
      </c>
      <c r="Y127" s="178" t="s">
        <v>7880</v>
      </c>
      <c r="Z127" s="194" t="s">
        <v>7966</v>
      </c>
    </row>
    <row r="128" spans="1:26" ht="12.75" x14ac:dyDescent="0.2">
      <c r="A128" s="194" t="s">
        <v>7403</v>
      </c>
      <c r="B128" s="175">
        <v>719400000</v>
      </c>
      <c r="C128" s="174" t="s">
        <v>81</v>
      </c>
      <c r="D128" s="174" t="s">
        <v>724</v>
      </c>
      <c r="E128" s="174" t="s">
        <v>7404</v>
      </c>
      <c r="F128" s="174" t="s">
        <v>725</v>
      </c>
      <c r="G128" s="174" t="s">
        <v>7405</v>
      </c>
      <c r="H128" s="174" t="s">
        <v>726</v>
      </c>
      <c r="I128" s="174" t="s">
        <v>727</v>
      </c>
      <c r="J128" s="174" t="s">
        <v>728</v>
      </c>
      <c r="K128" s="174" t="s">
        <v>729</v>
      </c>
      <c r="L128" s="174" t="s">
        <v>50</v>
      </c>
      <c r="M128" s="174" t="s">
        <v>730</v>
      </c>
      <c r="N128" s="174" t="s">
        <v>7406</v>
      </c>
      <c r="O128" s="174" t="s">
        <v>731</v>
      </c>
      <c r="P128" s="174">
        <v>0</v>
      </c>
      <c r="Q128" s="176" t="s">
        <v>419</v>
      </c>
      <c r="R128" s="176" t="s">
        <v>7420</v>
      </c>
      <c r="S128" s="177">
        <v>37970</v>
      </c>
      <c r="T128" s="178">
        <v>3842</v>
      </c>
      <c r="U128" s="179">
        <v>78054531</v>
      </c>
      <c r="V128" s="179">
        <v>163539730</v>
      </c>
      <c r="W128" s="195">
        <v>44286</v>
      </c>
      <c r="X128" s="178" t="s">
        <v>7879</v>
      </c>
      <c r="Y128" s="178" t="s">
        <v>7880</v>
      </c>
      <c r="Z128" s="194" t="s">
        <v>7898</v>
      </c>
    </row>
    <row r="129" spans="1:26" ht="12.75" x14ac:dyDescent="0.2">
      <c r="A129" s="194" t="s">
        <v>7403</v>
      </c>
      <c r="B129" s="175">
        <v>719400000</v>
      </c>
      <c r="C129" s="174" t="s">
        <v>81</v>
      </c>
      <c r="D129" s="174" t="s">
        <v>724</v>
      </c>
      <c r="E129" s="174" t="s">
        <v>7404</v>
      </c>
      <c r="F129" s="174" t="s">
        <v>725</v>
      </c>
      <c r="G129" s="174" t="s">
        <v>7405</v>
      </c>
      <c r="H129" s="174" t="s">
        <v>726</v>
      </c>
      <c r="I129" s="174" t="s">
        <v>727</v>
      </c>
      <c r="J129" s="174" t="s">
        <v>728</v>
      </c>
      <c r="K129" s="174" t="s">
        <v>729</v>
      </c>
      <c r="L129" s="174" t="s">
        <v>50</v>
      </c>
      <c r="M129" s="174" t="s">
        <v>730</v>
      </c>
      <c r="N129" s="174" t="s">
        <v>7406</v>
      </c>
      <c r="O129" s="174" t="s">
        <v>731</v>
      </c>
      <c r="P129" s="174">
        <v>0</v>
      </c>
      <c r="Q129" s="176" t="s">
        <v>419</v>
      </c>
      <c r="R129" s="176" t="s">
        <v>7420</v>
      </c>
      <c r="S129" s="177">
        <v>37970</v>
      </c>
      <c r="T129" s="178">
        <v>3842</v>
      </c>
      <c r="U129" s="179">
        <v>8761368</v>
      </c>
      <c r="V129" s="179">
        <v>26815096</v>
      </c>
      <c r="W129" s="195">
        <v>44286</v>
      </c>
      <c r="X129" s="178" t="s">
        <v>7879</v>
      </c>
      <c r="Y129" s="178" t="s">
        <v>7880</v>
      </c>
      <c r="Z129" s="194" t="s">
        <v>7967</v>
      </c>
    </row>
    <row r="130" spans="1:26" ht="12.75" x14ac:dyDescent="0.2">
      <c r="A130" s="194" t="s">
        <v>7403</v>
      </c>
      <c r="B130" s="175">
        <v>719400000</v>
      </c>
      <c r="C130" s="174" t="s">
        <v>81</v>
      </c>
      <c r="D130" s="174" t="s">
        <v>724</v>
      </c>
      <c r="E130" s="174" t="s">
        <v>7404</v>
      </c>
      <c r="F130" s="174" t="s">
        <v>725</v>
      </c>
      <c r="G130" s="174" t="s">
        <v>7405</v>
      </c>
      <c r="H130" s="174" t="s">
        <v>726</v>
      </c>
      <c r="I130" s="174" t="s">
        <v>727</v>
      </c>
      <c r="J130" s="174" t="s">
        <v>728</v>
      </c>
      <c r="K130" s="174" t="s">
        <v>729</v>
      </c>
      <c r="L130" s="174" t="s">
        <v>50</v>
      </c>
      <c r="M130" s="174" t="s">
        <v>730</v>
      </c>
      <c r="N130" s="174" t="s">
        <v>7406</v>
      </c>
      <c r="O130" s="174" t="s">
        <v>731</v>
      </c>
      <c r="P130" s="174">
        <v>0</v>
      </c>
      <c r="Q130" s="176" t="s">
        <v>419</v>
      </c>
      <c r="R130" s="176" t="s">
        <v>7420</v>
      </c>
      <c r="S130" s="177">
        <v>37970</v>
      </c>
      <c r="T130" s="178">
        <v>3842</v>
      </c>
      <c r="U130" s="179">
        <v>69956472</v>
      </c>
      <c r="V130" s="179">
        <v>132054874</v>
      </c>
      <c r="W130" s="195">
        <v>44286</v>
      </c>
      <c r="X130" s="178" t="s">
        <v>7879</v>
      </c>
      <c r="Y130" s="178" t="s">
        <v>7880</v>
      </c>
      <c r="Z130" s="194" t="s">
        <v>7968</v>
      </c>
    </row>
    <row r="131" spans="1:26" ht="12.75" x14ac:dyDescent="0.2">
      <c r="A131" s="194" t="s">
        <v>7403</v>
      </c>
      <c r="B131" s="175">
        <v>719400000</v>
      </c>
      <c r="C131" s="174" t="s">
        <v>81</v>
      </c>
      <c r="D131" s="174" t="s">
        <v>724</v>
      </c>
      <c r="E131" s="174" t="s">
        <v>7404</v>
      </c>
      <c r="F131" s="174" t="s">
        <v>725</v>
      </c>
      <c r="G131" s="174" t="s">
        <v>7405</v>
      </c>
      <c r="H131" s="174" t="s">
        <v>726</v>
      </c>
      <c r="I131" s="174" t="s">
        <v>727</v>
      </c>
      <c r="J131" s="174" t="s">
        <v>728</v>
      </c>
      <c r="K131" s="174" t="s">
        <v>729</v>
      </c>
      <c r="L131" s="174" t="s">
        <v>50</v>
      </c>
      <c r="M131" s="174" t="s">
        <v>730</v>
      </c>
      <c r="N131" s="174" t="s">
        <v>7406</v>
      </c>
      <c r="O131" s="174" t="s">
        <v>731</v>
      </c>
      <c r="P131" s="174">
        <v>0</v>
      </c>
      <c r="Q131" s="176" t="s">
        <v>419</v>
      </c>
      <c r="R131" s="176" t="s">
        <v>7420</v>
      </c>
      <c r="S131" s="177">
        <v>37970</v>
      </c>
      <c r="T131" s="178">
        <v>3842</v>
      </c>
      <c r="U131" s="179">
        <v>35264593</v>
      </c>
      <c r="V131" s="179">
        <v>108795090</v>
      </c>
      <c r="W131" s="195">
        <v>44286</v>
      </c>
      <c r="X131" s="178" t="s">
        <v>7879</v>
      </c>
      <c r="Y131" s="178" t="s">
        <v>7880</v>
      </c>
      <c r="Z131" s="194" t="s">
        <v>7969</v>
      </c>
    </row>
    <row r="132" spans="1:26" ht="12.75" x14ac:dyDescent="0.2">
      <c r="A132" s="194" t="s">
        <v>7403</v>
      </c>
      <c r="B132" s="175">
        <v>719400000</v>
      </c>
      <c r="C132" s="174" t="s">
        <v>81</v>
      </c>
      <c r="D132" s="174" t="s">
        <v>724</v>
      </c>
      <c r="E132" s="174" t="s">
        <v>7404</v>
      </c>
      <c r="F132" s="174" t="s">
        <v>725</v>
      </c>
      <c r="G132" s="174" t="s">
        <v>7405</v>
      </c>
      <c r="H132" s="174" t="s">
        <v>726</v>
      </c>
      <c r="I132" s="174" t="s">
        <v>727</v>
      </c>
      <c r="J132" s="174" t="s">
        <v>728</v>
      </c>
      <c r="K132" s="174" t="s">
        <v>729</v>
      </c>
      <c r="L132" s="174" t="s">
        <v>50</v>
      </c>
      <c r="M132" s="174" t="s">
        <v>730</v>
      </c>
      <c r="N132" s="174" t="s">
        <v>7406</v>
      </c>
      <c r="O132" s="174" t="s">
        <v>731</v>
      </c>
      <c r="P132" s="174">
        <v>0</v>
      </c>
      <c r="Q132" s="176" t="s">
        <v>419</v>
      </c>
      <c r="R132" s="176" t="s">
        <v>7420</v>
      </c>
      <c r="S132" s="177">
        <v>37970</v>
      </c>
      <c r="T132" s="178">
        <v>3842</v>
      </c>
      <c r="U132" s="179">
        <v>15872868</v>
      </c>
      <c r="V132" s="179">
        <v>56854762</v>
      </c>
      <c r="W132" s="195">
        <v>44286</v>
      </c>
      <c r="X132" s="178" t="s">
        <v>7879</v>
      </c>
      <c r="Y132" s="178" t="s">
        <v>7880</v>
      </c>
      <c r="Z132" s="194" t="s">
        <v>7934</v>
      </c>
    </row>
    <row r="133" spans="1:26" ht="12.75" x14ac:dyDescent="0.2">
      <c r="A133" s="194" t="s">
        <v>7403</v>
      </c>
      <c r="B133" s="175">
        <v>719400000</v>
      </c>
      <c r="C133" s="174" t="s">
        <v>81</v>
      </c>
      <c r="D133" s="174" t="s">
        <v>724</v>
      </c>
      <c r="E133" s="174" t="s">
        <v>7404</v>
      </c>
      <c r="F133" s="174" t="s">
        <v>725</v>
      </c>
      <c r="G133" s="174" t="s">
        <v>7405</v>
      </c>
      <c r="H133" s="174" t="s">
        <v>726</v>
      </c>
      <c r="I133" s="174" t="s">
        <v>727</v>
      </c>
      <c r="J133" s="174" t="s">
        <v>728</v>
      </c>
      <c r="K133" s="174" t="s">
        <v>729</v>
      </c>
      <c r="L133" s="174" t="s">
        <v>50</v>
      </c>
      <c r="M133" s="174" t="s">
        <v>730</v>
      </c>
      <c r="N133" s="174" t="s">
        <v>7406</v>
      </c>
      <c r="O133" s="174" t="s">
        <v>731</v>
      </c>
      <c r="P133" s="174">
        <v>0</v>
      </c>
      <c r="Q133" s="176" t="s">
        <v>419</v>
      </c>
      <c r="R133" s="176" t="s">
        <v>7420</v>
      </c>
      <c r="S133" s="177">
        <v>37970</v>
      </c>
      <c r="T133" s="178">
        <v>3842</v>
      </c>
      <c r="U133" s="179">
        <v>20610937</v>
      </c>
      <c r="V133" s="179">
        <v>64518631</v>
      </c>
      <c r="W133" s="195">
        <v>44286</v>
      </c>
      <c r="X133" s="178" t="s">
        <v>7879</v>
      </c>
      <c r="Y133" s="178" t="s">
        <v>7880</v>
      </c>
      <c r="Z133" s="194" t="s">
        <v>7948</v>
      </c>
    </row>
    <row r="134" spans="1:26" ht="12.75" x14ac:dyDescent="0.2">
      <c r="A134" s="194" t="s">
        <v>7403</v>
      </c>
      <c r="B134" s="175">
        <v>719400000</v>
      </c>
      <c r="C134" s="174" t="s">
        <v>81</v>
      </c>
      <c r="D134" s="174" t="s">
        <v>724</v>
      </c>
      <c r="E134" s="174" t="s">
        <v>7404</v>
      </c>
      <c r="F134" s="174" t="s">
        <v>725</v>
      </c>
      <c r="G134" s="174" t="s">
        <v>7405</v>
      </c>
      <c r="H134" s="174" t="s">
        <v>726</v>
      </c>
      <c r="I134" s="174" t="s">
        <v>727</v>
      </c>
      <c r="J134" s="174" t="s">
        <v>728</v>
      </c>
      <c r="K134" s="174" t="s">
        <v>729</v>
      </c>
      <c r="L134" s="174" t="s">
        <v>50</v>
      </c>
      <c r="M134" s="174" t="s">
        <v>730</v>
      </c>
      <c r="N134" s="174" t="s">
        <v>7406</v>
      </c>
      <c r="O134" s="174" t="s">
        <v>731</v>
      </c>
      <c r="P134" s="174">
        <v>0</v>
      </c>
      <c r="Q134" s="176" t="s">
        <v>419</v>
      </c>
      <c r="R134" s="176" t="s">
        <v>7420</v>
      </c>
      <c r="S134" s="177">
        <v>37970</v>
      </c>
      <c r="T134" s="178">
        <v>3842</v>
      </c>
      <c r="U134" s="179">
        <v>20150285</v>
      </c>
      <c r="V134" s="179">
        <v>61321301</v>
      </c>
      <c r="W134" s="195">
        <v>44286</v>
      </c>
      <c r="X134" s="178" t="s">
        <v>7879</v>
      </c>
      <c r="Y134" s="178" t="s">
        <v>7880</v>
      </c>
      <c r="Z134" s="194" t="s">
        <v>6479</v>
      </c>
    </row>
    <row r="135" spans="1:26" ht="12.75" x14ac:dyDescent="0.2">
      <c r="A135" s="194" t="s">
        <v>7403</v>
      </c>
      <c r="B135" s="175">
        <v>719400000</v>
      </c>
      <c r="C135" s="174" t="s">
        <v>81</v>
      </c>
      <c r="D135" s="174" t="s">
        <v>724</v>
      </c>
      <c r="E135" s="174" t="s">
        <v>7404</v>
      </c>
      <c r="F135" s="174" t="s">
        <v>725</v>
      </c>
      <c r="G135" s="174" t="s">
        <v>7405</v>
      </c>
      <c r="H135" s="174" t="s">
        <v>726</v>
      </c>
      <c r="I135" s="174" t="s">
        <v>727</v>
      </c>
      <c r="J135" s="174" t="s">
        <v>728</v>
      </c>
      <c r="K135" s="174" t="s">
        <v>729</v>
      </c>
      <c r="L135" s="174" t="s">
        <v>50</v>
      </c>
      <c r="M135" s="174" t="s">
        <v>730</v>
      </c>
      <c r="N135" s="174" t="s">
        <v>7406</v>
      </c>
      <c r="O135" s="174" t="s">
        <v>731</v>
      </c>
      <c r="P135" s="174">
        <v>0</v>
      </c>
      <c r="Q135" s="176" t="s">
        <v>419</v>
      </c>
      <c r="R135" s="176" t="s">
        <v>7420</v>
      </c>
      <c r="S135" s="177">
        <v>37970</v>
      </c>
      <c r="T135" s="178">
        <v>3842</v>
      </c>
      <c r="U135" s="179">
        <v>12980168</v>
      </c>
      <c r="V135" s="179">
        <v>41302385</v>
      </c>
      <c r="W135" s="195">
        <v>44286</v>
      </c>
      <c r="X135" s="178" t="s">
        <v>7879</v>
      </c>
      <c r="Y135" s="178" t="s">
        <v>7880</v>
      </c>
      <c r="Z135" s="194" t="s">
        <v>7937</v>
      </c>
    </row>
    <row r="136" spans="1:26" ht="12.75" x14ac:dyDescent="0.2">
      <c r="A136" s="194" t="s">
        <v>5816</v>
      </c>
      <c r="B136" s="175">
        <v>800665612</v>
      </c>
      <c r="C136" s="174" t="s">
        <v>3965</v>
      </c>
      <c r="D136" s="174" t="s">
        <v>5817</v>
      </c>
      <c r="E136" s="174" t="s">
        <v>5818</v>
      </c>
      <c r="F136" s="174" t="s">
        <v>5818</v>
      </c>
      <c r="G136" s="174" t="s">
        <v>29</v>
      </c>
      <c r="H136" s="174">
        <v>0</v>
      </c>
      <c r="I136" s="174">
        <v>0</v>
      </c>
      <c r="J136" s="174" t="s">
        <v>7665</v>
      </c>
      <c r="K136" s="174" t="s">
        <v>5819</v>
      </c>
      <c r="L136" s="174" t="s">
        <v>344</v>
      </c>
      <c r="M136" s="174" t="s">
        <v>1736</v>
      </c>
      <c r="N136" s="174" t="s">
        <v>5820</v>
      </c>
      <c r="O136" s="174">
        <v>0</v>
      </c>
      <c r="P136" s="174">
        <v>0</v>
      </c>
      <c r="Q136" s="176" t="s">
        <v>251</v>
      </c>
      <c r="R136" s="176" t="s">
        <v>7558</v>
      </c>
      <c r="S136" s="177">
        <v>37970</v>
      </c>
      <c r="T136" s="178">
        <v>3846</v>
      </c>
      <c r="U136" s="179">
        <v>8454192</v>
      </c>
      <c r="V136" s="179">
        <v>26697451</v>
      </c>
      <c r="W136" s="195">
        <v>44286</v>
      </c>
      <c r="X136" s="178" t="s">
        <v>7879</v>
      </c>
      <c r="Y136" s="178" t="s">
        <v>7880</v>
      </c>
      <c r="Z136" s="194" t="s">
        <v>7913</v>
      </c>
    </row>
    <row r="137" spans="1:26" ht="12.75" x14ac:dyDescent="0.2">
      <c r="A137" s="194" t="s">
        <v>3964</v>
      </c>
      <c r="B137" s="175">
        <v>702085047</v>
      </c>
      <c r="C137" s="174" t="s">
        <v>3965</v>
      </c>
      <c r="D137" s="174" t="s">
        <v>153</v>
      </c>
      <c r="E137" s="174" t="s">
        <v>1700</v>
      </c>
      <c r="F137" s="174" t="s">
        <v>3966</v>
      </c>
      <c r="G137" s="174" t="s">
        <v>29</v>
      </c>
      <c r="H137" s="174">
        <v>0</v>
      </c>
      <c r="I137" s="174">
        <v>0</v>
      </c>
      <c r="J137" s="174" t="s">
        <v>7180</v>
      </c>
      <c r="K137" s="174" t="s">
        <v>6443</v>
      </c>
      <c r="L137" s="174" t="s">
        <v>6166</v>
      </c>
      <c r="M137" s="174" t="s">
        <v>4272</v>
      </c>
      <c r="N137" s="174" t="s">
        <v>6442</v>
      </c>
      <c r="O137" s="174" t="s">
        <v>6444</v>
      </c>
      <c r="P137" s="174">
        <v>0</v>
      </c>
      <c r="Q137" s="176" t="s">
        <v>251</v>
      </c>
      <c r="R137" s="176" t="s">
        <v>7308</v>
      </c>
      <c r="S137" s="177">
        <v>37970</v>
      </c>
      <c r="T137" s="178">
        <v>3848</v>
      </c>
      <c r="U137" s="179">
        <v>6721531</v>
      </c>
      <c r="V137" s="179">
        <v>21768327</v>
      </c>
      <c r="W137" s="195">
        <v>44286</v>
      </c>
      <c r="X137" s="178" t="s">
        <v>7879</v>
      </c>
      <c r="Y137" s="178" t="s">
        <v>7880</v>
      </c>
      <c r="Z137" s="194" t="s">
        <v>7928</v>
      </c>
    </row>
    <row r="138" spans="1:26" ht="12.75" x14ac:dyDescent="0.2">
      <c r="A138" s="194" t="s">
        <v>7277</v>
      </c>
      <c r="B138" s="175">
        <v>711524002</v>
      </c>
      <c r="C138" s="174" t="s">
        <v>1566</v>
      </c>
      <c r="D138" s="174" t="s">
        <v>1883</v>
      </c>
      <c r="E138" s="174" t="s">
        <v>7278</v>
      </c>
      <c r="F138" s="174" t="s">
        <v>1884</v>
      </c>
      <c r="G138" s="174" t="s">
        <v>7279</v>
      </c>
      <c r="H138" s="174" t="s">
        <v>1885</v>
      </c>
      <c r="I138" s="174" t="s">
        <v>7280</v>
      </c>
      <c r="J138" s="174" t="s">
        <v>1886</v>
      </c>
      <c r="K138" s="174" t="s">
        <v>1887</v>
      </c>
      <c r="L138" s="174" t="s">
        <v>50</v>
      </c>
      <c r="M138" s="174" t="s">
        <v>1889</v>
      </c>
      <c r="N138" s="174" t="s">
        <v>1888</v>
      </c>
      <c r="O138" s="174">
        <v>0</v>
      </c>
      <c r="P138" s="174">
        <v>0</v>
      </c>
      <c r="Q138" s="176">
        <v>93401</v>
      </c>
      <c r="R138" s="176" t="s">
        <v>7292</v>
      </c>
      <c r="S138" s="177">
        <v>37970</v>
      </c>
      <c r="T138" s="178">
        <v>3860</v>
      </c>
      <c r="U138" s="179">
        <v>19702734</v>
      </c>
      <c r="V138" s="179">
        <v>57514094</v>
      </c>
      <c r="W138" s="195">
        <v>44286</v>
      </c>
      <c r="X138" s="178" t="s">
        <v>7879</v>
      </c>
      <c r="Y138" s="178" t="s">
        <v>7880</v>
      </c>
      <c r="Z138" s="194" t="s">
        <v>7927</v>
      </c>
    </row>
    <row r="139" spans="1:26" ht="12.75" x14ac:dyDescent="0.2">
      <c r="A139" s="194" t="s">
        <v>1890</v>
      </c>
      <c r="B139" s="175">
        <v>814968006</v>
      </c>
      <c r="C139" s="174" t="s">
        <v>1566</v>
      </c>
      <c r="D139" s="174" t="s">
        <v>1891</v>
      </c>
      <c r="E139" s="174" t="s">
        <v>7208</v>
      </c>
      <c r="F139" s="174" t="s">
        <v>1892</v>
      </c>
      <c r="G139" s="174" t="s">
        <v>7484</v>
      </c>
      <c r="H139" s="174" t="s">
        <v>7472</v>
      </c>
      <c r="I139" s="174" t="s">
        <v>8197</v>
      </c>
      <c r="J139" s="174" t="s">
        <v>7485</v>
      </c>
      <c r="K139" s="174" t="s">
        <v>6899</v>
      </c>
      <c r="L139" s="174" t="s">
        <v>50</v>
      </c>
      <c r="M139" s="174" t="s">
        <v>1893</v>
      </c>
      <c r="N139" s="174">
        <v>225409300</v>
      </c>
      <c r="O139" s="174" t="s">
        <v>7471</v>
      </c>
      <c r="P139" s="174">
        <v>0</v>
      </c>
      <c r="Q139" s="176" t="s">
        <v>1274</v>
      </c>
      <c r="R139" s="176" t="s">
        <v>6941</v>
      </c>
      <c r="S139" s="177">
        <v>37970</v>
      </c>
      <c r="T139" s="178">
        <v>3950</v>
      </c>
      <c r="U139" s="179">
        <v>24253222</v>
      </c>
      <c r="V139" s="179">
        <v>24253222</v>
      </c>
      <c r="W139" s="195">
        <v>44286</v>
      </c>
      <c r="X139" s="178" t="s">
        <v>7879</v>
      </c>
      <c r="Y139" s="178" t="s">
        <v>7880</v>
      </c>
      <c r="Z139" s="194" t="s">
        <v>7966</v>
      </c>
    </row>
    <row r="140" spans="1:26" ht="12.75" x14ac:dyDescent="0.2">
      <c r="A140" s="194" t="s">
        <v>1890</v>
      </c>
      <c r="B140" s="175">
        <v>814968006</v>
      </c>
      <c r="C140" s="174" t="s">
        <v>1566</v>
      </c>
      <c r="D140" s="174" t="s">
        <v>1891</v>
      </c>
      <c r="E140" s="174" t="s">
        <v>7208</v>
      </c>
      <c r="F140" s="174" t="s">
        <v>1892</v>
      </c>
      <c r="G140" s="174" t="s">
        <v>7484</v>
      </c>
      <c r="H140" s="174" t="s">
        <v>7472</v>
      </c>
      <c r="I140" s="174" t="s">
        <v>8197</v>
      </c>
      <c r="J140" s="174" t="s">
        <v>7485</v>
      </c>
      <c r="K140" s="174" t="s">
        <v>6899</v>
      </c>
      <c r="L140" s="174" t="s">
        <v>50</v>
      </c>
      <c r="M140" s="174" t="s">
        <v>1893</v>
      </c>
      <c r="N140" s="174">
        <v>225409300</v>
      </c>
      <c r="O140" s="174" t="s">
        <v>7471</v>
      </c>
      <c r="P140" s="174">
        <v>0</v>
      </c>
      <c r="Q140" s="176" t="s">
        <v>1274</v>
      </c>
      <c r="R140" s="176" t="s">
        <v>6941</v>
      </c>
      <c r="S140" s="177">
        <v>37970</v>
      </c>
      <c r="T140" s="178">
        <v>3950</v>
      </c>
      <c r="U140" s="179">
        <v>28530278</v>
      </c>
      <c r="V140" s="179">
        <v>72902005</v>
      </c>
      <c r="W140" s="195">
        <v>44286</v>
      </c>
      <c r="X140" s="178" t="s">
        <v>7879</v>
      </c>
      <c r="Y140" s="178" t="s">
        <v>7880</v>
      </c>
      <c r="Z140" s="194" t="s">
        <v>7917</v>
      </c>
    </row>
    <row r="141" spans="1:26" ht="12.75" x14ac:dyDescent="0.2">
      <c r="A141" s="194" t="s">
        <v>2158</v>
      </c>
      <c r="B141" s="175">
        <v>707182008</v>
      </c>
      <c r="C141" s="174" t="s">
        <v>1579</v>
      </c>
      <c r="D141" s="174" t="s">
        <v>2159</v>
      </c>
      <c r="E141" s="174" t="s">
        <v>2160</v>
      </c>
      <c r="F141" s="174" t="s">
        <v>2161</v>
      </c>
      <c r="G141" s="174" t="s">
        <v>7004</v>
      </c>
      <c r="H141" s="174" t="s">
        <v>2162</v>
      </c>
      <c r="I141" s="174" t="s">
        <v>7005</v>
      </c>
      <c r="J141" s="174" t="s">
        <v>2163</v>
      </c>
      <c r="K141" s="174" t="s">
        <v>2165</v>
      </c>
      <c r="L141" s="174" t="s">
        <v>6171</v>
      </c>
      <c r="M141" s="174" t="s">
        <v>1013</v>
      </c>
      <c r="N141" s="174" t="s">
        <v>2166</v>
      </c>
      <c r="O141" s="174" t="s">
        <v>2164</v>
      </c>
      <c r="P141" s="174">
        <v>0</v>
      </c>
      <c r="Q141" s="176">
        <v>91401</v>
      </c>
      <c r="R141" s="176" t="s">
        <v>7006</v>
      </c>
      <c r="S141" s="177">
        <v>37970</v>
      </c>
      <c r="T141" s="178">
        <v>4100</v>
      </c>
      <c r="U141" s="179">
        <v>15283260</v>
      </c>
      <c r="V141" s="179">
        <v>23034103</v>
      </c>
      <c r="W141" s="195">
        <v>44286</v>
      </c>
      <c r="X141" s="178" t="s">
        <v>7879</v>
      </c>
      <c r="Y141" s="178" t="s">
        <v>7880</v>
      </c>
      <c r="Z141" s="194" t="s">
        <v>7899</v>
      </c>
    </row>
    <row r="142" spans="1:26" ht="12.75" x14ac:dyDescent="0.2">
      <c r="A142" s="194" t="s">
        <v>2349</v>
      </c>
      <c r="B142" s="175" t="s">
        <v>7816</v>
      </c>
      <c r="C142" s="174" t="s">
        <v>1639</v>
      </c>
      <c r="D142" s="174" t="s">
        <v>2350</v>
      </c>
      <c r="E142" s="174" t="s">
        <v>7712</v>
      </c>
      <c r="F142" s="174" t="s">
        <v>2351</v>
      </c>
      <c r="G142" s="174" t="s">
        <v>8207</v>
      </c>
      <c r="H142" s="174" t="s">
        <v>482</v>
      </c>
      <c r="I142" s="174" t="s">
        <v>7713</v>
      </c>
      <c r="J142" s="174" t="s">
        <v>8208</v>
      </c>
      <c r="K142" s="174" t="s">
        <v>2352</v>
      </c>
      <c r="L142" s="174" t="s">
        <v>50</v>
      </c>
      <c r="M142" s="174" t="s">
        <v>852</v>
      </c>
      <c r="N142" s="174" t="s">
        <v>2353</v>
      </c>
      <c r="O142" s="174" t="s">
        <v>7746</v>
      </c>
      <c r="P142" s="174">
        <v>0</v>
      </c>
      <c r="Q142" s="176">
        <v>93401</v>
      </c>
      <c r="R142" s="176" t="s">
        <v>7028</v>
      </c>
      <c r="S142" s="177">
        <v>37970</v>
      </c>
      <c r="T142" s="178">
        <v>4250</v>
      </c>
      <c r="U142" s="179">
        <v>10420339</v>
      </c>
      <c r="V142" s="179">
        <v>32697589</v>
      </c>
      <c r="W142" s="195">
        <v>44286</v>
      </c>
      <c r="X142" s="178" t="s">
        <v>7879</v>
      </c>
      <c r="Y142" s="178" t="s">
        <v>7880</v>
      </c>
      <c r="Z142" s="194" t="s">
        <v>7907</v>
      </c>
    </row>
    <row r="143" spans="1:26" ht="12.75" x14ac:dyDescent="0.2">
      <c r="A143" s="194" t="s">
        <v>2349</v>
      </c>
      <c r="B143" s="175" t="s">
        <v>7816</v>
      </c>
      <c r="C143" s="174" t="s">
        <v>1639</v>
      </c>
      <c r="D143" s="174" t="s">
        <v>2350</v>
      </c>
      <c r="E143" s="174" t="s">
        <v>7712</v>
      </c>
      <c r="F143" s="174" t="s">
        <v>2351</v>
      </c>
      <c r="G143" s="174" t="s">
        <v>8207</v>
      </c>
      <c r="H143" s="174" t="s">
        <v>482</v>
      </c>
      <c r="I143" s="174" t="s">
        <v>7713</v>
      </c>
      <c r="J143" s="174" t="s">
        <v>8208</v>
      </c>
      <c r="K143" s="174" t="s">
        <v>2352</v>
      </c>
      <c r="L143" s="174" t="s">
        <v>50</v>
      </c>
      <c r="M143" s="174" t="s">
        <v>852</v>
      </c>
      <c r="N143" s="174" t="s">
        <v>2353</v>
      </c>
      <c r="O143" s="174" t="s">
        <v>7746</v>
      </c>
      <c r="P143" s="174">
        <v>0</v>
      </c>
      <c r="Q143" s="176">
        <v>93401</v>
      </c>
      <c r="R143" s="176" t="s">
        <v>7028</v>
      </c>
      <c r="S143" s="177">
        <v>37970</v>
      </c>
      <c r="T143" s="178">
        <v>4250</v>
      </c>
      <c r="U143" s="179">
        <v>51800579</v>
      </c>
      <c r="V143" s="179">
        <v>114541283</v>
      </c>
      <c r="W143" s="195">
        <v>44286</v>
      </c>
      <c r="X143" s="178" t="s">
        <v>7879</v>
      </c>
      <c r="Y143" s="178" t="s">
        <v>7880</v>
      </c>
      <c r="Z143" s="194" t="s">
        <v>7882</v>
      </c>
    </row>
    <row r="144" spans="1:26" ht="12.75" x14ac:dyDescent="0.2">
      <c r="A144" s="194" t="s">
        <v>2349</v>
      </c>
      <c r="B144" s="175" t="s">
        <v>7816</v>
      </c>
      <c r="C144" s="174" t="s">
        <v>1639</v>
      </c>
      <c r="D144" s="174" t="s">
        <v>2350</v>
      </c>
      <c r="E144" s="174" t="s">
        <v>7712</v>
      </c>
      <c r="F144" s="174" t="s">
        <v>2351</v>
      </c>
      <c r="G144" s="174" t="s">
        <v>8207</v>
      </c>
      <c r="H144" s="174" t="s">
        <v>482</v>
      </c>
      <c r="I144" s="174" t="s">
        <v>7713</v>
      </c>
      <c r="J144" s="174" t="s">
        <v>8208</v>
      </c>
      <c r="K144" s="174" t="s">
        <v>2352</v>
      </c>
      <c r="L144" s="174" t="s">
        <v>50</v>
      </c>
      <c r="M144" s="174" t="s">
        <v>852</v>
      </c>
      <c r="N144" s="174" t="s">
        <v>2353</v>
      </c>
      <c r="O144" s="174" t="s">
        <v>7746</v>
      </c>
      <c r="P144" s="174">
        <v>0</v>
      </c>
      <c r="Q144" s="176">
        <v>93401</v>
      </c>
      <c r="R144" s="176" t="s">
        <v>7028</v>
      </c>
      <c r="S144" s="177">
        <v>37970</v>
      </c>
      <c r="T144" s="178">
        <v>4250</v>
      </c>
      <c r="U144" s="179">
        <v>13939850</v>
      </c>
      <c r="V144" s="179">
        <v>55955798</v>
      </c>
      <c r="W144" s="195">
        <v>44286</v>
      </c>
      <c r="X144" s="178" t="s">
        <v>7879</v>
      </c>
      <c r="Y144" s="178" t="s">
        <v>7880</v>
      </c>
      <c r="Z144" s="194" t="s">
        <v>7900</v>
      </c>
    </row>
    <row r="145" spans="1:26" ht="12.75" x14ac:dyDescent="0.2">
      <c r="A145" s="194" t="s">
        <v>2349</v>
      </c>
      <c r="B145" s="175" t="s">
        <v>7816</v>
      </c>
      <c r="C145" s="174" t="s">
        <v>1639</v>
      </c>
      <c r="D145" s="174" t="s">
        <v>2350</v>
      </c>
      <c r="E145" s="174" t="s">
        <v>7712</v>
      </c>
      <c r="F145" s="174" t="s">
        <v>2351</v>
      </c>
      <c r="G145" s="174" t="s">
        <v>8207</v>
      </c>
      <c r="H145" s="174" t="s">
        <v>482</v>
      </c>
      <c r="I145" s="174" t="s">
        <v>7713</v>
      </c>
      <c r="J145" s="174" t="s">
        <v>8208</v>
      </c>
      <c r="K145" s="174" t="s">
        <v>2352</v>
      </c>
      <c r="L145" s="174" t="s">
        <v>50</v>
      </c>
      <c r="M145" s="174" t="s">
        <v>852</v>
      </c>
      <c r="N145" s="174" t="s">
        <v>2353</v>
      </c>
      <c r="O145" s="174" t="s">
        <v>7746</v>
      </c>
      <c r="P145" s="174">
        <v>0</v>
      </c>
      <c r="Q145" s="176">
        <v>93401</v>
      </c>
      <c r="R145" s="176" t="s">
        <v>7028</v>
      </c>
      <c r="S145" s="177">
        <v>37970</v>
      </c>
      <c r="T145" s="178">
        <v>4250</v>
      </c>
      <c r="U145" s="179">
        <v>16033200</v>
      </c>
      <c r="V145" s="179">
        <v>48099600</v>
      </c>
      <c r="W145" s="195">
        <v>44286</v>
      </c>
      <c r="X145" s="178" t="s">
        <v>7879</v>
      </c>
      <c r="Y145" s="178" t="s">
        <v>7880</v>
      </c>
      <c r="Z145" s="194" t="s">
        <v>7895</v>
      </c>
    </row>
    <row r="146" spans="1:26" ht="12.75" x14ac:dyDescent="0.2">
      <c r="A146" s="194" t="s">
        <v>2349</v>
      </c>
      <c r="B146" s="175" t="s">
        <v>7816</v>
      </c>
      <c r="C146" s="174" t="s">
        <v>1639</v>
      </c>
      <c r="D146" s="174" t="s">
        <v>2350</v>
      </c>
      <c r="E146" s="174" t="s">
        <v>7712</v>
      </c>
      <c r="F146" s="174" t="s">
        <v>2351</v>
      </c>
      <c r="G146" s="174" t="s">
        <v>8207</v>
      </c>
      <c r="H146" s="174" t="s">
        <v>482</v>
      </c>
      <c r="I146" s="174" t="s">
        <v>7713</v>
      </c>
      <c r="J146" s="174" t="s">
        <v>8208</v>
      </c>
      <c r="K146" s="174" t="s">
        <v>2352</v>
      </c>
      <c r="L146" s="174" t="s">
        <v>50</v>
      </c>
      <c r="M146" s="174" t="s">
        <v>852</v>
      </c>
      <c r="N146" s="174" t="s">
        <v>2353</v>
      </c>
      <c r="O146" s="174" t="s">
        <v>7746</v>
      </c>
      <c r="P146" s="174">
        <v>0</v>
      </c>
      <c r="Q146" s="176">
        <v>93401</v>
      </c>
      <c r="R146" s="176" t="s">
        <v>7028</v>
      </c>
      <c r="S146" s="177">
        <v>37970</v>
      </c>
      <c r="T146" s="178">
        <v>4250</v>
      </c>
      <c r="U146" s="179">
        <v>73095928</v>
      </c>
      <c r="V146" s="179">
        <v>215703509</v>
      </c>
      <c r="W146" s="195">
        <v>44286</v>
      </c>
      <c r="X146" s="178" t="s">
        <v>7879</v>
      </c>
      <c r="Y146" s="178" t="s">
        <v>7880</v>
      </c>
      <c r="Z146" s="194" t="s">
        <v>7883</v>
      </c>
    </row>
    <row r="147" spans="1:26" ht="12.75" x14ac:dyDescent="0.2">
      <c r="A147" s="194" t="s">
        <v>2349</v>
      </c>
      <c r="B147" s="175" t="s">
        <v>7816</v>
      </c>
      <c r="C147" s="174" t="s">
        <v>1639</v>
      </c>
      <c r="D147" s="174" t="s">
        <v>2350</v>
      </c>
      <c r="E147" s="174" t="s">
        <v>7712</v>
      </c>
      <c r="F147" s="174" t="s">
        <v>2351</v>
      </c>
      <c r="G147" s="174" t="s">
        <v>8207</v>
      </c>
      <c r="H147" s="174" t="s">
        <v>482</v>
      </c>
      <c r="I147" s="174" t="s">
        <v>7713</v>
      </c>
      <c r="J147" s="174" t="s">
        <v>8208</v>
      </c>
      <c r="K147" s="174" t="s">
        <v>2352</v>
      </c>
      <c r="L147" s="174" t="s">
        <v>50</v>
      </c>
      <c r="M147" s="174" t="s">
        <v>852</v>
      </c>
      <c r="N147" s="174" t="s">
        <v>2353</v>
      </c>
      <c r="O147" s="174" t="s">
        <v>7746</v>
      </c>
      <c r="P147" s="174">
        <v>0</v>
      </c>
      <c r="Q147" s="176">
        <v>93401</v>
      </c>
      <c r="R147" s="176" t="s">
        <v>7028</v>
      </c>
      <c r="S147" s="177">
        <v>37970</v>
      </c>
      <c r="T147" s="178">
        <v>4250</v>
      </c>
      <c r="U147" s="179">
        <v>18897247</v>
      </c>
      <c r="V147" s="179">
        <v>61891459</v>
      </c>
      <c r="W147" s="195">
        <v>44286</v>
      </c>
      <c r="X147" s="178" t="s">
        <v>7879</v>
      </c>
      <c r="Y147" s="178" t="s">
        <v>7880</v>
      </c>
      <c r="Z147" s="194" t="s">
        <v>7971</v>
      </c>
    </row>
    <row r="148" spans="1:26" ht="12.75" x14ac:dyDescent="0.2">
      <c r="A148" s="194" t="s">
        <v>2349</v>
      </c>
      <c r="B148" s="175" t="s">
        <v>7816</v>
      </c>
      <c r="C148" s="174" t="s">
        <v>1639</v>
      </c>
      <c r="D148" s="174" t="s">
        <v>2350</v>
      </c>
      <c r="E148" s="174" t="s">
        <v>7712</v>
      </c>
      <c r="F148" s="174" t="s">
        <v>2351</v>
      </c>
      <c r="G148" s="174" t="s">
        <v>8207</v>
      </c>
      <c r="H148" s="174" t="s">
        <v>482</v>
      </c>
      <c r="I148" s="174" t="s">
        <v>7713</v>
      </c>
      <c r="J148" s="174" t="s">
        <v>8208</v>
      </c>
      <c r="K148" s="174" t="s">
        <v>2352</v>
      </c>
      <c r="L148" s="174" t="s">
        <v>50</v>
      </c>
      <c r="M148" s="174" t="s">
        <v>852</v>
      </c>
      <c r="N148" s="174" t="s">
        <v>2353</v>
      </c>
      <c r="O148" s="174" t="s">
        <v>7746</v>
      </c>
      <c r="P148" s="174">
        <v>0</v>
      </c>
      <c r="Q148" s="176">
        <v>93401</v>
      </c>
      <c r="R148" s="176" t="s">
        <v>7028</v>
      </c>
      <c r="S148" s="177">
        <v>37970</v>
      </c>
      <c r="T148" s="178">
        <v>4250</v>
      </c>
      <c r="U148" s="179">
        <v>6051240</v>
      </c>
      <c r="V148" s="179">
        <v>18696780</v>
      </c>
      <c r="W148" s="195">
        <v>44286</v>
      </c>
      <c r="X148" s="178" t="s">
        <v>7879</v>
      </c>
      <c r="Y148" s="178" t="s">
        <v>7880</v>
      </c>
      <c r="Z148" s="194" t="s">
        <v>7972</v>
      </c>
    </row>
    <row r="149" spans="1:26" ht="12.75" x14ac:dyDescent="0.2">
      <c r="A149" s="194" t="s">
        <v>2349</v>
      </c>
      <c r="B149" s="175" t="s">
        <v>7816</v>
      </c>
      <c r="C149" s="174" t="s">
        <v>1639</v>
      </c>
      <c r="D149" s="174" t="s">
        <v>2350</v>
      </c>
      <c r="E149" s="174" t="s">
        <v>7712</v>
      </c>
      <c r="F149" s="174" t="s">
        <v>2351</v>
      </c>
      <c r="G149" s="174" t="s">
        <v>8207</v>
      </c>
      <c r="H149" s="174" t="s">
        <v>482</v>
      </c>
      <c r="I149" s="174" t="s">
        <v>7713</v>
      </c>
      <c r="J149" s="174" t="s">
        <v>8208</v>
      </c>
      <c r="K149" s="174" t="s">
        <v>2352</v>
      </c>
      <c r="L149" s="174" t="s">
        <v>50</v>
      </c>
      <c r="M149" s="174" t="s">
        <v>852</v>
      </c>
      <c r="N149" s="174" t="s">
        <v>2353</v>
      </c>
      <c r="O149" s="174" t="s">
        <v>7746</v>
      </c>
      <c r="P149" s="174">
        <v>0</v>
      </c>
      <c r="Q149" s="176">
        <v>93401</v>
      </c>
      <c r="R149" s="176" t="s">
        <v>7028</v>
      </c>
      <c r="S149" s="177">
        <v>37970</v>
      </c>
      <c r="T149" s="178">
        <v>4250</v>
      </c>
      <c r="U149" s="179">
        <v>7944192</v>
      </c>
      <c r="V149" s="179">
        <v>23832576</v>
      </c>
      <c r="W149" s="195">
        <v>44286</v>
      </c>
      <c r="X149" s="178" t="s">
        <v>7879</v>
      </c>
      <c r="Y149" s="178" t="s">
        <v>7880</v>
      </c>
      <c r="Z149" s="194" t="s">
        <v>7908</v>
      </c>
    </row>
    <row r="150" spans="1:26" ht="12.75" x14ac:dyDescent="0.2">
      <c r="A150" s="194" t="s">
        <v>2349</v>
      </c>
      <c r="B150" s="175" t="s">
        <v>7816</v>
      </c>
      <c r="C150" s="174" t="s">
        <v>1639</v>
      </c>
      <c r="D150" s="174" t="s">
        <v>2350</v>
      </c>
      <c r="E150" s="174" t="s">
        <v>7712</v>
      </c>
      <c r="F150" s="174" t="s">
        <v>2351</v>
      </c>
      <c r="G150" s="174" t="s">
        <v>8207</v>
      </c>
      <c r="H150" s="174" t="s">
        <v>482</v>
      </c>
      <c r="I150" s="174" t="s">
        <v>7713</v>
      </c>
      <c r="J150" s="174" t="s">
        <v>8208</v>
      </c>
      <c r="K150" s="174" t="s">
        <v>2352</v>
      </c>
      <c r="L150" s="174" t="s">
        <v>50</v>
      </c>
      <c r="M150" s="174" t="s">
        <v>852</v>
      </c>
      <c r="N150" s="174" t="s">
        <v>2353</v>
      </c>
      <c r="O150" s="174" t="s">
        <v>7746</v>
      </c>
      <c r="P150" s="174">
        <v>0</v>
      </c>
      <c r="Q150" s="176">
        <v>93401</v>
      </c>
      <c r="R150" s="176" t="s">
        <v>7028</v>
      </c>
      <c r="S150" s="177">
        <v>37970</v>
      </c>
      <c r="T150" s="178">
        <v>4250</v>
      </c>
      <c r="U150" s="179">
        <v>45060533</v>
      </c>
      <c r="V150" s="179">
        <v>100075304</v>
      </c>
      <c r="W150" s="195">
        <v>44286</v>
      </c>
      <c r="X150" s="178" t="s">
        <v>7879</v>
      </c>
      <c r="Y150" s="178" t="s">
        <v>7880</v>
      </c>
      <c r="Z150" s="194" t="s">
        <v>7973</v>
      </c>
    </row>
    <row r="151" spans="1:26" ht="12.75" x14ac:dyDescent="0.2">
      <c r="A151" s="194" t="s">
        <v>2349</v>
      </c>
      <c r="B151" s="175" t="s">
        <v>7816</v>
      </c>
      <c r="C151" s="174" t="s">
        <v>1639</v>
      </c>
      <c r="D151" s="174" t="s">
        <v>2350</v>
      </c>
      <c r="E151" s="174" t="s">
        <v>7712</v>
      </c>
      <c r="F151" s="174" t="s">
        <v>2351</v>
      </c>
      <c r="G151" s="174" t="s">
        <v>8207</v>
      </c>
      <c r="H151" s="174" t="s">
        <v>482</v>
      </c>
      <c r="I151" s="174" t="s">
        <v>7713</v>
      </c>
      <c r="J151" s="174" t="s">
        <v>8208</v>
      </c>
      <c r="K151" s="174" t="s">
        <v>2352</v>
      </c>
      <c r="L151" s="174" t="s">
        <v>50</v>
      </c>
      <c r="M151" s="174" t="s">
        <v>852</v>
      </c>
      <c r="N151" s="174" t="s">
        <v>2353</v>
      </c>
      <c r="O151" s="174" t="s">
        <v>7746</v>
      </c>
      <c r="P151" s="174">
        <v>0</v>
      </c>
      <c r="Q151" s="176">
        <v>93401</v>
      </c>
      <c r="R151" s="176" t="s">
        <v>7028</v>
      </c>
      <c r="S151" s="177">
        <v>37970</v>
      </c>
      <c r="T151" s="178">
        <v>4250</v>
      </c>
      <c r="U151" s="179">
        <v>7447680</v>
      </c>
      <c r="V151" s="179">
        <v>28549440</v>
      </c>
      <c r="W151" s="195">
        <v>44286</v>
      </c>
      <c r="X151" s="178" t="s">
        <v>7879</v>
      </c>
      <c r="Y151" s="178" t="s">
        <v>7880</v>
      </c>
      <c r="Z151" s="194" t="s">
        <v>7891</v>
      </c>
    </row>
    <row r="152" spans="1:26" ht="12.75" x14ac:dyDescent="0.2">
      <c r="A152" s="194" t="s">
        <v>2349</v>
      </c>
      <c r="B152" s="175" t="s">
        <v>7816</v>
      </c>
      <c r="C152" s="174" t="s">
        <v>1639</v>
      </c>
      <c r="D152" s="174" t="s">
        <v>2350</v>
      </c>
      <c r="E152" s="174" t="s">
        <v>7712</v>
      </c>
      <c r="F152" s="174" t="s">
        <v>2351</v>
      </c>
      <c r="G152" s="174" t="s">
        <v>8207</v>
      </c>
      <c r="H152" s="174" t="s">
        <v>482</v>
      </c>
      <c r="I152" s="174" t="s">
        <v>7713</v>
      </c>
      <c r="J152" s="174" t="s">
        <v>8208</v>
      </c>
      <c r="K152" s="174" t="s">
        <v>2352</v>
      </c>
      <c r="L152" s="174" t="s">
        <v>50</v>
      </c>
      <c r="M152" s="174" t="s">
        <v>852</v>
      </c>
      <c r="N152" s="174" t="s">
        <v>2353</v>
      </c>
      <c r="O152" s="174" t="s">
        <v>7746</v>
      </c>
      <c r="P152" s="174">
        <v>0</v>
      </c>
      <c r="Q152" s="176">
        <v>93401</v>
      </c>
      <c r="R152" s="176" t="s">
        <v>7028</v>
      </c>
      <c r="S152" s="177">
        <v>37970</v>
      </c>
      <c r="T152" s="178">
        <v>4250</v>
      </c>
      <c r="U152" s="179">
        <v>2741677</v>
      </c>
      <c r="V152" s="179">
        <v>8225031</v>
      </c>
      <c r="W152" s="195">
        <v>44286</v>
      </c>
      <c r="X152" s="178" t="s">
        <v>7879</v>
      </c>
      <c r="Y152" s="178" t="s">
        <v>7880</v>
      </c>
      <c r="Z152" s="194" t="s">
        <v>7954</v>
      </c>
    </row>
    <row r="153" spans="1:26" ht="12.75" x14ac:dyDescent="0.2">
      <c r="A153" s="194" t="s">
        <v>2349</v>
      </c>
      <c r="B153" s="175" t="s">
        <v>7816</v>
      </c>
      <c r="C153" s="174" t="s">
        <v>1639</v>
      </c>
      <c r="D153" s="174" t="s">
        <v>2350</v>
      </c>
      <c r="E153" s="174" t="s">
        <v>7712</v>
      </c>
      <c r="F153" s="174" t="s">
        <v>2351</v>
      </c>
      <c r="G153" s="174" t="s">
        <v>8207</v>
      </c>
      <c r="H153" s="174" t="s">
        <v>482</v>
      </c>
      <c r="I153" s="174" t="s">
        <v>7713</v>
      </c>
      <c r="J153" s="174" t="s">
        <v>8208</v>
      </c>
      <c r="K153" s="174" t="s">
        <v>2352</v>
      </c>
      <c r="L153" s="174" t="s">
        <v>50</v>
      </c>
      <c r="M153" s="174" t="s">
        <v>852</v>
      </c>
      <c r="N153" s="174" t="s">
        <v>2353</v>
      </c>
      <c r="O153" s="174" t="s">
        <v>7746</v>
      </c>
      <c r="P153" s="174">
        <v>0</v>
      </c>
      <c r="Q153" s="176">
        <v>93401</v>
      </c>
      <c r="R153" s="176" t="s">
        <v>7028</v>
      </c>
      <c r="S153" s="177">
        <v>37970</v>
      </c>
      <c r="T153" s="178">
        <v>4250</v>
      </c>
      <c r="U153" s="179">
        <v>3290013</v>
      </c>
      <c r="V153" s="179">
        <v>9870039</v>
      </c>
      <c r="W153" s="195">
        <v>44286</v>
      </c>
      <c r="X153" s="178" t="s">
        <v>7879</v>
      </c>
      <c r="Y153" s="178" t="s">
        <v>7880</v>
      </c>
      <c r="Z153" s="194" t="s">
        <v>7892</v>
      </c>
    </row>
    <row r="154" spans="1:26" ht="12.75" x14ac:dyDescent="0.2">
      <c r="A154" s="194" t="s">
        <v>2349</v>
      </c>
      <c r="B154" s="175" t="s">
        <v>7816</v>
      </c>
      <c r="C154" s="174" t="s">
        <v>1639</v>
      </c>
      <c r="D154" s="174" t="s">
        <v>2350</v>
      </c>
      <c r="E154" s="174" t="s">
        <v>7712</v>
      </c>
      <c r="F154" s="174" t="s">
        <v>2351</v>
      </c>
      <c r="G154" s="174" t="s">
        <v>8207</v>
      </c>
      <c r="H154" s="174" t="s">
        <v>482</v>
      </c>
      <c r="I154" s="174" t="s">
        <v>7713</v>
      </c>
      <c r="J154" s="174" t="s">
        <v>8208</v>
      </c>
      <c r="K154" s="174" t="s">
        <v>2352</v>
      </c>
      <c r="L154" s="174" t="s">
        <v>50</v>
      </c>
      <c r="M154" s="174" t="s">
        <v>852</v>
      </c>
      <c r="N154" s="174" t="s">
        <v>2353</v>
      </c>
      <c r="O154" s="174" t="s">
        <v>7746</v>
      </c>
      <c r="P154" s="174">
        <v>0</v>
      </c>
      <c r="Q154" s="176">
        <v>93401</v>
      </c>
      <c r="R154" s="176" t="s">
        <v>7028</v>
      </c>
      <c r="S154" s="177">
        <v>37970</v>
      </c>
      <c r="T154" s="178">
        <v>4250</v>
      </c>
      <c r="U154" s="179">
        <v>8016600</v>
      </c>
      <c r="V154" s="179">
        <v>24049800</v>
      </c>
      <c r="W154" s="195">
        <v>44286</v>
      </c>
      <c r="X154" s="178" t="s">
        <v>7879</v>
      </c>
      <c r="Y154" s="178" t="s">
        <v>7880</v>
      </c>
      <c r="Z154" s="194" t="s">
        <v>7949</v>
      </c>
    </row>
    <row r="155" spans="1:26" ht="12.75" x14ac:dyDescent="0.2">
      <c r="A155" s="194" t="s">
        <v>2349</v>
      </c>
      <c r="B155" s="175" t="s">
        <v>7816</v>
      </c>
      <c r="C155" s="174" t="s">
        <v>1639</v>
      </c>
      <c r="D155" s="174" t="s">
        <v>2350</v>
      </c>
      <c r="E155" s="174" t="s">
        <v>7712</v>
      </c>
      <c r="F155" s="174" t="s">
        <v>2351</v>
      </c>
      <c r="G155" s="174" t="s">
        <v>8207</v>
      </c>
      <c r="H155" s="174" t="s">
        <v>482</v>
      </c>
      <c r="I155" s="174" t="s">
        <v>7713</v>
      </c>
      <c r="J155" s="174" t="s">
        <v>8208</v>
      </c>
      <c r="K155" s="174" t="s">
        <v>2352</v>
      </c>
      <c r="L155" s="174" t="s">
        <v>50</v>
      </c>
      <c r="M155" s="174" t="s">
        <v>852</v>
      </c>
      <c r="N155" s="174" t="s">
        <v>2353</v>
      </c>
      <c r="O155" s="174" t="s">
        <v>7746</v>
      </c>
      <c r="P155" s="174">
        <v>0</v>
      </c>
      <c r="Q155" s="176">
        <v>93401</v>
      </c>
      <c r="R155" s="176" t="s">
        <v>7028</v>
      </c>
      <c r="S155" s="177">
        <v>37970</v>
      </c>
      <c r="T155" s="178">
        <v>4250</v>
      </c>
      <c r="U155" s="179">
        <v>7075296</v>
      </c>
      <c r="V155" s="179">
        <v>22375623</v>
      </c>
      <c r="W155" s="195">
        <v>44286</v>
      </c>
      <c r="X155" s="178" t="s">
        <v>7879</v>
      </c>
      <c r="Y155" s="178" t="s">
        <v>7880</v>
      </c>
      <c r="Z155" s="194" t="s">
        <v>7974</v>
      </c>
    </row>
    <row r="156" spans="1:26" ht="12.75" x14ac:dyDescent="0.2">
      <c r="A156" s="194" t="s">
        <v>2349</v>
      </c>
      <c r="B156" s="175" t="s">
        <v>7816</v>
      </c>
      <c r="C156" s="174" t="s">
        <v>1639</v>
      </c>
      <c r="D156" s="174" t="s">
        <v>2350</v>
      </c>
      <c r="E156" s="174" t="s">
        <v>7712</v>
      </c>
      <c r="F156" s="174" t="s">
        <v>2351</v>
      </c>
      <c r="G156" s="174" t="s">
        <v>8207</v>
      </c>
      <c r="H156" s="174" t="s">
        <v>482</v>
      </c>
      <c r="I156" s="174" t="s">
        <v>7713</v>
      </c>
      <c r="J156" s="174" t="s">
        <v>8208</v>
      </c>
      <c r="K156" s="174" t="s">
        <v>2352</v>
      </c>
      <c r="L156" s="174" t="s">
        <v>50</v>
      </c>
      <c r="M156" s="174" t="s">
        <v>852</v>
      </c>
      <c r="N156" s="174" t="s">
        <v>2353</v>
      </c>
      <c r="O156" s="174" t="s">
        <v>7746</v>
      </c>
      <c r="P156" s="174">
        <v>0</v>
      </c>
      <c r="Q156" s="176">
        <v>93401</v>
      </c>
      <c r="R156" s="176" t="s">
        <v>7028</v>
      </c>
      <c r="S156" s="177">
        <v>37970</v>
      </c>
      <c r="T156" s="178">
        <v>4250</v>
      </c>
      <c r="U156" s="179">
        <v>3630744</v>
      </c>
      <c r="V156" s="179">
        <v>11255306</v>
      </c>
      <c r="W156" s="195">
        <v>44286</v>
      </c>
      <c r="X156" s="178" t="s">
        <v>7879</v>
      </c>
      <c r="Y156" s="178" t="s">
        <v>7880</v>
      </c>
      <c r="Z156" s="194" t="s">
        <v>7975</v>
      </c>
    </row>
    <row r="157" spans="1:26" ht="12.75" x14ac:dyDescent="0.2">
      <c r="A157" s="194" t="s">
        <v>2349</v>
      </c>
      <c r="B157" s="175" t="s">
        <v>7816</v>
      </c>
      <c r="C157" s="174" t="s">
        <v>1639</v>
      </c>
      <c r="D157" s="174" t="s">
        <v>2350</v>
      </c>
      <c r="E157" s="174" t="s">
        <v>7712</v>
      </c>
      <c r="F157" s="174" t="s">
        <v>2351</v>
      </c>
      <c r="G157" s="174" t="s">
        <v>8207</v>
      </c>
      <c r="H157" s="174" t="s">
        <v>482</v>
      </c>
      <c r="I157" s="174" t="s">
        <v>7713</v>
      </c>
      <c r="J157" s="174" t="s">
        <v>8208</v>
      </c>
      <c r="K157" s="174" t="s">
        <v>2352</v>
      </c>
      <c r="L157" s="174" t="s">
        <v>50</v>
      </c>
      <c r="M157" s="174" t="s">
        <v>852</v>
      </c>
      <c r="N157" s="174" t="s">
        <v>2353</v>
      </c>
      <c r="O157" s="174" t="s">
        <v>7746</v>
      </c>
      <c r="P157" s="174">
        <v>0</v>
      </c>
      <c r="Q157" s="176">
        <v>93401</v>
      </c>
      <c r="R157" s="176" t="s">
        <v>7028</v>
      </c>
      <c r="S157" s="177">
        <v>37970</v>
      </c>
      <c r="T157" s="178">
        <v>4250</v>
      </c>
      <c r="U157" s="179">
        <v>9619920</v>
      </c>
      <c r="V157" s="179">
        <v>16136640</v>
      </c>
      <c r="W157" s="195">
        <v>44286</v>
      </c>
      <c r="X157" s="178" t="s">
        <v>7879</v>
      </c>
      <c r="Y157" s="178" t="s">
        <v>7880</v>
      </c>
      <c r="Z157" s="194" t="s">
        <v>7970</v>
      </c>
    </row>
    <row r="158" spans="1:26" ht="12.75" x14ac:dyDescent="0.2">
      <c r="A158" s="194" t="s">
        <v>2349</v>
      </c>
      <c r="B158" s="175" t="s">
        <v>7816</v>
      </c>
      <c r="C158" s="174" t="s">
        <v>1639</v>
      </c>
      <c r="D158" s="174" t="s">
        <v>2350</v>
      </c>
      <c r="E158" s="174" t="s">
        <v>7712</v>
      </c>
      <c r="F158" s="174" t="s">
        <v>2351</v>
      </c>
      <c r="G158" s="174" t="s">
        <v>8207</v>
      </c>
      <c r="H158" s="174" t="s">
        <v>482</v>
      </c>
      <c r="I158" s="174" t="s">
        <v>7713</v>
      </c>
      <c r="J158" s="174" t="s">
        <v>8208</v>
      </c>
      <c r="K158" s="174" t="s">
        <v>2352</v>
      </c>
      <c r="L158" s="174" t="s">
        <v>50</v>
      </c>
      <c r="M158" s="174" t="s">
        <v>852</v>
      </c>
      <c r="N158" s="174" t="s">
        <v>2353</v>
      </c>
      <c r="O158" s="174" t="s">
        <v>7746</v>
      </c>
      <c r="P158" s="174">
        <v>0</v>
      </c>
      <c r="Q158" s="176">
        <v>93401</v>
      </c>
      <c r="R158" s="176" t="s">
        <v>7028</v>
      </c>
      <c r="S158" s="177">
        <v>37970</v>
      </c>
      <c r="T158" s="178">
        <v>4250</v>
      </c>
      <c r="U158" s="179">
        <v>5930280</v>
      </c>
      <c r="V158" s="179">
        <v>17790840</v>
      </c>
      <c r="W158" s="195">
        <v>44286</v>
      </c>
      <c r="X158" s="178" t="s">
        <v>7879</v>
      </c>
      <c r="Y158" s="178" t="s">
        <v>7880</v>
      </c>
      <c r="Z158" s="194" t="s">
        <v>7976</v>
      </c>
    </row>
    <row r="159" spans="1:26" ht="12.75" x14ac:dyDescent="0.2">
      <c r="A159" s="194" t="s">
        <v>2349</v>
      </c>
      <c r="B159" s="175" t="s">
        <v>7816</v>
      </c>
      <c r="C159" s="174" t="s">
        <v>1639</v>
      </c>
      <c r="D159" s="174" t="s">
        <v>2350</v>
      </c>
      <c r="E159" s="174" t="s">
        <v>7712</v>
      </c>
      <c r="F159" s="174" t="s">
        <v>2351</v>
      </c>
      <c r="G159" s="174" t="s">
        <v>8207</v>
      </c>
      <c r="H159" s="174" t="s">
        <v>482</v>
      </c>
      <c r="I159" s="174" t="s">
        <v>7713</v>
      </c>
      <c r="J159" s="174" t="s">
        <v>8208</v>
      </c>
      <c r="K159" s="174" t="s">
        <v>2352</v>
      </c>
      <c r="L159" s="174" t="s">
        <v>50</v>
      </c>
      <c r="M159" s="174" t="s">
        <v>852</v>
      </c>
      <c r="N159" s="174" t="s">
        <v>2353</v>
      </c>
      <c r="O159" s="174" t="s">
        <v>7746</v>
      </c>
      <c r="P159" s="174">
        <v>0</v>
      </c>
      <c r="Q159" s="176">
        <v>93401</v>
      </c>
      <c r="R159" s="176" t="s">
        <v>7028</v>
      </c>
      <c r="S159" s="177">
        <v>37970</v>
      </c>
      <c r="T159" s="178">
        <v>4250</v>
      </c>
      <c r="U159" s="179">
        <v>16033200</v>
      </c>
      <c r="V159" s="179">
        <v>52107900</v>
      </c>
      <c r="W159" s="195">
        <v>44286</v>
      </c>
      <c r="X159" s="178" t="s">
        <v>7879</v>
      </c>
      <c r="Y159" s="178" t="s">
        <v>7880</v>
      </c>
      <c r="Z159" s="194" t="s">
        <v>7944</v>
      </c>
    </row>
    <row r="160" spans="1:26" ht="12.75" x14ac:dyDescent="0.2">
      <c r="A160" s="194" t="s">
        <v>2349</v>
      </c>
      <c r="B160" s="175" t="s">
        <v>7816</v>
      </c>
      <c r="C160" s="174" t="s">
        <v>1639</v>
      </c>
      <c r="D160" s="174" t="s">
        <v>2350</v>
      </c>
      <c r="E160" s="174" t="s">
        <v>7712</v>
      </c>
      <c r="F160" s="174" t="s">
        <v>2351</v>
      </c>
      <c r="G160" s="174" t="s">
        <v>8207</v>
      </c>
      <c r="H160" s="174" t="s">
        <v>482</v>
      </c>
      <c r="I160" s="174" t="s">
        <v>7713</v>
      </c>
      <c r="J160" s="174" t="s">
        <v>8208</v>
      </c>
      <c r="K160" s="174" t="s">
        <v>2352</v>
      </c>
      <c r="L160" s="174" t="s">
        <v>50</v>
      </c>
      <c r="M160" s="174" t="s">
        <v>852</v>
      </c>
      <c r="N160" s="174" t="s">
        <v>2353</v>
      </c>
      <c r="O160" s="174" t="s">
        <v>7746</v>
      </c>
      <c r="P160" s="174">
        <v>0</v>
      </c>
      <c r="Q160" s="176">
        <v>93401</v>
      </c>
      <c r="R160" s="176" t="s">
        <v>7028</v>
      </c>
      <c r="S160" s="177">
        <v>37970</v>
      </c>
      <c r="T160" s="178">
        <v>4250</v>
      </c>
      <c r="U160" s="179">
        <v>8016600</v>
      </c>
      <c r="V160" s="179">
        <v>24049800</v>
      </c>
      <c r="W160" s="195">
        <v>44286</v>
      </c>
      <c r="X160" s="178" t="s">
        <v>7879</v>
      </c>
      <c r="Y160" s="178" t="s">
        <v>7880</v>
      </c>
      <c r="Z160" s="194" t="s">
        <v>7977</v>
      </c>
    </row>
    <row r="161" spans="1:26" ht="12.75" x14ac:dyDescent="0.2">
      <c r="A161" s="194" t="s">
        <v>2349</v>
      </c>
      <c r="B161" s="175" t="s">
        <v>7816</v>
      </c>
      <c r="C161" s="174" t="s">
        <v>1639</v>
      </c>
      <c r="D161" s="174" t="s">
        <v>2350</v>
      </c>
      <c r="E161" s="174" t="s">
        <v>7712</v>
      </c>
      <c r="F161" s="174" t="s">
        <v>2351</v>
      </c>
      <c r="G161" s="174" t="s">
        <v>8207</v>
      </c>
      <c r="H161" s="174" t="s">
        <v>482</v>
      </c>
      <c r="I161" s="174" t="s">
        <v>7713</v>
      </c>
      <c r="J161" s="174" t="s">
        <v>8208</v>
      </c>
      <c r="K161" s="174" t="s">
        <v>2352</v>
      </c>
      <c r="L161" s="174" t="s">
        <v>50</v>
      </c>
      <c r="M161" s="174" t="s">
        <v>852</v>
      </c>
      <c r="N161" s="174" t="s">
        <v>2353</v>
      </c>
      <c r="O161" s="174" t="s">
        <v>7746</v>
      </c>
      <c r="P161" s="174">
        <v>0</v>
      </c>
      <c r="Q161" s="176">
        <v>93401</v>
      </c>
      <c r="R161" s="176" t="s">
        <v>7028</v>
      </c>
      <c r="S161" s="177">
        <v>37970</v>
      </c>
      <c r="T161" s="178">
        <v>4250</v>
      </c>
      <c r="U161" s="179">
        <v>16033200</v>
      </c>
      <c r="V161" s="179">
        <v>55635204</v>
      </c>
      <c r="W161" s="195">
        <v>44286</v>
      </c>
      <c r="X161" s="178" t="s">
        <v>7879</v>
      </c>
      <c r="Y161" s="178" t="s">
        <v>7880</v>
      </c>
      <c r="Z161" s="194" t="s">
        <v>7941</v>
      </c>
    </row>
    <row r="162" spans="1:26" ht="12.75" x14ac:dyDescent="0.2">
      <c r="A162" s="194" t="s">
        <v>2349</v>
      </c>
      <c r="B162" s="175" t="s">
        <v>7816</v>
      </c>
      <c r="C162" s="174" t="s">
        <v>1639</v>
      </c>
      <c r="D162" s="174" t="s">
        <v>2350</v>
      </c>
      <c r="E162" s="174" t="s">
        <v>7712</v>
      </c>
      <c r="F162" s="174" t="s">
        <v>2351</v>
      </c>
      <c r="G162" s="174" t="s">
        <v>8207</v>
      </c>
      <c r="H162" s="174" t="s">
        <v>482</v>
      </c>
      <c r="I162" s="174" t="s">
        <v>7713</v>
      </c>
      <c r="J162" s="174" t="s">
        <v>8208</v>
      </c>
      <c r="K162" s="174" t="s">
        <v>2352</v>
      </c>
      <c r="L162" s="174" t="s">
        <v>50</v>
      </c>
      <c r="M162" s="174" t="s">
        <v>852</v>
      </c>
      <c r="N162" s="174" t="s">
        <v>2353</v>
      </c>
      <c r="O162" s="174" t="s">
        <v>7746</v>
      </c>
      <c r="P162" s="174">
        <v>0</v>
      </c>
      <c r="Q162" s="176">
        <v>93401</v>
      </c>
      <c r="R162" s="176" t="s">
        <v>7028</v>
      </c>
      <c r="S162" s="177">
        <v>37970</v>
      </c>
      <c r="T162" s="178">
        <v>4250</v>
      </c>
      <c r="U162" s="179">
        <v>15826320</v>
      </c>
      <c r="V162" s="179">
        <v>49030560</v>
      </c>
      <c r="W162" s="195">
        <v>44286</v>
      </c>
      <c r="X162" s="178" t="s">
        <v>7879</v>
      </c>
      <c r="Y162" s="178" t="s">
        <v>7880</v>
      </c>
      <c r="Z162" s="194" t="s">
        <v>7978</v>
      </c>
    </row>
    <row r="163" spans="1:26" ht="12.75" x14ac:dyDescent="0.2">
      <c r="A163" s="194" t="s">
        <v>2349</v>
      </c>
      <c r="B163" s="175" t="s">
        <v>7816</v>
      </c>
      <c r="C163" s="174" t="s">
        <v>1639</v>
      </c>
      <c r="D163" s="174" t="s">
        <v>2350</v>
      </c>
      <c r="E163" s="174" t="s">
        <v>7712</v>
      </c>
      <c r="F163" s="174" t="s">
        <v>2351</v>
      </c>
      <c r="G163" s="174" t="s">
        <v>8207</v>
      </c>
      <c r="H163" s="174" t="s">
        <v>482</v>
      </c>
      <c r="I163" s="174" t="s">
        <v>7713</v>
      </c>
      <c r="J163" s="174" t="s">
        <v>8208</v>
      </c>
      <c r="K163" s="174" t="s">
        <v>2352</v>
      </c>
      <c r="L163" s="174" t="s">
        <v>50</v>
      </c>
      <c r="M163" s="174" t="s">
        <v>852</v>
      </c>
      <c r="N163" s="174" t="s">
        <v>2353</v>
      </c>
      <c r="O163" s="174" t="s">
        <v>7746</v>
      </c>
      <c r="P163" s="174">
        <v>0</v>
      </c>
      <c r="Q163" s="176">
        <v>93401</v>
      </c>
      <c r="R163" s="176" t="s">
        <v>7028</v>
      </c>
      <c r="S163" s="177">
        <v>37970</v>
      </c>
      <c r="T163" s="178">
        <v>4250</v>
      </c>
      <c r="U163" s="179">
        <v>7413200</v>
      </c>
      <c r="V163" s="179">
        <v>22153351</v>
      </c>
      <c r="W163" s="195">
        <v>44286</v>
      </c>
      <c r="X163" s="178" t="s">
        <v>7879</v>
      </c>
      <c r="Y163" s="178" t="s">
        <v>7880</v>
      </c>
      <c r="Z163" s="194" t="s">
        <v>7979</v>
      </c>
    </row>
    <row r="164" spans="1:26" ht="12.75" x14ac:dyDescent="0.2">
      <c r="A164" s="194" t="s">
        <v>2349</v>
      </c>
      <c r="B164" s="175" t="s">
        <v>7816</v>
      </c>
      <c r="C164" s="174" t="s">
        <v>1639</v>
      </c>
      <c r="D164" s="174" t="s">
        <v>2350</v>
      </c>
      <c r="E164" s="174" t="s">
        <v>7712</v>
      </c>
      <c r="F164" s="174" t="s">
        <v>2351</v>
      </c>
      <c r="G164" s="174" t="s">
        <v>8207</v>
      </c>
      <c r="H164" s="174" t="s">
        <v>482</v>
      </c>
      <c r="I164" s="174" t="s">
        <v>7713</v>
      </c>
      <c r="J164" s="174" t="s">
        <v>8208</v>
      </c>
      <c r="K164" s="174" t="s">
        <v>2352</v>
      </c>
      <c r="L164" s="174" t="s">
        <v>50</v>
      </c>
      <c r="M164" s="174" t="s">
        <v>852</v>
      </c>
      <c r="N164" s="174" t="s">
        <v>2353</v>
      </c>
      <c r="O164" s="174" t="s">
        <v>7746</v>
      </c>
      <c r="P164" s="174">
        <v>0</v>
      </c>
      <c r="Q164" s="176">
        <v>93401</v>
      </c>
      <c r="R164" s="176" t="s">
        <v>7028</v>
      </c>
      <c r="S164" s="177">
        <v>37970</v>
      </c>
      <c r="T164" s="178">
        <v>4250</v>
      </c>
      <c r="U164" s="179">
        <v>16033200</v>
      </c>
      <c r="V164" s="179">
        <v>60124500</v>
      </c>
      <c r="W164" s="195">
        <v>44286</v>
      </c>
      <c r="X164" s="178" t="s">
        <v>7879</v>
      </c>
      <c r="Y164" s="178" t="s">
        <v>7880</v>
      </c>
      <c r="Z164" s="194" t="s">
        <v>7950</v>
      </c>
    </row>
    <row r="165" spans="1:26" ht="12.75" x14ac:dyDescent="0.2">
      <c r="A165" s="194" t="s">
        <v>2349</v>
      </c>
      <c r="B165" s="175" t="s">
        <v>7816</v>
      </c>
      <c r="C165" s="174" t="s">
        <v>1639</v>
      </c>
      <c r="D165" s="174" t="s">
        <v>2350</v>
      </c>
      <c r="E165" s="174" t="s">
        <v>7712</v>
      </c>
      <c r="F165" s="174" t="s">
        <v>2351</v>
      </c>
      <c r="G165" s="174" t="s">
        <v>8207</v>
      </c>
      <c r="H165" s="174" t="s">
        <v>482</v>
      </c>
      <c r="I165" s="174" t="s">
        <v>7713</v>
      </c>
      <c r="J165" s="174" t="s">
        <v>8208</v>
      </c>
      <c r="K165" s="174" t="s">
        <v>2352</v>
      </c>
      <c r="L165" s="174" t="s">
        <v>50</v>
      </c>
      <c r="M165" s="174" t="s">
        <v>852</v>
      </c>
      <c r="N165" s="174" t="s">
        <v>2353</v>
      </c>
      <c r="O165" s="174" t="s">
        <v>7746</v>
      </c>
      <c r="P165" s="174">
        <v>0</v>
      </c>
      <c r="Q165" s="176">
        <v>93401</v>
      </c>
      <c r="R165" s="176" t="s">
        <v>7028</v>
      </c>
      <c r="S165" s="177">
        <v>37970</v>
      </c>
      <c r="T165" s="178">
        <v>4250</v>
      </c>
      <c r="U165" s="179">
        <v>8937216</v>
      </c>
      <c r="V165" s="179">
        <v>35947468</v>
      </c>
      <c r="W165" s="195">
        <v>44286</v>
      </c>
      <c r="X165" s="178" t="s">
        <v>7879</v>
      </c>
      <c r="Y165" s="178" t="s">
        <v>7880</v>
      </c>
      <c r="Z165" s="194" t="s">
        <v>7980</v>
      </c>
    </row>
    <row r="166" spans="1:26" ht="12.75" x14ac:dyDescent="0.2">
      <c r="A166" s="194" t="s">
        <v>2349</v>
      </c>
      <c r="B166" s="175" t="s">
        <v>7816</v>
      </c>
      <c r="C166" s="174" t="s">
        <v>1639</v>
      </c>
      <c r="D166" s="174" t="s">
        <v>2350</v>
      </c>
      <c r="E166" s="174" t="s">
        <v>7712</v>
      </c>
      <c r="F166" s="174" t="s">
        <v>2351</v>
      </c>
      <c r="G166" s="174" t="s">
        <v>8207</v>
      </c>
      <c r="H166" s="174" t="s">
        <v>482</v>
      </c>
      <c r="I166" s="174" t="s">
        <v>7713</v>
      </c>
      <c r="J166" s="174" t="s">
        <v>8208</v>
      </c>
      <c r="K166" s="174" t="s">
        <v>2352</v>
      </c>
      <c r="L166" s="174" t="s">
        <v>50</v>
      </c>
      <c r="M166" s="174" t="s">
        <v>852</v>
      </c>
      <c r="N166" s="174" t="s">
        <v>2353</v>
      </c>
      <c r="O166" s="174" t="s">
        <v>7746</v>
      </c>
      <c r="P166" s="174">
        <v>0</v>
      </c>
      <c r="Q166" s="176">
        <v>93401</v>
      </c>
      <c r="R166" s="176" t="s">
        <v>7028</v>
      </c>
      <c r="S166" s="177">
        <v>37970</v>
      </c>
      <c r="T166" s="178">
        <v>4250</v>
      </c>
      <c r="U166" s="179">
        <v>61174933</v>
      </c>
      <c r="V166" s="179">
        <v>209310095</v>
      </c>
      <c r="W166" s="195">
        <v>44286</v>
      </c>
      <c r="X166" s="178" t="s">
        <v>7879</v>
      </c>
      <c r="Y166" s="178" t="s">
        <v>7880</v>
      </c>
      <c r="Z166" s="194" t="s">
        <v>7881</v>
      </c>
    </row>
    <row r="167" spans="1:26" ht="12.75" x14ac:dyDescent="0.2">
      <c r="A167" s="194" t="s">
        <v>2349</v>
      </c>
      <c r="B167" s="175" t="s">
        <v>7816</v>
      </c>
      <c r="C167" s="174" t="s">
        <v>1639</v>
      </c>
      <c r="D167" s="174" t="s">
        <v>2350</v>
      </c>
      <c r="E167" s="174" t="s">
        <v>7712</v>
      </c>
      <c r="F167" s="174" t="s">
        <v>2351</v>
      </c>
      <c r="G167" s="174" t="s">
        <v>8207</v>
      </c>
      <c r="H167" s="174" t="s">
        <v>482</v>
      </c>
      <c r="I167" s="174" t="s">
        <v>7713</v>
      </c>
      <c r="J167" s="174" t="s">
        <v>8208</v>
      </c>
      <c r="K167" s="174" t="s">
        <v>2352</v>
      </c>
      <c r="L167" s="174" t="s">
        <v>50</v>
      </c>
      <c r="M167" s="174" t="s">
        <v>852</v>
      </c>
      <c r="N167" s="174" t="s">
        <v>2353</v>
      </c>
      <c r="O167" s="174" t="s">
        <v>7746</v>
      </c>
      <c r="P167" s="174">
        <v>0</v>
      </c>
      <c r="Q167" s="176">
        <v>93401</v>
      </c>
      <c r="R167" s="176" t="s">
        <v>7028</v>
      </c>
      <c r="S167" s="177">
        <v>37970</v>
      </c>
      <c r="T167" s="178">
        <v>4250</v>
      </c>
      <c r="U167" s="179">
        <v>26237556</v>
      </c>
      <c r="V167" s="179">
        <v>88576809</v>
      </c>
      <c r="W167" s="195">
        <v>44286</v>
      </c>
      <c r="X167" s="178" t="s">
        <v>7879</v>
      </c>
      <c r="Y167" s="178" t="s">
        <v>7880</v>
      </c>
      <c r="Z167" s="194" t="s">
        <v>7956</v>
      </c>
    </row>
    <row r="168" spans="1:26" ht="12.75" x14ac:dyDescent="0.2">
      <c r="A168" s="194" t="s">
        <v>2349</v>
      </c>
      <c r="B168" s="175" t="s">
        <v>7816</v>
      </c>
      <c r="C168" s="174" t="s">
        <v>1639</v>
      </c>
      <c r="D168" s="174" t="s">
        <v>2350</v>
      </c>
      <c r="E168" s="174" t="s">
        <v>7712</v>
      </c>
      <c r="F168" s="174" t="s">
        <v>2351</v>
      </c>
      <c r="G168" s="174" t="s">
        <v>8207</v>
      </c>
      <c r="H168" s="174" t="s">
        <v>482</v>
      </c>
      <c r="I168" s="174" t="s">
        <v>7713</v>
      </c>
      <c r="J168" s="174" t="s">
        <v>8208</v>
      </c>
      <c r="K168" s="174" t="s">
        <v>2352</v>
      </c>
      <c r="L168" s="174" t="s">
        <v>50</v>
      </c>
      <c r="M168" s="174" t="s">
        <v>852</v>
      </c>
      <c r="N168" s="174" t="s">
        <v>2353</v>
      </c>
      <c r="O168" s="174" t="s">
        <v>7746</v>
      </c>
      <c r="P168" s="174">
        <v>0</v>
      </c>
      <c r="Q168" s="176">
        <v>93401</v>
      </c>
      <c r="R168" s="176" t="s">
        <v>7028</v>
      </c>
      <c r="S168" s="177">
        <v>37970</v>
      </c>
      <c r="T168" s="178">
        <v>4250</v>
      </c>
      <c r="U168" s="179">
        <v>8844120</v>
      </c>
      <c r="V168" s="179">
        <v>28831830</v>
      </c>
      <c r="W168" s="195">
        <v>44286</v>
      </c>
      <c r="X168" s="178" t="s">
        <v>7879</v>
      </c>
      <c r="Y168" s="178" t="s">
        <v>7880</v>
      </c>
      <c r="Z168" s="194" t="s">
        <v>7923</v>
      </c>
    </row>
    <row r="169" spans="1:26" ht="12.75" x14ac:dyDescent="0.2">
      <c r="A169" s="194" t="s">
        <v>2349</v>
      </c>
      <c r="B169" s="175" t="s">
        <v>7816</v>
      </c>
      <c r="C169" s="174" t="s">
        <v>1639</v>
      </c>
      <c r="D169" s="174" t="s">
        <v>2350</v>
      </c>
      <c r="E169" s="174" t="s">
        <v>7712</v>
      </c>
      <c r="F169" s="174" t="s">
        <v>2351</v>
      </c>
      <c r="G169" s="174" t="s">
        <v>8207</v>
      </c>
      <c r="H169" s="174" t="s">
        <v>482</v>
      </c>
      <c r="I169" s="174" t="s">
        <v>7713</v>
      </c>
      <c r="J169" s="174" t="s">
        <v>8208</v>
      </c>
      <c r="K169" s="174" t="s">
        <v>2352</v>
      </c>
      <c r="L169" s="174" t="s">
        <v>50</v>
      </c>
      <c r="M169" s="174" t="s">
        <v>852</v>
      </c>
      <c r="N169" s="174" t="s">
        <v>2353</v>
      </c>
      <c r="O169" s="174" t="s">
        <v>7746</v>
      </c>
      <c r="P169" s="174">
        <v>0</v>
      </c>
      <c r="Q169" s="176">
        <v>93401</v>
      </c>
      <c r="R169" s="176" t="s">
        <v>7028</v>
      </c>
      <c r="S169" s="177">
        <v>37970</v>
      </c>
      <c r="T169" s="178">
        <v>4250</v>
      </c>
      <c r="U169" s="179">
        <v>6206400</v>
      </c>
      <c r="V169" s="179">
        <v>19619071</v>
      </c>
      <c r="W169" s="195">
        <v>44286</v>
      </c>
      <c r="X169" s="178" t="s">
        <v>7879</v>
      </c>
      <c r="Y169" s="178" t="s">
        <v>7880</v>
      </c>
      <c r="Z169" s="194" t="s">
        <v>7925</v>
      </c>
    </row>
    <row r="170" spans="1:26" ht="12.75" x14ac:dyDescent="0.2">
      <c r="A170" s="194" t="s">
        <v>2349</v>
      </c>
      <c r="B170" s="175" t="s">
        <v>7816</v>
      </c>
      <c r="C170" s="174" t="s">
        <v>1639</v>
      </c>
      <c r="D170" s="174" t="s">
        <v>2350</v>
      </c>
      <c r="E170" s="174" t="s">
        <v>7712</v>
      </c>
      <c r="F170" s="174" t="s">
        <v>2351</v>
      </c>
      <c r="G170" s="174" t="s">
        <v>8207</v>
      </c>
      <c r="H170" s="174" t="s">
        <v>482</v>
      </c>
      <c r="I170" s="174" t="s">
        <v>7713</v>
      </c>
      <c r="J170" s="174" t="s">
        <v>8208</v>
      </c>
      <c r="K170" s="174" t="s">
        <v>2352</v>
      </c>
      <c r="L170" s="174" t="s">
        <v>50</v>
      </c>
      <c r="M170" s="174" t="s">
        <v>852</v>
      </c>
      <c r="N170" s="174" t="s">
        <v>2353</v>
      </c>
      <c r="O170" s="174" t="s">
        <v>7746</v>
      </c>
      <c r="P170" s="174">
        <v>0</v>
      </c>
      <c r="Q170" s="176">
        <v>93401</v>
      </c>
      <c r="R170" s="176" t="s">
        <v>7028</v>
      </c>
      <c r="S170" s="177">
        <v>37970</v>
      </c>
      <c r="T170" s="178">
        <v>4250</v>
      </c>
      <c r="U170" s="179">
        <v>4965120</v>
      </c>
      <c r="V170" s="179">
        <v>12723120</v>
      </c>
      <c r="W170" s="195">
        <v>44286</v>
      </c>
      <c r="X170" s="178" t="s">
        <v>7879</v>
      </c>
      <c r="Y170" s="178" t="s">
        <v>7880</v>
      </c>
      <c r="Z170" s="194" t="s">
        <v>8046</v>
      </c>
    </row>
    <row r="171" spans="1:26" ht="12.75" x14ac:dyDescent="0.2">
      <c r="A171" s="194" t="s">
        <v>2349</v>
      </c>
      <c r="B171" s="175" t="s">
        <v>7816</v>
      </c>
      <c r="C171" s="174" t="s">
        <v>1639</v>
      </c>
      <c r="D171" s="174" t="s">
        <v>2350</v>
      </c>
      <c r="E171" s="174" t="s">
        <v>7712</v>
      </c>
      <c r="F171" s="174" t="s">
        <v>2351</v>
      </c>
      <c r="G171" s="174" t="s">
        <v>8207</v>
      </c>
      <c r="H171" s="174" t="s">
        <v>482</v>
      </c>
      <c r="I171" s="174" t="s">
        <v>7713</v>
      </c>
      <c r="J171" s="174" t="s">
        <v>8208</v>
      </c>
      <c r="K171" s="174" t="s">
        <v>2352</v>
      </c>
      <c r="L171" s="174" t="s">
        <v>50</v>
      </c>
      <c r="M171" s="174" t="s">
        <v>852</v>
      </c>
      <c r="N171" s="174" t="s">
        <v>2353</v>
      </c>
      <c r="O171" s="174" t="s">
        <v>7746</v>
      </c>
      <c r="P171" s="174">
        <v>0</v>
      </c>
      <c r="Q171" s="176">
        <v>93401</v>
      </c>
      <c r="R171" s="176" t="s">
        <v>7028</v>
      </c>
      <c r="S171" s="177">
        <v>37970</v>
      </c>
      <c r="T171" s="178">
        <v>4250</v>
      </c>
      <c r="U171" s="179">
        <v>26359408</v>
      </c>
      <c r="V171" s="179">
        <v>46119138</v>
      </c>
      <c r="W171" s="195">
        <v>44286</v>
      </c>
      <c r="X171" s="178" t="s">
        <v>7879</v>
      </c>
      <c r="Y171" s="178" t="s">
        <v>7880</v>
      </c>
      <c r="Z171" s="194" t="s">
        <v>7928</v>
      </c>
    </row>
    <row r="172" spans="1:26" ht="12.75" x14ac:dyDescent="0.2">
      <c r="A172" s="194" t="s">
        <v>2349</v>
      </c>
      <c r="B172" s="175" t="s">
        <v>7816</v>
      </c>
      <c r="C172" s="174" t="s">
        <v>1639</v>
      </c>
      <c r="D172" s="174" t="s">
        <v>2350</v>
      </c>
      <c r="E172" s="174" t="s">
        <v>7712</v>
      </c>
      <c r="F172" s="174" t="s">
        <v>2351</v>
      </c>
      <c r="G172" s="174" t="s">
        <v>8207</v>
      </c>
      <c r="H172" s="174" t="s">
        <v>482</v>
      </c>
      <c r="I172" s="174" t="s">
        <v>7713</v>
      </c>
      <c r="J172" s="174" t="s">
        <v>8208</v>
      </c>
      <c r="K172" s="174" t="s">
        <v>2352</v>
      </c>
      <c r="L172" s="174" t="s">
        <v>50</v>
      </c>
      <c r="M172" s="174" t="s">
        <v>852</v>
      </c>
      <c r="N172" s="174" t="s">
        <v>2353</v>
      </c>
      <c r="O172" s="174" t="s">
        <v>7746</v>
      </c>
      <c r="P172" s="174">
        <v>0</v>
      </c>
      <c r="Q172" s="176">
        <v>93401</v>
      </c>
      <c r="R172" s="176" t="s">
        <v>7028</v>
      </c>
      <c r="S172" s="177">
        <v>37970</v>
      </c>
      <c r="T172" s="178">
        <v>4250</v>
      </c>
      <c r="U172" s="179">
        <v>48109944</v>
      </c>
      <c r="V172" s="179">
        <v>100590228</v>
      </c>
      <c r="W172" s="195">
        <v>44286</v>
      </c>
      <c r="X172" s="178" t="s">
        <v>7879</v>
      </c>
      <c r="Y172" s="178" t="s">
        <v>7880</v>
      </c>
      <c r="Z172" s="194" t="s">
        <v>7898</v>
      </c>
    </row>
    <row r="173" spans="1:26" ht="12.75" x14ac:dyDescent="0.2">
      <c r="A173" s="194" t="s">
        <v>2349</v>
      </c>
      <c r="B173" s="175" t="s">
        <v>7816</v>
      </c>
      <c r="C173" s="174" t="s">
        <v>1639</v>
      </c>
      <c r="D173" s="174" t="s">
        <v>2350</v>
      </c>
      <c r="E173" s="174" t="s">
        <v>7712</v>
      </c>
      <c r="F173" s="174" t="s">
        <v>2351</v>
      </c>
      <c r="G173" s="174" t="s">
        <v>8207</v>
      </c>
      <c r="H173" s="174" t="s">
        <v>482</v>
      </c>
      <c r="I173" s="174" t="s">
        <v>7713</v>
      </c>
      <c r="J173" s="174" t="s">
        <v>8208</v>
      </c>
      <c r="K173" s="174" t="s">
        <v>2352</v>
      </c>
      <c r="L173" s="174" t="s">
        <v>50</v>
      </c>
      <c r="M173" s="174" t="s">
        <v>852</v>
      </c>
      <c r="N173" s="174" t="s">
        <v>2353</v>
      </c>
      <c r="O173" s="174" t="s">
        <v>7746</v>
      </c>
      <c r="P173" s="174">
        <v>0</v>
      </c>
      <c r="Q173" s="176">
        <v>93401</v>
      </c>
      <c r="R173" s="176" t="s">
        <v>7028</v>
      </c>
      <c r="S173" s="177">
        <v>37970</v>
      </c>
      <c r="T173" s="178">
        <v>4250</v>
      </c>
      <c r="U173" s="179">
        <v>48189593</v>
      </c>
      <c r="V173" s="179">
        <v>111427912</v>
      </c>
      <c r="W173" s="195">
        <v>44286</v>
      </c>
      <c r="X173" s="178" t="s">
        <v>7879</v>
      </c>
      <c r="Y173" s="178" t="s">
        <v>7880</v>
      </c>
      <c r="Z173" s="194" t="s">
        <v>7933</v>
      </c>
    </row>
    <row r="174" spans="1:26" ht="12.75" x14ac:dyDescent="0.2">
      <c r="A174" s="194" t="s">
        <v>2349</v>
      </c>
      <c r="B174" s="175" t="s">
        <v>7816</v>
      </c>
      <c r="C174" s="174" t="s">
        <v>1639</v>
      </c>
      <c r="D174" s="174" t="s">
        <v>2350</v>
      </c>
      <c r="E174" s="174" t="s">
        <v>7712</v>
      </c>
      <c r="F174" s="174" t="s">
        <v>2351</v>
      </c>
      <c r="G174" s="174" t="s">
        <v>8207</v>
      </c>
      <c r="H174" s="174" t="s">
        <v>482</v>
      </c>
      <c r="I174" s="174" t="s">
        <v>7713</v>
      </c>
      <c r="J174" s="174" t="s">
        <v>8208</v>
      </c>
      <c r="K174" s="174" t="s">
        <v>2352</v>
      </c>
      <c r="L174" s="174" t="s">
        <v>50</v>
      </c>
      <c r="M174" s="174" t="s">
        <v>852</v>
      </c>
      <c r="N174" s="174" t="s">
        <v>2353</v>
      </c>
      <c r="O174" s="174" t="s">
        <v>7746</v>
      </c>
      <c r="P174" s="174">
        <v>0</v>
      </c>
      <c r="Q174" s="176">
        <v>93401</v>
      </c>
      <c r="R174" s="176" t="s">
        <v>7028</v>
      </c>
      <c r="S174" s="177">
        <v>37970</v>
      </c>
      <c r="T174" s="178">
        <v>4250</v>
      </c>
      <c r="U174" s="179">
        <v>48099600</v>
      </c>
      <c r="V174" s="179">
        <v>160965027</v>
      </c>
      <c r="W174" s="195">
        <v>44286</v>
      </c>
      <c r="X174" s="178" t="s">
        <v>7879</v>
      </c>
      <c r="Y174" s="178" t="s">
        <v>7880</v>
      </c>
      <c r="Z174" s="194" t="s">
        <v>7969</v>
      </c>
    </row>
    <row r="175" spans="1:26" ht="12.75" x14ac:dyDescent="0.2">
      <c r="A175" s="194" t="s">
        <v>2349</v>
      </c>
      <c r="B175" s="175" t="s">
        <v>7816</v>
      </c>
      <c r="C175" s="174" t="s">
        <v>1639</v>
      </c>
      <c r="D175" s="174" t="s">
        <v>2350</v>
      </c>
      <c r="E175" s="174" t="s">
        <v>7712</v>
      </c>
      <c r="F175" s="174" t="s">
        <v>2351</v>
      </c>
      <c r="G175" s="174" t="s">
        <v>8207</v>
      </c>
      <c r="H175" s="174" t="s">
        <v>482</v>
      </c>
      <c r="I175" s="174" t="s">
        <v>7713</v>
      </c>
      <c r="J175" s="174" t="s">
        <v>8208</v>
      </c>
      <c r="K175" s="174" t="s">
        <v>2352</v>
      </c>
      <c r="L175" s="174" t="s">
        <v>50</v>
      </c>
      <c r="M175" s="174" t="s">
        <v>852</v>
      </c>
      <c r="N175" s="174" t="s">
        <v>2353</v>
      </c>
      <c r="O175" s="174" t="s">
        <v>7746</v>
      </c>
      <c r="P175" s="174">
        <v>0</v>
      </c>
      <c r="Q175" s="176">
        <v>93401</v>
      </c>
      <c r="R175" s="176" t="s">
        <v>7028</v>
      </c>
      <c r="S175" s="177">
        <v>37970</v>
      </c>
      <c r="T175" s="178">
        <v>4250</v>
      </c>
      <c r="U175" s="179">
        <v>48245342</v>
      </c>
      <c r="V175" s="179">
        <v>123788867</v>
      </c>
      <c r="W175" s="195">
        <v>44286</v>
      </c>
      <c r="X175" s="178" t="s">
        <v>7879</v>
      </c>
      <c r="Y175" s="178" t="s">
        <v>7880</v>
      </c>
      <c r="Z175" s="194" t="s">
        <v>7981</v>
      </c>
    </row>
    <row r="176" spans="1:26" ht="12.75" x14ac:dyDescent="0.2">
      <c r="A176" s="194" t="s">
        <v>2349</v>
      </c>
      <c r="B176" s="175" t="s">
        <v>7816</v>
      </c>
      <c r="C176" s="174" t="s">
        <v>1639</v>
      </c>
      <c r="D176" s="174" t="s">
        <v>2350</v>
      </c>
      <c r="E176" s="174" t="s">
        <v>7712</v>
      </c>
      <c r="F176" s="174" t="s">
        <v>2351</v>
      </c>
      <c r="G176" s="174" t="s">
        <v>8207</v>
      </c>
      <c r="H176" s="174" t="s">
        <v>482</v>
      </c>
      <c r="I176" s="174" t="s">
        <v>7713</v>
      </c>
      <c r="J176" s="174" t="s">
        <v>8208</v>
      </c>
      <c r="K176" s="174" t="s">
        <v>2352</v>
      </c>
      <c r="L176" s="174" t="s">
        <v>50</v>
      </c>
      <c r="M176" s="174" t="s">
        <v>852</v>
      </c>
      <c r="N176" s="174" t="s">
        <v>2353</v>
      </c>
      <c r="O176" s="174" t="s">
        <v>7746</v>
      </c>
      <c r="P176" s="174">
        <v>0</v>
      </c>
      <c r="Q176" s="176">
        <v>93401</v>
      </c>
      <c r="R176" s="176" t="s">
        <v>7028</v>
      </c>
      <c r="S176" s="177">
        <v>37970</v>
      </c>
      <c r="T176" s="178">
        <v>4250</v>
      </c>
      <c r="U176" s="179">
        <v>22239600</v>
      </c>
      <c r="V176" s="179">
        <v>60512400</v>
      </c>
      <c r="W176" s="195">
        <v>44286</v>
      </c>
      <c r="X176" s="178" t="s">
        <v>7879</v>
      </c>
      <c r="Y176" s="178" t="s">
        <v>7880</v>
      </c>
      <c r="Z176" s="194" t="s">
        <v>7948</v>
      </c>
    </row>
    <row r="177" spans="1:26" ht="12.75" x14ac:dyDescent="0.2">
      <c r="A177" s="194" t="s">
        <v>2349</v>
      </c>
      <c r="B177" s="175" t="s">
        <v>7816</v>
      </c>
      <c r="C177" s="174" t="s">
        <v>1639</v>
      </c>
      <c r="D177" s="174" t="s">
        <v>2350</v>
      </c>
      <c r="E177" s="174" t="s">
        <v>7712</v>
      </c>
      <c r="F177" s="174" t="s">
        <v>2351</v>
      </c>
      <c r="G177" s="174" t="s">
        <v>8207</v>
      </c>
      <c r="H177" s="174" t="s">
        <v>482</v>
      </c>
      <c r="I177" s="174" t="s">
        <v>7713</v>
      </c>
      <c r="J177" s="174" t="s">
        <v>8208</v>
      </c>
      <c r="K177" s="174" t="s">
        <v>2352</v>
      </c>
      <c r="L177" s="174" t="s">
        <v>50</v>
      </c>
      <c r="M177" s="174" t="s">
        <v>852</v>
      </c>
      <c r="N177" s="174" t="s">
        <v>2353</v>
      </c>
      <c r="O177" s="174" t="s">
        <v>7746</v>
      </c>
      <c r="P177" s="174">
        <v>0</v>
      </c>
      <c r="Q177" s="176">
        <v>93401</v>
      </c>
      <c r="R177" s="176" t="s">
        <v>7028</v>
      </c>
      <c r="S177" s="177">
        <v>37970</v>
      </c>
      <c r="T177" s="178">
        <v>4250</v>
      </c>
      <c r="U177" s="179">
        <v>8016600</v>
      </c>
      <c r="V177" s="179">
        <v>24049800</v>
      </c>
      <c r="W177" s="195">
        <v>44286</v>
      </c>
      <c r="X177" s="178" t="s">
        <v>7879</v>
      </c>
      <c r="Y177" s="178" t="s">
        <v>7880</v>
      </c>
      <c r="Z177" s="194" t="s">
        <v>7982</v>
      </c>
    </row>
    <row r="178" spans="1:26" ht="12.75" x14ac:dyDescent="0.2">
      <c r="A178" s="194" t="s">
        <v>2349</v>
      </c>
      <c r="B178" s="175" t="s">
        <v>7816</v>
      </c>
      <c r="C178" s="174" t="s">
        <v>1639</v>
      </c>
      <c r="D178" s="174" t="s">
        <v>2350</v>
      </c>
      <c r="E178" s="174" t="s">
        <v>7712</v>
      </c>
      <c r="F178" s="174" t="s">
        <v>2351</v>
      </c>
      <c r="G178" s="174" t="s">
        <v>8207</v>
      </c>
      <c r="H178" s="174" t="s">
        <v>482</v>
      </c>
      <c r="I178" s="174" t="s">
        <v>7713</v>
      </c>
      <c r="J178" s="174" t="s">
        <v>8208</v>
      </c>
      <c r="K178" s="174" t="s">
        <v>2352</v>
      </c>
      <c r="L178" s="174" t="s">
        <v>50</v>
      </c>
      <c r="M178" s="174" t="s">
        <v>852</v>
      </c>
      <c r="N178" s="174" t="s">
        <v>2353</v>
      </c>
      <c r="O178" s="174" t="s">
        <v>7746</v>
      </c>
      <c r="P178" s="174">
        <v>0</v>
      </c>
      <c r="Q178" s="176">
        <v>93401</v>
      </c>
      <c r="R178" s="176" t="s">
        <v>7028</v>
      </c>
      <c r="S178" s="177">
        <v>37970</v>
      </c>
      <c r="T178" s="178">
        <v>4250</v>
      </c>
      <c r="U178" s="179">
        <v>12024900</v>
      </c>
      <c r="V178" s="179">
        <v>25761732</v>
      </c>
      <c r="W178" s="195">
        <v>44286</v>
      </c>
      <c r="X178" s="178" t="s">
        <v>7879</v>
      </c>
      <c r="Y178" s="178" t="s">
        <v>7880</v>
      </c>
      <c r="Z178" s="194" t="s">
        <v>7936</v>
      </c>
    </row>
    <row r="179" spans="1:26" ht="12.75" x14ac:dyDescent="0.2">
      <c r="A179" s="194" t="s">
        <v>2349</v>
      </c>
      <c r="B179" s="175" t="s">
        <v>7816</v>
      </c>
      <c r="C179" s="174" t="s">
        <v>1639</v>
      </c>
      <c r="D179" s="174" t="s">
        <v>2350</v>
      </c>
      <c r="E179" s="174" t="s">
        <v>7712</v>
      </c>
      <c r="F179" s="174" t="s">
        <v>2351</v>
      </c>
      <c r="G179" s="174" t="s">
        <v>8207</v>
      </c>
      <c r="H179" s="174" t="s">
        <v>482</v>
      </c>
      <c r="I179" s="174" t="s">
        <v>7713</v>
      </c>
      <c r="J179" s="174" t="s">
        <v>8208</v>
      </c>
      <c r="K179" s="174" t="s">
        <v>2352</v>
      </c>
      <c r="L179" s="174" t="s">
        <v>50</v>
      </c>
      <c r="M179" s="174" t="s">
        <v>852</v>
      </c>
      <c r="N179" s="174" t="s">
        <v>2353</v>
      </c>
      <c r="O179" s="174" t="s">
        <v>7746</v>
      </c>
      <c r="P179" s="174">
        <v>0</v>
      </c>
      <c r="Q179" s="176">
        <v>93401</v>
      </c>
      <c r="R179" s="176" t="s">
        <v>7028</v>
      </c>
      <c r="S179" s="177">
        <v>37970</v>
      </c>
      <c r="T179" s="178">
        <v>4250</v>
      </c>
      <c r="U179" s="179">
        <v>48070120</v>
      </c>
      <c r="V179" s="179">
        <v>154100107</v>
      </c>
      <c r="W179" s="195">
        <v>44286</v>
      </c>
      <c r="X179" s="178" t="s">
        <v>7879</v>
      </c>
      <c r="Y179" s="178" t="s">
        <v>7880</v>
      </c>
      <c r="Z179" s="194" t="s">
        <v>198</v>
      </c>
    </row>
    <row r="180" spans="1:26" ht="12.75" x14ac:dyDescent="0.2">
      <c r="A180" s="194" t="s">
        <v>2349</v>
      </c>
      <c r="B180" s="175" t="s">
        <v>7816</v>
      </c>
      <c r="C180" s="174" t="s">
        <v>1639</v>
      </c>
      <c r="D180" s="174" t="s">
        <v>2350</v>
      </c>
      <c r="E180" s="174" t="s">
        <v>7712</v>
      </c>
      <c r="F180" s="174" t="s">
        <v>2351</v>
      </c>
      <c r="G180" s="174" t="s">
        <v>8207</v>
      </c>
      <c r="H180" s="174" t="s">
        <v>482</v>
      </c>
      <c r="I180" s="174" t="s">
        <v>7713</v>
      </c>
      <c r="J180" s="174" t="s">
        <v>8208</v>
      </c>
      <c r="K180" s="174" t="s">
        <v>2352</v>
      </c>
      <c r="L180" s="174" t="s">
        <v>50</v>
      </c>
      <c r="M180" s="174" t="s">
        <v>852</v>
      </c>
      <c r="N180" s="174" t="s">
        <v>2353</v>
      </c>
      <c r="O180" s="174" t="s">
        <v>7746</v>
      </c>
      <c r="P180" s="174">
        <v>0</v>
      </c>
      <c r="Q180" s="176">
        <v>93401</v>
      </c>
      <c r="R180" s="176" t="s">
        <v>7028</v>
      </c>
      <c r="S180" s="177">
        <v>37970</v>
      </c>
      <c r="T180" s="178">
        <v>4250</v>
      </c>
      <c r="U180" s="179">
        <v>7075296</v>
      </c>
      <c r="V180" s="179">
        <v>21225888</v>
      </c>
      <c r="W180" s="195">
        <v>44286</v>
      </c>
      <c r="X180" s="178" t="s">
        <v>7879</v>
      </c>
      <c r="Y180" s="178" t="s">
        <v>7880</v>
      </c>
      <c r="Z180" s="194" t="s">
        <v>7984</v>
      </c>
    </row>
    <row r="181" spans="1:26" ht="12.75" x14ac:dyDescent="0.2">
      <c r="A181" s="194" t="s">
        <v>2349</v>
      </c>
      <c r="B181" s="175" t="s">
        <v>7816</v>
      </c>
      <c r="C181" s="174" t="s">
        <v>1639</v>
      </c>
      <c r="D181" s="174" t="s">
        <v>2350</v>
      </c>
      <c r="E181" s="174" t="s">
        <v>7712</v>
      </c>
      <c r="F181" s="174" t="s">
        <v>2351</v>
      </c>
      <c r="G181" s="174" t="s">
        <v>8207</v>
      </c>
      <c r="H181" s="174" t="s">
        <v>482</v>
      </c>
      <c r="I181" s="174" t="s">
        <v>7713</v>
      </c>
      <c r="J181" s="174" t="s">
        <v>8208</v>
      </c>
      <c r="K181" s="174" t="s">
        <v>2352</v>
      </c>
      <c r="L181" s="174" t="s">
        <v>50</v>
      </c>
      <c r="M181" s="174" t="s">
        <v>852</v>
      </c>
      <c r="N181" s="174" t="s">
        <v>2353</v>
      </c>
      <c r="O181" s="174" t="s">
        <v>7746</v>
      </c>
      <c r="P181" s="174">
        <v>0</v>
      </c>
      <c r="Q181" s="176">
        <v>93401</v>
      </c>
      <c r="R181" s="176" t="s">
        <v>7028</v>
      </c>
      <c r="S181" s="177">
        <v>37970</v>
      </c>
      <c r="T181" s="178">
        <v>4250</v>
      </c>
      <c r="U181" s="179">
        <v>51334730</v>
      </c>
      <c r="V181" s="179">
        <v>167726334</v>
      </c>
      <c r="W181" s="195">
        <v>44286</v>
      </c>
      <c r="X181" s="178" t="s">
        <v>7879</v>
      </c>
      <c r="Y181" s="178" t="s">
        <v>7880</v>
      </c>
      <c r="Z181" s="194" t="s">
        <v>7938</v>
      </c>
    </row>
    <row r="182" spans="1:26" ht="12.75" x14ac:dyDescent="0.2">
      <c r="A182" s="194" t="s">
        <v>2349</v>
      </c>
      <c r="B182" s="175" t="s">
        <v>7816</v>
      </c>
      <c r="C182" s="174" t="s">
        <v>1639</v>
      </c>
      <c r="D182" s="174" t="s">
        <v>2350</v>
      </c>
      <c r="E182" s="174" t="s">
        <v>7712</v>
      </c>
      <c r="F182" s="174" t="s">
        <v>2351</v>
      </c>
      <c r="G182" s="174" t="s">
        <v>8207</v>
      </c>
      <c r="H182" s="174" t="s">
        <v>482</v>
      </c>
      <c r="I182" s="174" t="s">
        <v>7713</v>
      </c>
      <c r="J182" s="174" t="s">
        <v>8208</v>
      </c>
      <c r="K182" s="174" t="s">
        <v>2352</v>
      </c>
      <c r="L182" s="174" t="s">
        <v>50</v>
      </c>
      <c r="M182" s="174" t="s">
        <v>852</v>
      </c>
      <c r="N182" s="174" t="s">
        <v>2353</v>
      </c>
      <c r="O182" s="174" t="s">
        <v>7746</v>
      </c>
      <c r="P182" s="174">
        <v>0</v>
      </c>
      <c r="Q182" s="176">
        <v>93401</v>
      </c>
      <c r="R182" s="176" t="s">
        <v>7028</v>
      </c>
      <c r="S182" s="177">
        <v>37970</v>
      </c>
      <c r="T182" s="178">
        <v>4250</v>
      </c>
      <c r="U182" s="179">
        <v>15060864</v>
      </c>
      <c r="V182" s="179">
        <v>36024704</v>
      </c>
      <c r="W182" s="195">
        <v>44286</v>
      </c>
      <c r="X182" s="178" t="s">
        <v>7879</v>
      </c>
      <c r="Y182" s="178" t="s">
        <v>7880</v>
      </c>
      <c r="Z182" s="194" t="s">
        <v>7888</v>
      </c>
    </row>
    <row r="183" spans="1:26" ht="12.75" x14ac:dyDescent="0.2">
      <c r="A183" s="194" t="s">
        <v>2349</v>
      </c>
      <c r="B183" s="175" t="s">
        <v>7816</v>
      </c>
      <c r="C183" s="174" t="s">
        <v>1639</v>
      </c>
      <c r="D183" s="174" t="s">
        <v>2350</v>
      </c>
      <c r="E183" s="174" t="s">
        <v>7712</v>
      </c>
      <c r="F183" s="174" t="s">
        <v>2351</v>
      </c>
      <c r="G183" s="174" t="s">
        <v>8207</v>
      </c>
      <c r="H183" s="174" t="s">
        <v>482</v>
      </c>
      <c r="I183" s="174" t="s">
        <v>7713</v>
      </c>
      <c r="J183" s="174" t="s">
        <v>8208</v>
      </c>
      <c r="K183" s="174" t="s">
        <v>2352</v>
      </c>
      <c r="L183" s="174" t="s">
        <v>50</v>
      </c>
      <c r="M183" s="174" t="s">
        <v>852</v>
      </c>
      <c r="N183" s="174" t="s">
        <v>2353</v>
      </c>
      <c r="O183" s="174" t="s">
        <v>7746</v>
      </c>
      <c r="P183" s="174">
        <v>0</v>
      </c>
      <c r="Q183" s="176">
        <v>93401</v>
      </c>
      <c r="R183" s="176" t="s">
        <v>7028</v>
      </c>
      <c r="S183" s="177">
        <v>37970</v>
      </c>
      <c r="T183" s="178">
        <v>4250</v>
      </c>
      <c r="U183" s="179">
        <v>12145925</v>
      </c>
      <c r="V183" s="179">
        <v>39100837</v>
      </c>
      <c r="W183" s="195">
        <v>44286</v>
      </c>
      <c r="X183" s="178" t="s">
        <v>7879</v>
      </c>
      <c r="Y183" s="178" t="s">
        <v>7880</v>
      </c>
      <c r="Z183" s="194" t="s">
        <v>7985</v>
      </c>
    </row>
    <row r="184" spans="1:26" ht="12.75" x14ac:dyDescent="0.2">
      <c r="A184" s="194" t="s">
        <v>2349</v>
      </c>
      <c r="B184" s="175" t="s">
        <v>7816</v>
      </c>
      <c r="C184" s="174" t="s">
        <v>1639</v>
      </c>
      <c r="D184" s="174" t="s">
        <v>2350</v>
      </c>
      <c r="E184" s="174" t="s">
        <v>7712</v>
      </c>
      <c r="F184" s="174" t="s">
        <v>2351</v>
      </c>
      <c r="G184" s="174" t="s">
        <v>8207</v>
      </c>
      <c r="H184" s="174" t="s">
        <v>482</v>
      </c>
      <c r="I184" s="174" t="s">
        <v>7713</v>
      </c>
      <c r="J184" s="174" t="s">
        <v>8208</v>
      </c>
      <c r="K184" s="174" t="s">
        <v>2352</v>
      </c>
      <c r="L184" s="174" t="s">
        <v>50</v>
      </c>
      <c r="M184" s="174" t="s">
        <v>852</v>
      </c>
      <c r="N184" s="174" t="s">
        <v>2353</v>
      </c>
      <c r="O184" s="174" t="s">
        <v>7746</v>
      </c>
      <c r="P184" s="174">
        <v>0</v>
      </c>
      <c r="Q184" s="176">
        <v>93401</v>
      </c>
      <c r="R184" s="176" t="s">
        <v>7028</v>
      </c>
      <c r="S184" s="177">
        <v>37970</v>
      </c>
      <c r="T184" s="178">
        <v>4250</v>
      </c>
      <c r="U184" s="179">
        <v>11093940</v>
      </c>
      <c r="V184" s="179">
        <v>26609940</v>
      </c>
      <c r="W184" s="195">
        <v>44286</v>
      </c>
      <c r="X184" s="178" t="s">
        <v>7879</v>
      </c>
      <c r="Y184" s="178" t="s">
        <v>7880</v>
      </c>
      <c r="Z184" s="194" t="s">
        <v>7889</v>
      </c>
    </row>
    <row r="185" spans="1:26" ht="12.75" x14ac:dyDescent="0.2">
      <c r="A185" s="194" t="s">
        <v>2354</v>
      </c>
      <c r="B185" s="175" t="s">
        <v>7817</v>
      </c>
      <c r="C185" s="174" t="s">
        <v>1579</v>
      </c>
      <c r="D185" s="174" t="s">
        <v>2355</v>
      </c>
      <c r="E185" s="174" t="s">
        <v>7357</v>
      </c>
      <c r="F185" s="174" t="s">
        <v>2356</v>
      </c>
      <c r="G185" s="174" t="s">
        <v>7359</v>
      </c>
      <c r="H185" s="174" t="s">
        <v>4773</v>
      </c>
      <c r="I185" s="174">
        <v>43622</v>
      </c>
      <c r="J185" s="174" t="s">
        <v>6599</v>
      </c>
      <c r="K185" s="174" t="s">
        <v>2357</v>
      </c>
      <c r="L185" s="174" t="s">
        <v>6171</v>
      </c>
      <c r="M185" s="174" t="s">
        <v>2358</v>
      </c>
      <c r="N185" s="174" t="s">
        <v>7358</v>
      </c>
      <c r="O185" s="174" t="s">
        <v>6598</v>
      </c>
      <c r="P185" s="174">
        <v>0</v>
      </c>
      <c r="Q185" s="176">
        <v>93401</v>
      </c>
      <c r="R185" s="176" t="s">
        <v>7069</v>
      </c>
      <c r="S185" s="177">
        <v>37970</v>
      </c>
      <c r="T185" s="178">
        <v>4300</v>
      </c>
      <c r="U185" s="179">
        <v>21627752</v>
      </c>
      <c r="V185" s="179">
        <v>51634118</v>
      </c>
      <c r="W185" s="195">
        <v>44286</v>
      </c>
      <c r="X185" s="178" t="s">
        <v>7879</v>
      </c>
      <c r="Y185" s="178" t="s">
        <v>7880</v>
      </c>
      <c r="Z185" s="194" t="s">
        <v>7909</v>
      </c>
    </row>
    <row r="186" spans="1:26" ht="12.75" x14ac:dyDescent="0.2">
      <c r="A186" s="194" t="s">
        <v>2354</v>
      </c>
      <c r="B186" s="175" t="s">
        <v>7817</v>
      </c>
      <c r="C186" s="174" t="s">
        <v>1579</v>
      </c>
      <c r="D186" s="174" t="s">
        <v>2355</v>
      </c>
      <c r="E186" s="174" t="s">
        <v>7357</v>
      </c>
      <c r="F186" s="174" t="s">
        <v>2356</v>
      </c>
      <c r="G186" s="174" t="s">
        <v>7359</v>
      </c>
      <c r="H186" s="174" t="s">
        <v>4773</v>
      </c>
      <c r="I186" s="174">
        <v>43622</v>
      </c>
      <c r="J186" s="174" t="s">
        <v>6599</v>
      </c>
      <c r="K186" s="174" t="s">
        <v>2357</v>
      </c>
      <c r="L186" s="174" t="s">
        <v>6171</v>
      </c>
      <c r="M186" s="174" t="s">
        <v>2358</v>
      </c>
      <c r="N186" s="174" t="s">
        <v>7358</v>
      </c>
      <c r="O186" s="174" t="s">
        <v>6598</v>
      </c>
      <c r="P186" s="174">
        <v>0</v>
      </c>
      <c r="Q186" s="176">
        <v>93401</v>
      </c>
      <c r="R186" s="176" t="s">
        <v>7069</v>
      </c>
      <c r="S186" s="177">
        <v>37970</v>
      </c>
      <c r="T186" s="178">
        <v>4300</v>
      </c>
      <c r="U186" s="179">
        <v>19852722</v>
      </c>
      <c r="V186" s="179">
        <v>47616667</v>
      </c>
      <c r="W186" s="195">
        <v>44286</v>
      </c>
      <c r="X186" s="178" t="s">
        <v>7879</v>
      </c>
      <c r="Y186" s="178" t="s">
        <v>7880</v>
      </c>
      <c r="Z186" s="194" t="s">
        <v>7986</v>
      </c>
    </row>
    <row r="187" spans="1:26" ht="12.75" x14ac:dyDescent="0.2">
      <c r="A187" s="194" t="s">
        <v>2413</v>
      </c>
      <c r="B187" s="175">
        <v>702358000</v>
      </c>
      <c r="C187" s="174" t="s">
        <v>1579</v>
      </c>
      <c r="D187" s="174" t="s">
        <v>2414</v>
      </c>
      <c r="E187" s="174" t="s">
        <v>7412</v>
      </c>
      <c r="F187" s="174" t="s">
        <v>2415</v>
      </c>
      <c r="G187" s="174" t="s">
        <v>7413</v>
      </c>
      <c r="H187" s="174" t="s">
        <v>7414</v>
      </c>
      <c r="I187" s="174" t="s">
        <v>7415</v>
      </c>
      <c r="J187" s="174" t="s">
        <v>7416</v>
      </c>
      <c r="K187" s="174" t="s">
        <v>7417</v>
      </c>
      <c r="L187" s="174" t="s">
        <v>50</v>
      </c>
      <c r="M187" s="174" t="s">
        <v>2417</v>
      </c>
      <c r="N187" s="174" t="s">
        <v>2416</v>
      </c>
      <c r="O187" s="174" t="s">
        <v>6913</v>
      </c>
      <c r="P187" s="174">
        <v>0</v>
      </c>
      <c r="Q187" s="176" t="s">
        <v>2418</v>
      </c>
      <c r="R187" s="176" t="s">
        <v>7267</v>
      </c>
      <c r="S187" s="177">
        <v>37970</v>
      </c>
      <c r="T187" s="178">
        <v>4400</v>
      </c>
      <c r="U187" s="179">
        <v>22172046</v>
      </c>
      <c r="V187" s="179">
        <v>67716174</v>
      </c>
      <c r="W187" s="195">
        <v>44286</v>
      </c>
      <c r="X187" s="178" t="s">
        <v>7879</v>
      </c>
      <c r="Y187" s="178" t="s">
        <v>7880</v>
      </c>
      <c r="Z187" s="194" t="s">
        <v>187</v>
      </c>
    </row>
    <row r="188" spans="1:26" ht="12.75" x14ac:dyDescent="0.2">
      <c r="A188" s="194" t="s">
        <v>2413</v>
      </c>
      <c r="B188" s="175">
        <v>702358000</v>
      </c>
      <c r="C188" s="174" t="s">
        <v>1579</v>
      </c>
      <c r="D188" s="174" t="s">
        <v>2414</v>
      </c>
      <c r="E188" s="174" t="s">
        <v>7412</v>
      </c>
      <c r="F188" s="174" t="s">
        <v>2415</v>
      </c>
      <c r="G188" s="174" t="s">
        <v>7413</v>
      </c>
      <c r="H188" s="174" t="s">
        <v>7414</v>
      </c>
      <c r="I188" s="174" t="s">
        <v>7415</v>
      </c>
      <c r="J188" s="174" t="s">
        <v>7416</v>
      </c>
      <c r="K188" s="174" t="s">
        <v>7417</v>
      </c>
      <c r="L188" s="174" t="s">
        <v>50</v>
      </c>
      <c r="M188" s="174" t="s">
        <v>2417</v>
      </c>
      <c r="N188" s="174" t="s">
        <v>2416</v>
      </c>
      <c r="O188" s="174" t="s">
        <v>6913</v>
      </c>
      <c r="P188" s="174">
        <v>0</v>
      </c>
      <c r="Q188" s="176" t="s">
        <v>2418</v>
      </c>
      <c r="R188" s="176" t="s">
        <v>7267</v>
      </c>
      <c r="S188" s="177">
        <v>37970</v>
      </c>
      <c r="T188" s="178">
        <v>4400</v>
      </c>
      <c r="U188" s="179">
        <v>53913962</v>
      </c>
      <c r="V188" s="179">
        <v>119137586</v>
      </c>
      <c r="W188" s="195">
        <v>44286</v>
      </c>
      <c r="X188" s="178" t="s">
        <v>7879</v>
      </c>
      <c r="Y188" s="178" t="s">
        <v>7880</v>
      </c>
      <c r="Z188" s="194" t="s">
        <v>7987</v>
      </c>
    </row>
    <row r="189" spans="1:26" ht="12.75" x14ac:dyDescent="0.2">
      <c r="A189" s="194" t="s">
        <v>2413</v>
      </c>
      <c r="B189" s="175">
        <v>702358000</v>
      </c>
      <c r="C189" s="174" t="s">
        <v>1579</v>
      </c>
      <c r="D189" s="174" t="s">
        <v>2414</v>
      </c>
      <c r="E189" s="174" t="s">
        <v>7412</v>
      </c>
      <c r="F189" s="174" t="s">
        <v>2415</v>
      </c>
      <c r="G189" s="174" t="s">
        <v>7413</v>
      </c>
      <c r="H189" s="174" t="s">
        <v>7414</v>
      </c>
      <c r="I189" s="174" t="s">
        <v>7415</v>
      </c>
      <c r="J189" s="174" t="s">
        <v>7416</v>
      </c>
      <c r="K189" s="174" t="s">
        <v>7417</v>
      </c>
      <c r="L189" s="174" t="s">
        <v>50</v>
      </c>
      <c r="M189" s="174" t="s">
        <v>2417</v>
      </c>
      <c r="N189" s="174" t="s">
        <v>2416</v>
      </c>
      <c r="O189" s="174" t="s">
        <v>6913</v>
      </c>
      <c r="P189" s="174">
        <v>0</v>
      </c>
      <c r="Q189" s="176" t="s">
        <v>2418</v>
      </c>
      <c r="R189" s="176" t="s">
        <v>7267</v>
      </c>
      <c r="S189" s="177">
        <v>37970</v>
      </c>
      <c r="T189" s="178">
        <v>4400</v>
      </c>
      <c r="U189" s="179">
        <v>17484980</v>
      </c>
      <c r="V189" s="179">
        <v>53477024</v>
      </c>
      <c r="W189" s="195">
        <v>44286</v>
      </c>
      <c r="X189" s="178" t="s">
        <v>7879</v>
      </c>
      <c r="Y189" s="178" t="s">
        <v>7880</v>
      </c>
      <c r="Z189" s="194" t="s">
        <v>7881</v>
      </c>
    </row>
    <row r="190" spans="1:26" ht="12.75" x14ac:dyDescent="0.2">
      <c r="A190" s="194" t="s">
        <v>2413</v>
      </c>
      <c r="B190" s="175">
        <v>702358000</v>
      </c>
      <c r="C190" s="174" t="s">
        <v>1579</v>
      </c>
      <c r="D190" s="174" t="s">
        <v>2414</v>
      </c>
      <c r="E190" s="174" t="s">
        <v>7412</v>
      </c>
      <c r="F190" s="174" t="s">
        <v>2415</v>
      </c>
      <c r="G190" s="174" t="s">
        <v>7413</v>
      </c>
      <c r="H190" s="174" t="s">
        <v>7414</v>
      </c>
      <c r="I190" s="174" t="s">
        <v>7415</v>
      </c>
      <c r="J190" s="174" t="s">
        <v>7416</v>
      </c>
      <c r="K190" s="174" t="s">
        <v>7417</v>
      </c>
      <c r="L190" s="174" t="s">
        <v>50</v>
      </c>
      <c r="M190" s="174" t="s">
        <v>2417</v>
      </c>
      <c r="N190" s="174" t="s">
        <v>2416</v>
      </c>
      <c r="O190" s="174" t="s">
        <v>6913</v>
      </c>
      <c r="P190" s="174">
        <v>0</v>
      </c>
      <c r="Q190" s="176" t="s">
        <v>2418</v>
      </c>
      <c r="R190" s="176" t="s">
        <v>7267</v>
      </c>
      <c r="S190" s="177">
        <v>37970</v>
      </c>
      <c r="T190" s="178">
        <v>4400</v>
      </c>
      <c r="U190" s="179">
        <v>17119579</v>
      </c>
      <c r="V190" s="179">
        <v>42330753</v>
      </c>
      <c r="W190" s="195">
        <v>44286</v>
      </c>
      <c r="X190" s="178" t="s">
        <v>7879</v>
      </c>
      <c r="Y190" s="178" t="s">
        <v>7880</v>
      </c>
      <c r="Z190" s="194" t="s">
        <v>7956</v>
      </c>
    </row>
    <row r="191" spans="1:26" ht="12.75" x14ac:dyDescent="0.2">
      <c r="A191" s="194" t="s">
        <v>2413</v>
      </c>
      <c r="B191" s="175">
        <v>702358000</v>
      </c>
      <c r="C191" s="174" t="s">
        <v>1579</v>
      </c>
      <c r="D191" s="174" t="s">
        <v>2414</v>
      </c>
      <c r="E191" s="174" t="s">
        <v>7412</v>
      </c>
      <c r="F191" s="174" t="s">
        <v>2415</v>
      </c>
      <c r="G191" s="174" t="s">
        <v>7413</v>
      </c>
      <c r="H191" s="174" t="s">
        <v>7414</v>
      </c>
      <c r="I191" s="174" t="s">
        <v>7415</v>
      </c>
      <c r="J191" s="174" t="s">
        <v>7416</v>
      </c>
      <c r="K191" s="174" t="s">
        <v>7417</v>
      </c>
      <c r="L191" s="174" t="s">
        <v>50</v>
      </c>
      <c r="M191" s="174" t="s">
        <v>2417</v>
      </c>
      <c r="N191" s="174" t="s">
        <v>2416</v>
      </c>
      <c r="O191" s="174" t="s">
        <v>6913</v>
      </c>
      <c r="P191" s="174">
        <v>0</v>
      </c>
      <c r="Q191" s="176" t="s">
        <v>2418</v>
      </c>
      <c r="R191" s="176" t="s">
        <v>7267</v>
      </c>
      <c r="S191" s="177">
        <v>37970</v>
      </c>
      <c r="T191" s="178">
        <v>4400</v>
      </c>
      <c r="U191" s="179">
        <v>17072255</v>
      </c>
      <c r="V191" s="179">
        <v>43807935</v>
      </c>
      <c r="W191" s="195">
        <v>44286</v>
      </c>
      <c r="X191" s="178" t="s">
        <v>7879</v>
      </c>
      <c r="Y191" s="178" t="s">
        <v>7880</v>
      </c>
      <c r="Z191" s="194" t="s">
        <v>7988</v>
      </c>
    </row>
    <row r="192" spans="1:26" ht="12.75" x14ac:dyDescent="0.2">
      <c r="A192" s="194" t="s">
        <v>2459</v>
      </c>
      <c r="B192" s="175">
        <v>711789006</v>
      </c>
      <c r="C192" s="174" t="s">
        <v>1579</v>
      </c>
      <c r="D192" s="174" t="s">
        <v>2460</v>
      </c>
      <c r="E192" s="174" t="s">
        <v>7554</v>
      </c>
      <c r="F192" s="174" t="s">
        <v>2459</v>
      </c>
      <c r="G192" s="174" t="s">
        <v>7609</v>
      </c>
      <c r="H192" s="174" t="s">
        <v>2461</v>
      </c>
      <c r="I192" s="174" t="s">
        <v>7610</v>
      </c>
      <c r="J192" s="174" t="s">
        <v>2462</v>
      </c>
      <c r="K192" s="174" t="s">
        <v>2464</v>
      </c>
      <c r="L192" s="174" t="s">
        <v>50</v>
      </c>
      <c r="M192" s="174" t="s">
        <v>2466</v>
      </c>
      <c r="N192" s="174" t="s">
        <v>2465</v>
      </c>
      <c r="O192" s="174" t="s">
        <v>2463</v>
      </c>
      <c r="P192" s="174">
        <v>0</v>
      </c>
      <c r="Q192" s="176">
        <v>93401</v>
      </c>
      <c r="R192" s="176" t="s">
        <v>7613</v>
      </c>
      <c r="S192" s="177">
        <v>37970</v>
      </c>
      <c r="T192" s="178">
        <v>4425</v>
      </c>
      <c r="U192" s="179">
        <v>3729307</v>
      </c>
      <c r="V192" s="179">
        <v>62660251</v>
      </c>
      <c r="W192" s="195">
        <v>44286</v>
      </c>
      <c r="X192" s="178" t="s">
        <v>7879</v>
      </c>
      <c r="Y192" s="178" t="s">
        <v>7880</v>
      </c>
      <c r="Z192" s="194" t="s">
        <v>7941</v>
      </c>
    </row>
    <row r="193" spans="1:26" ht="12.75" x14ac:dyDescent="0.2">
      <c r="A193" s="194" t="s">
        <v>2459</v>
      </c>
      <c r="B193" s="175">
        <v>711789006</v>
      </c>
      <c r="C193" s="174" t="s">
        <v>1579</v>
      </c>
      <c r="D193" s="174" t="s">
        <v>2460</v>
      </c>
      <c r="E193" s="174" t="s">
        <v>7554</v>
      </c>
      <c r="F193" s="174" t="s">
        <v>2459</v>
      </c>
      <c r="G193" s="174" t="s">
        <v>7609</v>
      </c>
      <c r="H193" s="174" t="s">
        <v>2461</v>
      </c>
      <c r="I193" s="174" t="s">
        <v>7610</v>
      </c>
      <c r="J193" s="174" t="s">
        <v>2462</v>
      </c>
      <c r="K193" s="174" t="s">
        <v>2464</v>
      </c>
      <c r="L193" s="174" t="s">
        <v>50</v>
      </c>
      <c r="M193" s="174" t="s">
        <v>2466</v>
      </c>
      <c r="N193" s="174" t="s">
        <v>2465</v>
      </c>
      <c r="O193" s="174" t="s">
        <v>2463</v>
      </c>
      <c r="P193" s="174">
        <v>0</v>
      </c>
      <c r="Q193" s="176">
        <v>93401</v>
      </c>
      <c r="R193" s="176" t="s">
        <v>7613</v>
      </c>
      <c r="S193" s="177">
        <v>37970</v>
      </c>
      <c r="T193" s="178">
        <v>4425</v>
      </c>
      <c r="U193" s="179">
        <v>18826080</v>
      </c>
      <c r="V193" s="179">
        <v>51143567</v>
      </c>
      <c r="W193" s="195">
        <v>44286</v>
      </c>
      <c r="X193" s="178" t="s">
        <v>7879</v>
      </c>
      <c r="Y193" s="178" t="s">
        <v>7880</v>
      </c>
      <c r="Z193" s="194" t="s">
        <v>7989</v>
      </c>
    </row>
    <row r="194" spans="1:26" ht="12.75" x14ac:dyDescent="0.2">
      <c r="A194" s="194" t="s">
        <v>8288</v>
      </c>
      <c r="B194" s="175">
        <v>706786007</v>
      </c>
      <c r="C194" s="174" t="s">
        <v>1579</v>
      </c>
      <c r="D194" s="174" t="s">
        <v>2531</v>
      </c>
      <c r="E194" s="174" t="s">
        <v>7576</v>
      </c>
      <c r="F194" s="174" t="s">
        <v>2532</v>
      </c>
      <c r="G194" s="174" t="s">
        <v>7577</v>
      </c>
      <c r="H194" s="174" t="s">
        <v>2533</v>
      </c>
      <c r="I194" s="174" t="s">
        <v>2534</v>
      </c>
      <c r="J194" s="174" t="s">
        <v>2535</v>
      </c>
      <c r="K194" s="174" t="s">
        <v>2537</v>
      </c>
      <c r="L194" s="174" t="s">
        <v>50</v>
      </c>
      <c r="M194" s="174" t="s">
        <v>852</v>
      </c>
      <c r="N194" s="174">
        <v>0</v>
      </c>
      <c r="O194" s="174" t="s">
        <v>2536</v>
      </c>
      <c r="P194" s="174">
        <v>0</v>
      </c>
      <c r="Q194" s="176">
        <v>93401</v>
      </c>
      <c r="R194" s="176" t="s">
        <v>7590</v>
      </c>
      <c r="S194" s="177">
        <v>37970</v>
      </c>
      <c r="T194" s="178">
        <v>4450</v>
      </c>
      <c r="U194" s="179">
        <v>9930240</v>
      </c>
      <c r="V194" s="179">
        <v>31478860</v>
      </c>
      <c r="W194" s="195">
        <v>44286</v>
      </c>
      <c r="X194" s="178" t="s">
        <v>7879</v>
      </c>
      <c r="Y194" s="178" t="s">
        <v>7880</v>
      </c>
      <c r="Z194" s="194" t="s">
        <v>7900</v>
      </c>
    </row>
    <row r="195" spans="1:26" ht="12.75" x14ac:dyDescent="0.2">
      <c r="A195" s="194" t="s">
        <v>8288</v>
      </c>
      <c r="B195" s="175">
        <v>706786007</v>
      </c>
      <c r="C195" s="174" t="s">
        <v>1579</v>
      </c>
      <c r="D195" s="174" t="s">
        <v>2531</v>
      </c>
      <c r="E195" s="174" t="s">
        <v>7576</v>
      </c>
      <c r="F195" s="174" t="s">
        <v>2532</v>
      </c>
      <c r="G195" s="174" t="s">
        <v>7577</v>
      </c>
      <c r="H195" s="174" t="s">
        <v>2533</v>
      </c>
      <c r="I195" s="174" t="s">
        <v>2534</v>
      </c>
      <c r="J195" s="174" t="s">
        <v>2535</v>
      </c>
      <c r="K195" s="174" t="s">
        <v>2537</v>
      </c>
      <c r="L195" s="174" t="s">
        <v>50</v>
      </c>
      <c r="M195" s="174" t="s">
        <v>852</v>
      </c>
      <c r="N195" s="174">
        <v>0</v>
      </c>
      <c r="O195" s="174" t="s">
        <v>2536</v>
      </c>
      <c r="P195" s="174">
        <v>0</v>
      </c>
      <c r="Q195" s="176">
        <v>93401</v>
      </c>
      <c r="R195" s="176" t="s">
        <v>7590</v>
      </c>
      <c r="S195" s="177">
        <v>37970</v>
      </c>
      <c r="T195" s="178">
        <v>4450</v>
      </c>
      <c r="U195" s="179">
        <v>8401914</v>
      </c>
      <c r="V195" s="179">
        <v>24763536</v>
      </c>
      <c r="W195" s="195">
        <v>44286</v>
      </c>
      <c r="X195" s="178" t="s">
        <v>7879</v>
      </c>
      <c r="Y195" s="178" t="s">
        <v>7880</v>
      </c>
      <c r="Z195" s="194" t="s">
        <v>7962</v>
      </c>
    </row>
    <row r="196" spans="1:26" ht="12.75" x14ac:dyDescent="0.2">
      <c r="A196" s="194" t="s">
        <v>8288</v>
      </c>
      <c r="B196" s="175">
        <v>706786007</v>
      </c>
      <c r="C196" s="174" t="s">
        <v>1579</v>
      </c>
      <c r="D196" s="174" t="s">
        <v>2531</v>
      </c>
      <c r="E196" s="174" t="s">
        <v>7576</v>
      </c>
      <c r="F196" s="174" t="s">
        <v>2532</v>
      </c>
      <c r="G196" s="174" t="s">
        <v>7577</v>
      </c>
      <c r="H196" s="174" t="s">
        <v>2533</v>
      </c>
      <c r="I196" s="174" t="s">
        <v>2534</v>
      </c>
      <c r="J196" s="174" t="s">
        <v>2535</v>
      </c>
      <c r="K196" s="174" t="s">
        <v>2537</v>
      </c>
      <c r="L196" s="174" t="s">
        <v>50</v>
      </c>
      <c r="M196" s="174" t="s">
        <v>852</v>
      </c>
      <c r="N196" s="174">
        <v>0</v>
      </c>
      <c r="O196" s="174" t="s">
        <v>2536</v>
      </c>
      <c r="P196" s="174">
        <v>0</v>
      </c>
      <c r="Q196" s="176">
        <v>93401</v>
      </c>
      <c r="R196" s="176" t="s">
        <v>7590</v>
      </c>
      <c r="S196" s="177">
        <v>37970</v>
      </c>
      <c r="T196" s="178">
        <v>4450</v>
      </c>
      <c r="U196" s="179">
        <v>7137360</v>
      </c>
      <c r="V196" s="179">
        <v>19550160</v>
      </c>
      <c r="W196" s="195">
        <v>44286</v>
      </c>
      <c r="X196" s="178" t="s">
        <v>7879</v>
      </c>
      <c r="Y196" s="178" t="s">
        <v>7880</v>
      </c>
      <c r="Z196" s="194" t="s">
        <v>7884</v>
      </c>
    </row>
    <row r="197" spans="1:26" ht="12.75" x14ac:dyDescent="0.2">
      <c r="A197" s="194" t="s">
        <v>8288</v>
      </c>
      <c r="B197" s="175">
        <v>706786007</v>
      </c>
      <c r="C197" s="174" t="s">
        <v>1579</v>
      </c>
      <c r="D197" s="174" t="s">
        <v>2531</v>
      </c>
      <c r="E197" s="174" t="s">
        <v>7576</v>
      </c>
      <c r="F197" s="174" t="s">
        <v>2532</v>
      </c>
      <c r="G197" s="174" t="s">
        <v>7577</v>
      </c>
      <c r="H197" s="174" t="s">
        <v>2533</v>
      </c>
      <c r="I197" s="174" t="s">
        <v>2534</v>
      </c>
      <c r="J197" s="174" t="s">
        <v>2535</v>
      </c>
      <c r="K197" s="174" t="s">
        <v>2537</v>
      </c>
      <c r="L197" s="174" t="s">
        <v>50</v>
      </c>
      <c r="M197" s="174" t="s">
        <v>852</v>
      </c>
      <c r="N197" s="174">
        <v>0</v>
      </c>
      <c r="O197" s="174" t="s">
        <v>2536</v>
      </c>
      <c r="P197" s="174">
        <v>0</v>
      </c>
      <c r="Q197" s="176">
        <v>93401</v>
      </c>
      <c r="R197" s="176" t="s">
        <v>7590</v>
      </c>
      <c r="S197" s="177">
        <v>37970</v>
      </c>
      <c r="T197" s="178">
        <v>4450</v>
      </c>
      <c r="U197" s="179">
        <v>7075296</v>
      </c>
      <c r="V197" s="179">
        <v>26886125</v>
      </c>
      <c r="W197" s="195">
        <v>44286</v>
      </c>
      <c r="X197" s="178" t="s">
        <v>7879</v>
      </c>
      <c r="Y197" s="178" t="s">
        <v>7880</v>
      </c>
      <c r="Z197" s="194" t="s">
        <v>7909</v>
      </c>
    </row>
    <row r="198" spans="1:26" ht="12.75" x14ac:dyDescent="0.2">
      <c r="A198" s="194" t="s">
        <v>8288</v>
      </c>
      <c r="B198" s="175">
        <v>706786007</v>
      </c>
      <c r="C198" s="174" t="s">
        <v>1579</v>
      </c>
      <c r="D198" s="174" t="s">
        <v>2531</v>
      </c>
      <c r="E198" s="174" t="s">
        <v>7576</v>
      </c>
      <c r="F198" s="174" t="s">
        <v>2532</v>
      </c>
      <c r="G198" s="174" t="s">
        <v>7577</v>
      </c>
      <c r="H198" s="174" t="s">
        <v>2533</v>
      </c>
      <c r="I198" s="174" t="s">
        <v>2534</v>
      </c>
      <c r="J198" s="174" t="s">
        <v>2535</v>
      </c>
      <c r="K198" s="174" t="s">
        <v>2537</v>
      </c>
      <c r="L198" s="174" t="s">
        <v>50</v>
      </c>
      <c r="M198" s="174" t="s">
        <v>852</v>
      </c>
      <c r="N198" s="174">
        <v>0</v>
      </c>
      <c r="O198" s="174" t="s">
        <v>2536</v>
      </c>
      <c r="P198" s="174">
        <v>0</v>
      </c>
      <c r="Q198" s="176">
        <v>93401</v>
      </c>
      <c r="R198" s="176" t="s">
        <v>7590</v>
      </c>
      <c r="S198" s="177">
        <v>37970</v>
      </c>
      <c r="T198" s="178">
        <v>4450</v>
      </c>
      <c r="U198" s="179">
        <v>8048149</v>
      </c>
      <c r="V198" s="179">
        <v>24232888</v>
      </c>
      <c r="W198" s="195">
        <v>44286</v>
      </c>
      <c r="X198" s="178" t="s">
        <v>7879</v>
      </c>
      <c r="Y198" s="178" t="s">
        <v>7880</v>
      </c>
      <c r="Z198" s="194" t="s">
        <v>7990</v>
      </c>
    </row>
    <row r="199" spans="1:26" ht="12.75" x14ac:dyDescent="0.2">
      <c r="A199" s="194" t="s">
        <v>8288</v>
      </c>
      <c r="B199" s="175">
        <v>706786007</v>
      </c>
      <c r="C199" s="174" t="s">
        <v>1579</v>
      </c>
      <c r="D199" s="174" t="s">
        <v>2531</v>
      </c>
      <c r="E199" s="174" t="s">
        <v>7576</v>
      </c>
      <c r="F199" s="174" t="s">
        <v>2532</v>
      </c>
      <c r="G199" s="174" t="s">
        <v>7577</v>
      </c>
      <c r="H199" s="174" t="s">
        <v>2533</v>
      </c>
      <c r="I199" s="174" t="s">
        <v>2534</v>
      </c>
      <c r="J199" s="174" t="s">
        <v>2535</v>
      </c>
      <c r="K199" s="174" t="s">
        <v>2537</v>
      </c>
      <c r="L199" s="174" t="s">
        <v>50</v>
      </c>
      <c r="M199" s="174" t="s">
        <v>852</v>
      </c>
      <c r="N199" s="174">
        <v>0</v>
      </c>
      <c r="O199" s="174" t="s">
        <v>2536</v>
      </c>
      <c r="P199" s="174">
        <v>0</v>
      </c>
      <c r="Q199" s="176">
        <v>93401</v>
      </c>
      <c r="R199" s="176" t="s">
        <v>7590</v>
      </c>
      <c r="S199" s="177">
        <v>37970</v>
      </c>
      <c r="T199" s="178">
        <v>4450</v>
      </c>
      <c r="U199" s="179">
        <v>11717683</v>
      </c>
      <c r="V199" s="179">
        <v>27606067</v>
      </c>
      <c r="W199" s="195">
        <v>44286</v>
      </c>
      <c r="X199" s="178" t="s">
        <v>7879</v>
      </c>
      <c r="Y199" s="178" t="s">
        <v>7880</v>
      </c>
      <c r="Z199" s="194" t="s">
        <v>187</v>
      </c>
    </row>
    <row r="200" spans="1:26" ht="12.75" x14ac:dyDescent="0.2">
      <c r="A200" s="194" t="s">
        <v>8288</v>
      </c>
      <c r="B200" s="175">
        <v>706786007</v>
      </c>
      <c r="C200" s="174" t="s">
        <v>1579</v>
      </c>
      <c r="D200" s="174" t="s">
        <v>2531</v>
      </c>
      <c r="E200" s="174" t="s">
        <v>7576</v>
      </c>
      <c r="F200" s="174" t="s">
        <v>2532</v>
      </c>
      <c r="G200" s="174" t="s">
        <v>7577</v>
      </c>
      <c r="H200" s="174" t="s">
        <v>2533</v>
      </c>
      <c r="I200" s="174" t="s">
        <v>2534</v>
      </c>
      <c r="J200" s="174" t="s">
        <v>2535</v>
      </c>
      <c r="K200" s="174" t="s">
        <v>2537</v>
      </c>
      <c r="L200" s="174" t="s">
        <v>50</v>
      </c>
      <c r="M200" s="174" t="s">
        <v>852</v>
      </c>
      <c r="N200" s="174">
        <v>0</v>
      </c>
      <c r="O200" s="174" t="s">
        <v>2536</v>
      </c>
      <c r="P200" s="174">
        <v>0</v>
      </c>
      <c r="Q200" s="176">
        <v>93401</v>
      </c>
      <c r="R200" s="176" t="s">
        <v>7590</v>
      </c>
      <c r="S200" s="177">
        <v>37970</v>
      </c>
      <c r="T200" s="178">
        <v>4450</v>
      </c>
      <c r="U200" s="179">
        <v>7944192</v>
      </c>
      <c r="V200" s="179">
        <v>23832576</v>
      </c>
      <c r="W200" s="195">
        <v>44286</v>
      </c>
      <c r="X200" s="178" t="s">
        <v>7879</v>
      </c>
      <c r="Y200" s="178" t="s">
        <v>7880</v>
      </c>
      <c r="Z200" s="194" t="s">
        <v>7991</v>
      </c>
    </row>
    <row r="201" spans="1:26" ht="12.75" x14ac:dyDescent="0.2">
      <c r="A201" s="194" t="s">
        <v>8288</v>
      </c>
      <c r="B201" s="175">
        <v>706786007</v>
      </c>
      <c r="C201" s="174" t="s">
        <v>1579</v>
      </c>
      <c r="D201" s="174" t="s">
        <v>2531</v>
      </c>
      <c r="E201" s="174" t="s">
        <v>7576</v>
      </c>
      <c r="F201" s="174" t="s">
        <v>2532</v>
      </c>
      <c r="G201" s="174" t="s">
        <v>7577</v>
      </c>
      <c r="H201" s="174" t="s">
        <v>2533</v>
      </c>
      <c r="I201" s="174" t="s">
        <v>2534</v>
      </c>
      <c r="J201" s="174" t="s">
        <v>2535</v>
      </c>
      <c r="K201" s="174" t="s">
        <v>2537</v>
      </c>
      <c r="L201" s="174" t="s">
        <v>50</v>
      </c>
      <c r="M201" s="174" t="s">
        <v>852</v>
      </c>
      <c r="N201" s="174">
        <v>0</v>
      </c>
      <c r="O201" s="174" t="s">
        <v>2536</v>
      </c>
      <c r="P201" s="174">
        <v>0</v>
      </c>
      <c r="Q201" s="176">
        <v>93401</v>
      </c>
      <c r="R201" s="176" t="s">
        <v>7590</v>
      </c>
      <c r="S201" s="177">
        <v>37970</v>
      </c>
      <c r="T201" s="178">
        <v>4450</v>
      </c>
      <c r="U201" s="179">
        <v>4965120</v>
      </c>
      <c r="V201" s="179">
        <v>14972940</v>
      </c>
      <c r="W201" s="195">
        <v>44286</v>
      </c>
      <c r="X201" s="178" t="s">
        <v>7879</v>
      </c>
      <c r="Y201" s="178" t="s">
        <v>7880</v>
      </c>
      <c r="Z201" s="194" t="s">
        <v>7992</v>
      </c>
    </row>
    <row r="202" spans="1:26" ht="12.75" x14ac:dyDescent="0.2">
      <c r="A202" s="194" t="s">
        <v>8288</v>
      </c>
      <c r="B202" s="175">
        <v>706786007</v>
      </c>
      <c r="C202" s="174" t="s">
        <v>1579</v>
      </c>
      <c r="D202" s="174" t="s">
        <v>2531</v>
      </c>
      <c r="E202" s="174" t="s">
        <v>7576</v>
      </c>
      <c r="F202" s="174" t="s">
        <v>2532</v>
      </c>
      <c r="G202" s="174" t="s">
        <v>7577</v>
      </c>
      <c r="H202" s="174" t="s">
        <v>2533</v>
      </c>
      <c r="I202" s="174" t="s">
        <v>2534</v>
      </c>
      <c r="J202" s="174" t="s">
        <v>2535</v>
      </c>
      <c r="K202" s="174" t="s">
        <v>2537</v>
      </c>
      <c r="L202" s="174" t="s">
        <v>50</v>
      </c>
      <c r="M202" s="174" t="s">
        <v>852</v>
      </c>
      <c r="N202" s="174">
        <v>0</v>
      </c>
      <c r="O202" s="174" t="s">
        <v>2536</v>
      </c>
      <c r="P202" s="174">
        <v>0</v>
      </c>
      <c r="Q202" s="176">
        <v>93401</v>
      </c>
      <c r="R202" s="176" t="s">
        <v>7590</v>
      </c>
      <c r="S202" s="177">
        <v>37970</v>
      </c>
      <c r="T202" s="178">
        <v>4450</v>
      </c>
      <c r="U202" s="179">
        <v>18619200</v>
      </c>
      <c r="V202" s="179">
        <v>63925920</v>
      </c>
      <c r="W202" s="195">
        <v>44286</v>
      </c>
      <c r="X202" s="178" t="s">
        <v>7879</v>
      </c>
      <c r="Y202" s="178" t="s">
        <v>7880</v>
      </c>
      <c r="Z202" s="194" t="s">
        <v>7993</v>
      </c>
    </row>
    <row r="203" spans="1:26" ht="12.75" x14ac:dyDescent="0.2">
      <c r="A203" s="194" t="s">
        <v>8288</v>
      </c>
      <c r="B203" s="175">
        <v>706786007</v>
      </c>
      <c r="C203" s="174" t="s">
        <v>1579</v>
      </c>
      <c r="D203" s="174" t="s">
        <v>2531</v>
      </c>
      <c r="E203" s="174" t="s">
        <v>7576</v>
      </c>
      <c r="F203" s="174" t="s">
        <v>2532</v>
      </c>
      <c r="G203" s="174" t="s">
        <v>7577</v>
      </c>
      <c r="H203" s="174" t="s">
        <v>2533</v>
      </c>
      <c r="I203" s="174" t="s">
        <v>2534</v>
      </c>
      <c r="J203" s="174" t="s">
        <v>2535</v>
      </c>
      <c r="K203" s="174" t="s">
        <v>2537</v>
      </c>
      <c r="L203" s="174" t="s">
        <v>50</v>
      </c>
      <c r="M203" s="174" t="s">
        <v>852</v>
      </c>
      <c r="N203" s="174">
        <v>0</v>
      </c>
      <c r="O203" s="174" t="s">
        <v>2536</v>
      </c>
      <c r="P203" s="174">
        <v>0</v>
      </c>
      <c r="Q203" s="176">
        <v>93401</v>
      </c>
      <c r="R203" s="176" t="s">
        <v>7590</v>
      </c>
      <c r="S203" s="177">
        <v>37970</v>
      </c>
      <c r="T203" s="178">
        <v>4450</v>
      </c>
      <c r="U203" s="179">
        <v>12412800</v>
      </c>
      <c r="V203" s="179">
        <v>18621450</v>
      </c>
      <c r="W203" s="195">
        <v>44286</v>
      </c>
      <c r="X203" s="178" t="s">
        <v>7879</v>
      </c>
      <c r="Y203" s="178" t="s">
        <v>7880</v>
      </c>
      <c r="Z203" s="194" t="s">
        <v>7994</v>
      </c>
    </row>
    <row r="204" spans="1:26" ht="12.75" x14ac:dyDescent="0.2">
      <c r="A204" s="194" t="s">
        <v>8288</v>
      </c>
      <c r="B204" s="175">
        <v>706786007</v>
      </c>
      <c r="C204" s="174" t="s">
        <v>1579</v>
      </c>
      <c r="D204" s="174" t="s">
        <v>2531</v>
      </c>
      <c r="E204" s="174" t="s">
        <v>7576</v>
      </c>
      <c r="F204" s="174" t="s">
        <v>2532</v>
      </c>
      <c r="G204" s="174" t="s">
        <v>7577</v>
      </c>
      <c r="H204" s="174" t="s">
        <v>2533</v>
      </c>
      <c r="I204" s="174" t="s">
        <v>2534</v>
      </c>
      <c r="J204" s="174" t="s">
        <v>2535</v>
      </c>
      <c r="K204" s="174" t="s">
        <v>2537</v>
      </c>
      <c r="L204" s="174" t="s">
        <v>50</v>
      </c>
      <c r="M204" s="174" t="s">
        <v>852</v>
      </c>
      <c r="N204" s="174">
        <v>0</v>
      </c>
      <c r="O204" s="174" t="s">
        <v>2536</v>
      </c>
      <c r="P204" s="174">
        <v>0</v>
      </c>
      <c r="Q204" s="176">
        <v>93401</v>
      </c>
      <c r="R204" s="176" t="s">
        <v>7590</v>
      </c>
      <c r="S204" s="177">
        <v>37970</v>
      </c>
      <c r="T204" s="178">
        <v>4450</v>
      </c>
      <c r="U204" s="179">
        <v>7075296</v>
      </c>
      <c r="V204" s="179">
        <v>22464064</v>
      </c>
      <c r="W204" s="195">
        <v>44286</v>
      </c>
      <c r="X204" s="178" t="s">
        <v>7879</v>
      </c>
      <c r="Y204" s="178" t="s">
        <v>7880</v>
      </c>
      <c r="Z204" s="194" t="s">
        <v>7995</v>
      </c>
    </row>
    <row r="205" spans="1:26" ht="12.75" x14ac:dyDescent="0.2">
      <c r="A205" s="194" t="s">
        <v>8288</v>
      </c>
      <c r="B205" s="175">
        <v>706786007</v>
      </c>
      <c r="C205" s="174" t="s">
        <v>1579</v>
      </c>
      <c r="D205" s="174" t="s">
        <v>2531</v>
      </c>
      <c r="E205" s="174" t="s">
        <v>7576</v>
      </c>
      <c r="F205" s="174" t="s">
        <v>2532</v>
      </c>
      <c r="G205" s="174" t="s">
        <v>7577</v>
      </c>
      <c r="H205" s="174" t="s">
        <v>2533</v>
      </c>
      <c r="I205" s="174" t="s">
        <v>2534</v>
      </c>
      <c r="J205" s="174" t="s">
        <v>2535</v>
      </c>
      <c r="K205" s="174" t="s">
        <v>2537</v>
      </c>
      <c r="L205" s="174" t="s">
        <v>50</v>
      </c>
      <c r="M205" s="174" t="s">
        <v>852</v>
      </c>
      <c r="N205" s="174">
        <v>0</v>
      </c>
      <c r="O205" s="174" t="s">
        <v>2536</v>
      </c>
      <c r="P205" s="174">
        <v>0</v>
      </c>
      <c r="Q205" s="176">
        <v>93401</v>
      </c>
      <c r="R205" s="176" t="s">
        <v>7590</v>
      </c>
      <c r="S205" s="177">
        <v>37970</v>
      </c>
      <c r="T205" s="178">
        <v>4450</v>
      </c>
      <c r="U205" s="179">
        <v>11419776</v>
      </c>
      <c r="V205" s="179">
        <v>34402075</v>
      </c>
      <c r="W205" s="195">
        <v>44286</v>
      </c>
      <c r="X205" s="178" t="s">
        <v>7879</v>
      </c>
      <c r="Y205" s="178" t="s">
        <v>7880</v>
      </c>
      <c r="Z205" s="194" t="s">
        <v>7996</v>
      </c>
    </row>
    <row r="206" spans="1:26" ht="12.75" x14ac:dyDescent="0.2">
      <c r="A206" s="194" t="s">
        <v>8288</v>
      </c>
      <c r="B206" s="175">
        <v>706786007</v>
      </c>
      <c r="C206" s="174" t="s">
        <v>1579</v>
      </c>
      <c r="D206" s="174" t="s">
        <v>2531</v>
      </c>
      <c r="E206" s="174" t="s">
        <v>7576</v>
      </c>
      <c r="F206" s="174" t="s">
        <v>2532</v>
      </c>
      <c r="G206" s="174" t="s">
        <v>7577</v>
      </c>
      <c r="H206" s="174" t="s">
        <v>2533</v>
      </c>
      <c r="I206" s="174" t="s">
        <v>2534</v>
      </c>
      <c r="J206" s="174" t="s">
        <v>2535</v>
      </c>
      <c r="K206" s="174" t="s">
        <v>2537</v>
      </c>
      <c r="L206" s="174" t="s">
        <v>50</v>
      </c>
      <c r="M206" s="174" t="s">
        <v>852</v>
      </c>
      <c r="N206" s="174">
        <v>0</v>
      </c>
      <c r="O206" s="174" t="s">
        <v>2536</v>
      </c>
      <c r="P206" s="174">
        <v>0</v>
      </c>
      <c r="Q206" s="176">
        <v>93401</v>
      </c>
      <c r="R206" s="176" t="s">
        <v>7590</v>
      </c>
      <c r="S206" s="177">
        <v>37970</v>
      </c>
      <c r="T206" s="178">
        <v>4450</v>
      </c>
      <c r="U206" s="179">
        <v>37587510</v>
      </c>
      <c r="V206" s="179">
        <v>127274580</v>
      </c>
      <c r="W206" s="195">
        <v>44286</v>
      </c>
      <c r="X206" s="178" t="s">
        <v>7879</v>
      </c>
      <c r="Y206" s="178" t="s">
        <v>7880</v>
      </c>
      <c r="Z206" s="194" t="s">
        <v>7881</v>
      </c>
    </row>
    <row r="207" spans="1:26" ht="12.75" x14ac:dyDescent="0.2">
      <c r="A207" s="194" t="s">
        <v>8288</v>
      </c>
      <c r="B207" s="175">
        <v>706786007</v>
      </c>
      <c r="C207" s="174" t="s">
        <v>1579</v>
      </c>
      <c r="D207" s="174" t="s">
        <v>2531</v>
      </c>
      <c r="E207" s="174" t="s">
        <v>7576</v>
      </c>
      <c r="F207" s="174" t="s">
        <v>2532</v>
      </c>
      <c r="G207" s="174" t="s">
        <v>7577</v>
      </c>
      <c r="H207" s="174" t="s">
        <v>2533</v>
      </c>
      <c r="I207" s="174" t="s">
        <v>2534</v>
      </c>
      <c r="J207" s="174" t="s">
        <v>2535</v>
      </c>
      <c r="K207" s="174" t="s">
        <v>2537</v>
      </c>
      <c r="L207" s="174" t="s">
        <v>50</v>
      </c>
      <c r="M207" s="174" t="s">
        <v>852</v>
      </c>
      <c r="N207" s="174">
        <v>0</v>
      </c>
      <c r="O207" s="174" t="s">
        <v>2536</v>
      </c>
      <c r="P207" s="174">
        <v>0</v>
      </c>
      <c r="Q207" s="176">
        <v>93401</v>
      </c>
      <c r="R207" s="176" t="s">
        <v>7590</v>
      </c>
      <c r="S207" s="177">
        <v>37970</v>
      </c>
      <c r="T207" s="178">
        <v>4450</v>
      </c>
      <c r="U207" s="179">
        <v>6206400</v>
      </c>
      <c r="V207" s="179">
        <v>22730940</v>
      </c>
      <c r="W207" s="195">
        <v>44286</v>
      </c>
      <c r="X207" s="178" t="s">
        <v>7879</v>
      </c>
      <c r="Y207" s="178" t="s">
        <v>7880</v>
      </c>
      <c r="Z207" s="194" t="s">
        <v>7997</v>
      </c>
    </row>
    <row r="208" spans="1:26" ht="12.75" x14ac:dyDescent="0.2">
      <c r="A208" s="194" t="s">
        <v>8288</v>
      </c>
      <c r="B208" s="175">
        <v>706786007</v>
      </c>
      <c r="C208" s="174" t="s">
        <v>1579</v>
      </c>
      <c r="D208" s="174" t="s">
        <v>2531</v>
      </c>
      <c r="E208" s="174" t="s">
        <v>7576</v>
      </c>
      <c r="F208" s="174" t="s">
        <v>2532</v>
      </c>
      <c r="G208" s="174" t="s">
        <v>7577</v>
      </c>
      <c r="H208" s="174" t="s">
        <v>2533</v>
      </c>
      <c r="I208" s="174" t="s">
        <v>2534</v>
      </c>
      <c r="J208" s="174" t="s">
        <v>2535</v>
      </c>
      <c r="K208" s="174" t="s">
        <v>2537</v>
      </c>
      <c r="L208" s="174" t="s">
        <v>50</v>
      </c>
      <c r="M208" s="174" t="s">
        <v>852</v>
      </c>
      <c r="N208" s="174">
        <v>0</v>
      </c>
      <c r="O208" s="174" t="s">
        <v>2536</v>
      </c>
      <c r="P208" s="174">
        <v>0</v>
      </c>
      <c r="Q208" s="176">
        <v>93401</v>
      </c>
      <c r="R208" s="176" t="s">
        <v>7590</v>
      </c>
      <c r="S208" s="177">
        <v>37970</v>
      </c>
      <c r="T208" s="178">
        <v>4450</v>
      </c>
      <c r="U208" s="179">
        <v>12412800</v>
      </c>
      <c r="V208" s="179">
        <v>37626300</v>
      </c>
      <c r="W208" s="195">
        <v>44286</v>
      </c>
      <c r="X208" s="178" t="s">
        <v>7879</v>
      </c>
      <c r="Y208" s="178" t="s">
        <v>7880</v>
      </c>
      <c r="Z208" s="194" t="s">
        <v>7927</v>
      </c>
    </row>
    <row r="209" spans="1:26" ht="12.75" x14ac:dyDescent="0.2">
      <c r="A209" s="194" t="s">
        <v>8288</v>
      </c>
      <c r="B209" s="175">
        <v>706786007</v>
      </c>
      <c r="C209" s="174" t="s">
        <v>1579</v>
      </c>
      <c r="D209" s="174" t="s">
        <v>2531</v>
      </c>
      <c r="E209" s="174" t="s">
        <v>7576</v>
      </c>
      <c r="F209" s="174" t="s">
        <v>2532</v>
      </c>
      <c r="G209" s="174" t="s">
        <v>7577</v>
      </c>
      <c r="H209" s="174" t="s">
        <v>2533</v>
      </c>
      <c r="I209" s="174" t="s">
        <v>2534</v>
      </c>
      <c r="J209" s="174" t="s">
        <v>2535</v>
      </c>
      <c r="K209" s="174" t="s">
        <v>2537</v>
      </c>
      <c r="L209" s="174" t="s">
        <v>50</v>
      </c>
      <c r="M209" s="174" t="s">
        <v>852</v>
      </c>
      <c r="N209" s="174">
        <v>0</v>
      </c>
      <c r="O209" s="174" t="s">
        <v>2536</v>
      </c>
      <c r="P209" s="174">
        <v>0</v>
      </c>
      <c r="Q209" s="176">
        <v>93401</v>
      </c>
      <c r="R209" s="176" t="s">
        <v>7590</v>
      </c>
      <c r="S209" s="177">
        <v>37970</v>
      </c>
      <c r="T209" s="178">
        <v>4450</v>
      </c>
      <c r="U209" s="179">
        <v>6206400</v>
      </c>
      <c r="V209" s="179">
        <v>18696780</v>
      </c>
      <c r="W209" s="195">
        <v>44286</v>
      </c>
      <c r="X209" s="178" t="s">
        <v>7879</v>
      </c>
      <c r="Y209" s="178" t="s">
        <v>7880</v>
      </c>
      <c r="Z209" s="194" t="s">
        <v>7998</v>
      </c>
    </row>
    <row r="210" spans="1:26" ht="12.75" x14ac:dyDescent="0.2">
      <c r="A210" s="194" t="s">
        <v>8288</v>
      </c>
      <c r="B210" s="175">
        <v>706786007</v>
      </c>
      <c r="C210" s="174" t="s">
        <v>1579</v>
      </c>
      <c r="D210" s="174" t="s">
        <v>2531</v>
      </c>
      <c r="E210" s="174" t="s">
        <v>7576</v>
      </c>
      <c r="F210" s="174" t="s">
        <v>2532</v>
      </c>
      <c r="G210" s="174" t="s">
        <v>7577</v>
      </c>
      <c r="H210" s="174" t="s">
        <v>2533</v>
      </c>
      <c r="I210" s="174" t="s">
        <v>2534</v>
      </c>
      <c r="J210" s="174" t="s">
        <v>2535</v>
      </c>
      <c r="K210" s="174" t="s">
        <v>2537</v>
      </c>
      <c r="L210" s="174" t="s">
        <v>50</v>
      </c>
      <c r="M210" s="174" t="s">
        <v>852</v>
      </c>
      <c r="N210" s="174">
        <v>0</v>
      </c>
      <c r="O210" s="174" t="s">
        <v>2536</v>
      </c>
      <c r="P210" s="174">
        <v>0</v>
      </c>
      <c r="Q210" s="176">
        <v>93401</v>
      </c>
      <c r="R210" s="176" t="s">
        <v>7590</v>
      </c>
      <c r="S210" s="177">
        <v>37970</v>
      </c>
      <c r="T210" s="178">
        <v>4450</v>
      </c>
      <c r="U210" s="179">
        <v>6206400</v>
      </c>
      <c r="V210" s="179">
        <v>24437700</v>
      </c>
      <c r="W210" s="195">
        <v>44286</v>
      </c>
      <c r="X210" s="178" t="s">
        <v>7879</v>
      </c>
      <c r="Y210" s="178" t="s">
        <v>7880</v>
      </c>
      <c r="Z210" s="194" t="s">
        <v>7999</v>
      </c>
    </row>
    <row r="211" spans="1:26" ht="12.75" x14ac:dyDescent="0.2">
      <c r="A211" s="194" t="s">
        <v>8288</v>
      </c>
      <c r="B211" s="175">
        <v>706786007</v>
      </c>
      <c r="C211" s="174" t="s">
        <v>1579</v>
      </c>
      <c r="D211" s="174" t="s">
        <v>2531</v>
      </c>
      <c r="E211" s="174" t="s">
        <v>7576</v>
      </c>
      <c r="F211" s="174" t="s">
        <v>2532</v>
      </c>
      <c r="G211" s="174" t="s">
        <v>7577</v>
      </c>
      <c r="H211" s="174" t="s">
        <v>2533</v>
      </c>
      <c r="I211" s="174" t="s">
        <v>2534</v>
      </c>
      <c r="J211" s="174" t="s">
        <v>2535</v>
      </c>
      <c r="K211" s="174" t="s">
        <v>2537</v>
      </c>
      <c r="L211" s="174" t="s">
        <v>50</v>
      </c>
      <c r="M211" s="174" t="s">
        <v>852</v>
      </c>
      <c r="N211" s="174">
        <v>0</v>
      </c>
      <c r="O211" s="174" t="s">
        <v>2536</v>
      </c>
      <c r="P211" s="174">
        <v>0</v>
      </c>
      <c r="Q211" s="176">
        <v>93401</v>
      </c>
      <c r="R211" s="176" t="s">
        <v>7590</v>
      </c>
      <c r="S211" s="177">
        <v>37970</v>
      </c>
      <c r="T211" s="178">
        <v>4450</v>
      </c>
      <c r="U211" s="179">
        <v>6206400</v>
      </c>
      <c r="V211" s="179">
        <v>18619200</v>
      </c>
      <c r="W211" s="195">
        <v>44286</v>
      </c>
      <c r="X211" s="178" t="s">
        <v>7879</v>
      </c>
      <c r="Y211" s="178" t="s">
        <v>7880</v>
      </c>
      <c r="Z211" s="194" t="s">
        <v>8000</v>
      </c>
    </row>
    <row r="212" spans="1:26" ht="12.75" x14ac:dyDescent="0.2">
      <c r="A212" s="194" t="s">
        <v>8288</v>
      </c>
      <c r="B212" s="175">
        <v>706786007</v>
      </c>
      <c r="C212" s="174" t="s">
        <v>1579</v>
      </c>
      <c r="D212" s="174" t="s">
        <v>2531</v>
      </c>
      <c r="E212" s="174" t="s">
        <v>7576</v>
      </c>
      <c r="F212" s="174" t="s">
        <v>2532</v>
      </c>
      <c r="G212" s="174" t="s">
        <v>7577</v>
      </c>
      <c r="H212" s="174" t="s">
        <v>2533</v>
      </c>
      <c r="I212" s="174" t="s">
        <v>2534</v>
      </c>
      <c r="J212" s="174" t="s">
        <v>2535</v>
      </c>
      <c r="K212" s="174" t="s">
        <v>2537</v>
      </c>
      <c r="L212" s="174" t="s">
        <v>50</v>
      </c>
      <c r="M212" s="174" t="s">
        <v>852</v>
      </c>
      <c r="N212" s="174">
        <v>0</v>
      </c>
      <c r="O212" s="174" t="s">
        <v>2536</v>
      </c>
      <c r="P212" s="174">
        <v>0</v>
      </c>
      <c r="Q212" s="176">
        <v>93401</v>
      </c>
      <c r="R212" s="176" t="s">
        <v>7590</v>
      </c>
      <c r="S212" s="177">
        <v>37970</v>
      </c>
      <c r="T212" s="178">
        <v>4450</v>
      </c>
      <c r="U212" s="179">
        <v>14273722</v>
      </c>
      <c r="V212" s="179">
        <v>56990821</v>
      </c>
      <c r="W212" s="195">
        <v>44286</v>
      </c>
      <c r="X212" s="178" t="s">
        <v>7879</v>
      </c>
      <c r="Y212" s="178" t="s">
        <v>7880</v>
      </c>
      <c r="Z212" s="194" t="s">
        <v>7935</v>
      </c>
    </row>
    <row r="213" spans="1:26" ht="12.75" x14ac:dyDescent="0.2">
      <c r="A213" s="194" t="s">
        <v>8288</v>
      </c>
      <c r="B213" s="175">
        <v>706786007</v>
      </c>
      <c r="C213" s="174" t="s">
        <v>1579</v>
      </c>
      <c r="D213" s="174" t="s">
        <v>2531</v>
      </c>
      <c r="E213" s="174" t="s">
        <v>7576</v>
      </c>
      <c r="F213" s="174" t="s">
        <v>2532</v>
      </c>
      <c r="G213" s="174" t="s">
        <v>7577</v>
      </c>
      <c r="H213" s="174" t="s">
        <v>2533</v>
      </c>
      <c r="I213" s="174" t="s">
        <v>2534</v>
      </c>
      <c r="J213" s="174" t="s">
        <v>2535</v>
      </c>
      <c r="K213" s="174" t="s">
        <v>2537</v>
      </c>
      <c r="L213" s="174" t="s">
        <v>50</v>
      </c>
      <c r="M213" s="174" t="s">
        <v>852</v>
      </c>
      <c r="N213" s="174">
        <v>0</v>
      </c>
      <c r="O213" s="174" t="s">
        <v>2536</v>
      </c>
      <c r="P213" s="174">
        <v>0</v>
      </c>
      <c r="Q213" s="176">
        <v>93401</v>
      </c>
      <c r="R213" s="176" t="s">
        <v>7590</v>
      </c>
      <c r="S213" s="177">
        <v>37970</v>
      </c>
      <c r="T213" s="178">
        <v>4450</v>
      </c>
      <c r="U213" s="179">
        <v>19242943</v>
      </c>
      <c r="V213" s="179">
        <v>28198778</v>
      </c>
      <c r="W213" s="195">
        <v>44286</v>
      </c>
      <c r="X213" s="178" t="s">
        <v>7879</v>
      </c>
      <c r="Y213" s="178" t="s">
        <v>7880</v>
      </c>
      <c r="Z213" s="194" t="s">
        <v>7983</v>
      </c>
    </row>
    <row r="214" spans="1:26" ht="12.75" x14ac:dyDescent="0.2">
      <c r="A214" s="194" t="s">
        <v>8288</v>
      </c>
      <c r="B214" s="175">
        <v>706786007</v>
      </c>
      <c r="C214" s="174" t="s">
        <v>1579</v>
      </c>
      <c r="D214" s="174" t="s">
        <v>2531</v>
      </c>
      <c r="E214" s="174" t="s">
        <v>7576</v>
      </c>
      <c r="F214" s="174" t="s">
        <v>2532</v>
      </c>
      <c r="G214" s="174" t="s">
        <v>7577</v>
      </c>
      <c r="H214" s="174" t="s">
        <v>2533</v>
      </c>
      <c r="I214" s="174" t="s">
        <v>2534</v>
      </c>
      <c r="J214" s="174" t="s">
        <v>2535</v>
      </c>
      <c r="K214" s="174" t="s">
        <v>2537</v>
      </c>
      <c r="L214" s="174" t="s">
        <v>50</v>
      </c>
      <c r="M214" s="174" t="s">
        <v>852</v>
      </c>
      <c r="N214" s="174">
        <v>0</v>
      </c>
      <c r="O214" s="174" t="s">
        <v>2536</v>
      </c>
      <c r="P214" s="174">
        <v>0</v>
      </c>
      <c r="Q214" s="176">
        <v>93401</v>
      </c>
      <c r="R214" s="176" t="s">
        <v>7590</v>
      </c>
      <c r="S214" s="177">
        <v>37970</v>
      </c>
      <c r="T214" s="178">
        <v>4450</v>
      </c>
      <c r="U214" s="179">
        <v>7075296</v>
      </c>
      <c r="V214" s="179">
        <v>21225888</v>
      </c>
      <c r="W214" s="195">
        <v>44286</v>
      </c>
      <c r="X214" s="178" t="s">
        <v>7879</v>
      </c>
      <c r="Y214" s="178" t="s">
        <v>7880</v>
      </c>
      <c r="Z214" s="194" t="s">
        <v>8001</v>
      </c>
    </row>
    <row r="215" spans="1:26" ht="12.75" x14ac:dyDescent="0.2">
      <c r="A215" s="194" t="s">
        <v>2581</v>
      </c>
      <c r="B215" s="175">
        <v>700155609</v>
      </c>
      <c r="C215" s="174" t="s">
        <v>1579</v>
      </c>
      <c r="D215" s="174" t="s">
        <v>2582</v>
      </c>
      <c r="E215" s="174" t="s">
        <v>7572</v>
      </c>
      <c r="F215" s="174" t="s">
        <v>2583</v>
      </c>
      <c r="G215" s="174" t="s">
        <v>7573</v>
      </c>
      <c r="H215" s="174" t="s">
        <v>2584</v>
      </c>
      <c r="I215" s="174" t="s">
        <v>2585</v>
      </c>
      <c r="J215" s="174" t="s">
        <v>2586</v>
      </c>
      <c r="K215" s="174" t="s">
        <v>2587</v>
      </c>
      <c r="L215" s="174" t="s">
        <v>630</v>
      </c>
      <c r="M215" s="174" t="s">
        <v>205</v>
      </c>
      <c r="N215" s="174" t="s">
        <v>2588</v>
      </c>
      <c r="O215" s="174" t="s">
        <v>2589</v>
      </c>
      <c r="P215" s="174">
        <v>0</v>
      </c>
      <c r="Q215" s="176">
        <v>93401</v>
      </c>
      <c r="R215" s="176" t="s">
        <v>7586</v>
      </c>
      <c r="S215" s="177">
        <v>37970</v>
      </c>
      <c r="T215" s="178">
        <v>4550</v>
      </c>
      <c r="U215" s="179">
        <v>27415048</v>
      </c>
      <c r="V215" s="179">
        <v>95700995</v>
      </c>
      <c r="W215" s="195">
        <v>44286</v>
      </c>
      <c r="X215" s="178" t="s">
        <v>7879</v>
      </c>
      <c r="Y215" s="178" t="s">
        <v>7880</v>
      </c>
      <c r="Z215" s="194" t="s">
        <v>7884</v>
      </c>
    </row>
    <row r="216" spans="1:26" ht="12.75" x14ac:dyDescent="0.2">
      <c r="A216" s="194" t="s">
        <v>2581</v>
      </c>
      <c r="B216" s="175">
        <v>700155609</v>
      </c>
      <c r="C216" s="174" t="s">
        <v>1579</v>
      </c>
      <c r="D216" s="174" t="s">
        <v>2582</v>
      </c>
      <c r="E216" s="174" t="s">
        <v>7572</v>
      </c>
      <c r="F216" s="174" t="s">
        <v>2583</v>
      </c>
      <c r="G216" s="174" t="s">
        <v>7573</v>
      </c>
      <c r="H216" s="174" t="s">
        <v>2584</v>
      </c>
      <c r="I216" s="174" t="s">
        <v>2585</v>
      </c>
      <c r="J216" s="174" t="s">
        <v>2586</v>
      </c>
      <c r="K216" s="174" t="s">
        <v>2587</v>
      </c>
      <c r="L216" s="174" t="s">
        <v>630</v>
      </c>
      <c r="M216" s="174" t="s">
        <v>205</v>
      </c>
      <c r="N216" s="174" t="s">
        <v>2588</v>
      </c>
      <c r="O216" s="174" t="s">
        <v>2589</v>
      </c>
      <c r="P216" s="174">
        <v>0</v>
      </c>
      <c r="Q216" s="176">
        <v>93401</v>
      </c>
      <c r="R216" s="176" t="s">
        <v>7586</v>
      </c>
      <c r="S216" s="177">
        <v>37970</v>
      </c>
      <c r="T216" s="178">
        <v>4550</v>
      </c>
      <c r="U216" s="179">
        <v>17792589</v>
      </c>
      <c r="V216" s="179">
        <v>39628058</v>
      </c>
      <c r="W216" s="195">
        <v>44286</v>
      </c>
      <c r="X216" s="178" t="s">
        <v>7879</v>
      </c>
      <c r="Y216" s="178" t="s">
        <v>7880</v>
      </c>
      <c r="Z216" s="194" t="s">
        <v>8002</v>
      </c>
    </row>
    <row r="217" spans="1:26" ht="12.75" x14ac:dyDescent="0.2">
      <c r="A217" s="194" t="s">
        <v>2581</v>
      </c>
      <c r="B217" s="175">
        <v>700155609</v>
      </c>
      <c r="C217" s="174" t="s">
        <v>1579</v>
      </c>
      <c r="D217" s="174" t="s">
        <v>2582</v>
      </c>
      <c r="E217" s="174" t="s">
        <v>7572</v>
      </c>
      <c r="F217" s="174" t="s">
        <v>2583</v>
      </c>
      <c r="G217" s="174" t="s">
        <v>7573</v>
      </c>
      <c r="H217" s="174" t="s">
        <v>2584</v>
      </c>
      <c r="I217" s="174" t="s">
        <v>2585</v>
      </c>
      <c r="J217" s="174" t="s">
        <v>2586</v>
      </c>
      <c r="K217" s="174" t="s">
        <v>2587</v>
      </c>
      <c r="L217" s="174" t="s">
        <v>630</v>
      </c>
      <c r="M217" s="174" t="s">
        <v>205</v>
      </c>
      <c r="N217" s="174" t="s">
        <v>2588</v>
      </c>
      <c r="O217" s="174" t="s">
        <v>2589</v>
      </c>
      <c r="P217" s="174">
        <v>0</v>
      </c>
      <c r="Q217" s="176">
        <v>93401</v>
      </c>
      <c r="R217" s="176" t="s">
        <v>7586</v>
      </c>
      <c r="S217" s="177">
        <v>37970</v>
      </c>
      <c r="T217" s="178">
        <v>4550</v>
      </c>
      <c r="U217" s="179">
        <v>19323906</v>
      </c>
      <c r="V217" s="179">
        <v>38516437</v>
      </c>
      <c r="W217" s="195">
        <v>44286</v>
      </c>
      <c r="X217" s="178" t="s">
        <v>7879</v>
      </c>
      <c r="Y217" s="178" t="s">
        <v>7880</v>
      </c>
      <c r="Z217" s="194" t="s">
        <v>8003</v>
      </c>
    </row>
    <row r="218" spans="1:26" ht="12.75" x14ac:dyDescent="0.2">
      <c r="A218" s="194" t="s">
        <v>2581</v>
      </c>
      <c r="B218" s="175">
        <v>700155609</v>
      </c>
      <c r="C218" s="174" t="s">
        <v>1579</v>
      </c>
      <c r="D218" s="174" t="s">
        <v>2582</v>
      </c>
      <c r="E218" s="174" t="s">
        <v>7572</v>
      </c>
      <c r="F218" s="174" t="s">
        <v>2583</v>
      </c>
      <c r="G218" s="174" t="s">
        <v>7573</v>
      </c>
      <c r="H218" s="174" t="s">
        <v>2584</v>
      </c>
      <c r="I218" s="174" t="s">
        <v>2585</v>
      </c>
      <c r="J218" s="174" t="s">
        <v>2586</v>
      </c>
      <c r="K218" s="174" t="s">
        <v>2587</v>
      </c>
      <c r="L218" s="174" t="s">
        <v>630</v>
      </c>
      <c r="M218" s="174" t="s">
        <v>205</v>
      </c>
      <c r="N218" s="174" t="s">
        <v>2588</v>
      </c>
      <c r="O218" s="174" t="s">
        <v>2589</v>
      </c>
      <c r="P218" s="174">
        <v>0</v>
      </c>
      <c r="Q218" s="176">
        <v>93401</v>
      </c>
      <c r="R218" s="176" t="s">
        <v>7586</v>
      </c>
      <c r="S218" s="177">
        <v>37970</v>
      </c>
      <c r="T218" s="178">
        <v>4550</v>
      </c>
      <c r="U218" s="179">
        <v>31106994</v>
      </c>
      <c r="V218" s="179">
        <v>75859834</v>
      </c>
      <c r="W218" s="195">
        <v>44286</v>
      </c>
      <c r="X218" s="178" t="s">
        <v>7879</v>
      </c>
      <c r="Y218" s="178" t="s">
        <v>7880</v>
      </c>
      <c r="Z218" s="194" t="s">
        <v>7885</v>
      </c>
    </row>
    <row r="219" spans="1:26" ht="12.75" x14ac:dyDescent="0.2">
      <c r="A219" s="194" t="s">
        <v>2581</v>
      </c>
      <c r="B219" s="175">
        <v>700155609</v>
      </c>
      <c r="C219" s="174" t="s">
        <v>1579</v>
      </c>
      <c r="D219" s="174" t="s">
        <v>2582</v>
      </c>
      <c r="E219" s="174" t="s">
        <v>7572</v>
      </c>
      <c r="F219" s="174" t="s">
        <v>2583</v>
      </c>
      <c r="G219" s="174" t="s">
        <v>7573</v>
      </c>
      <c r="H219" s="174" t="s">
        <v>2584</v>
      </c>
      <c r="I219" s="174" t="s">
        <v>2585</v>
      </c>
      <c r="J219" s="174" t="s">
        <v>2586</v>
      </c>
      <c r="K219" s="174" t="s">
        <v>2587</v>
      </c>
      <c r="L219" s="174" t="s">
        <v>630</v>
      </c>
      <c r="M219" s="174" t="s">
        <v>205</v>
      </c>
      <c r="N219" s="174" t="s">
        <v>2588</v>
      </c>
      <c r="O219" s="174" t="s">
        <v>2589</v>
      </c>
      <c r="P219" s="174">
        <v>0</v>
      </c>
      <c r="Q219" s="176">
        <v>93401</v>
      </c>
      <c r="R219" s="176" t="s">
        <v>7586</v>
      </c>
      <c r="S219" s="177">
        <v>37970</v>
      </c>
      <c r="T219" s="178">
        <v>4550</v>
      </c>
      <c r="U219" s="179">
        <v>22800458</v>
      </c>
      <c r="V219" s="179">
        <v>51045520</v>
      </c>
      <c r="W219" s="195">
        <v>44286</v>
      </c>
      <c r="X219" s="178" t="s">
        <v>7879</v>
      </c>
      <c r="Y219" s="178" t="s">
        <v>7880</v>
      </c>
      <c r="Z219" s="194" t="s">
        <v>7886</v>
      </c>
    </row>
    <row r="220" spans="1:26" ht="12.75" x14ac:dyDescent="0.2">
      <c r="A220" s="194" t="s">
        <v>2581</v>
      </c>
      <c r="B220" s="175">
        <v>700155609</v>
      </c>
      <c r="C220" s="174" t="s">
        <v>1579</v>
      </c>
      <c r="D220" s="174" t="s">
        <v>2582</v>
      </c>
      <c r="E220" s="174" t="s">
        <v>7572</v>
      </c>
      <c r="F220" s="174" t="s">
        <v>2583</v>
      </c>
      <c r="G220" s="174" t="s">
        <v>7573</v>
      </c>
      <c r="H220" s="174" t="s">
        <v>2584</v>
      </c>
      <c r="I220" s="174" t="s">
        <v>2585</v>
      </c>
      <c r="J220" s="174" t="s">
        <v>2586</v>
      </c>
      <c r="K220" s="174" t="s">
        <v>2587</v>
      </c>
      <c r="L220" s="174" t="s">
        <v>630</v>
      </c>
      <c r="M220" s="174" t="s">
        <v>205</v>
      </c>
      <c r="N220" s="174" t="s">
        <v>2588</v>
      </c>
      <c r="O220" s="174" t="s">
        <v>2589</v>
      </c>
      <c r="P220" s="174">
        <v>0</v>
      </c>
      <c r="Q220" s="176">
        <v>93401</v>
      </c>
      <c r="R220" s="176" t="s">
        <v>7586</v>
      </c>
      <c r="S220" s="177">
        <v>37970</v>
      </c>
      <c r="T220" s="178">
        <v>4550</v>
      </c>
      <c r="U220" s="179">
        <v>4328964</v>
      </c>
      <c r="V220" s="179">
        <v>13147224</v>
      </c>
      <c r="W220" s="195">
        <v>44286</v>
      </c>
      <c r="X220" s="178" t="s">
        <v>7879</v>
      </c>
      <c r="Y220" s="178" t="s">
        <v>7880</v>
      </c>
      <c r="Z220" s="194" t="s">
        <v>7888</v>
      </c>
    </row>
    <row r="221" spans="1:26" ht="12.75" x14ac:dyDescent="0.2">
      <c r="A221" s="194" t="s">
        <v>2581</v>
      </c>
      <c r="B221" s="175">
        <v>700155609</v>
      </c>
      <c r="C221" s="174" t="s">
        <v>1579</v>
      </c>
      <c r="D221" s="174" t="s">
        <v>2582</v>
      </c>
      <c r="E221" s="174" t="s">
        <v>7572</v>
      </c>
      <c r="F221" s="174" t="s">
        <v>2583</v>
      </c>
      <c r="G221" s="174" t="s">
        <v>7573</v>
      </c>
      <c r="H221" s="174" t="s">
        <v>2584</v>
      </c>
      <c r="I221" s="174" t="s">
        <v>2585</v>
      </c>
      <c r="J221" s="174" t="s">
        <v>2586</v>
      </c>
      <c r="K221" s="174" t="s">
        <v>2587</v>
      </c>
      <c r="L221" s="174" t="s">
        <v>630</v>
      </c>
      <c r="M221" s="174" t="s">
        <v>205</v>
      </c>
      <c r="N221" s="174" t="s">
        <v>2588</v>
      </c>
      <c r="O221" s="174" t="s">
        <v>2589</v>
      </c>
      <c r="P221" s="174">
        <v>0</v>
      </c>
      <c r="Q221" s="176">
        <v>93401</v>
      </c>
      <c r="R221" s="176" t="s">
        <v>7586</v>
      </c>
      <c r="S221" s="177">
        <v>37970</v>
      </c>
      <c r="T221" s="178">
        <v>4550</v>
      </c>
      <c r="U221" s="179">
        <v>27015942</v>
      </c>
      <c r="V221" s="179">
        <v>63620559</v>
      </c>
      <c r="W221" s="195">
        <v>44286</v>
      </c>
      <c r="X221" s="178" t="s">
        <v>7879</v>
      </c>
      <c r="Y221" s="178" t="s">
        <v>7880</v>
      </c>
      <c r="Z221" s="194" t="s">
        <v>7939</v>
      </c>
    </row>
    <row r="222" spans="1:26" ht="12.75" x14ac:dyDescent="0.2">
      <c r="A222" s="194" t="s">
        <v>3100</v>
      </c>
      <c r="B222" s="175">
        <v>690411008</v>
      </c>
      <c r="C222" s="174" t="s">
        <v>2854</v>
      </c>
      <c r="D222" s="174" t="s">
        <v>2871</v>
      </c>
      <c r="E222" s="174" t="s">
        <v>27</v>
      </c>
      <c r="F222" s="174" t="s">
        <v>2872</v>
      </c>
      <c r="G222" s="174" t="s">
        <v>29</v>
      </c>
      <c r="H222" s="174">
        <v>0</v>
      </c>
      <c r="I222" s="174">
        <v>0</v>
      </c>
      <c r="J222" s="174" t="s">
        <v>3101</v>
      </c>
      <c r="K222" s="174" t="s">
        <v>3102</v>
      </c>
      <c r="L222" s="174" t="s">
        <v>6169</v>
      </c>
      <c r="M222" s="174" t="s">
        <v>3104</v>
      </c>
      <c r="N222" s="174" t="s">
        <v>3103</v>
      </c>
      <c r="O222" s="174">
        <v>0</v>
      </c>
      <c r="P222" s="174">
        <v>0</v>
      </c>
      <c r="Q222" s="176">
        <v>91001</v>
      </c>
      <c r="R222" s="176" t="s">
        <v>2887</v>
      </c>
      <c r="S222" s="177">
        <v>41394</v>
      </c>
      <c r="T222" s="178">
        <v>5070</v>
      </c>
      <c r="U222" s="179">
        <v>10827168</v>
      </c>
      <c r="V222" s="179">
        <v>18313942</v>
      </c>
      <c r="W222" s="195">
        <v>44286</v>
      </c>
      <c r="X222" s="178" t="s">
        <v>7879</v>
      </c>
      <c r="Y222" s="178" t="s">
        <v>7880</v>
      </c>
      <c r="Z222" s="194" t="s">
        <v>8004</v>
      </c>
    </row>
    <row r="223" spans="1:26" ht="12.75" x14ac:dyDescent="0.2">
      <c r="A223" s="194" t="s">
        <v>3148</v>
      </c>
      <c r="B223" s="175">
        <v>692403002</v>
      </c>
      <c r="C223" s="174" t="s">
        <v>2854</v>
      </c>
      <c r="D223" s="174" t="s">
        <v>2871</v>
      </c>
      <c r="E223" s="174" t="s">
        <v>27</v>
      </c>
      <c r="F223" s="174" t="s">
        <v>2872</v>
      </c>
      <c r="G223" s="174" t="s">
        <v>29</v>
      </c>
      <c r="H223" s="174">
        <v>0</v>
      </c>
      <c r="I223" s="174">
        <v>0</v>
      </c>
      <c r="J223" s="174" t="s">
        <v>3149</v>
      </c>
      <c r="K223" s="174" t="s">
        <v>3150</v>
      </c>
      <c r="L223" s="174" t="s">
        <v>890</v>
      </c>
      <c r="M223" s="174" t="s">
        <v>891</v>
      </c>
      <c r="N223" s="174">
        <v>0</v>
      </c>
      <c r="O223" s="174">
        <v>0</v>
      </c>
      <c r="P223" s="174">
        <v>0</v>
      </c>
      <c r="Q223" s="176">
        <v>91001</v>
      </c>
      <c r="R223" s="176" t="s">
        <v>2875</v>
      </c>
      <c r="S223" s="177">
        <v>37970</v>
      </c>
      <c r="T223" s="178">
        <v>5150</v>
      </c>
      <c r="U223" s="179">
        <v>6582232</v>
      </c>
      <c r="V223" s="179">
        <v>13355364</v>
      </c>
      <c r="W223" s="195">
        <v>44286</v>
      </c>
      <c r="X223" s="178" t="s">
        <v>7879</v>
      </c>
      <c r="Y223" s="178" t="s">
        <v>7880</v>
      </c>
      <c r="Z223" s="194" t="s">
        <v>7902</v>
      </c>
    </row>
    <row r="224" spans="1:26" ht="12.75" x14ac:dyDescent="0.2">
      <c r="A224" s="194" t="s">
        <v>3348</v>
      </c>
      <c r="B224" s="175">
        <v>690707004</v>
      </c>
      <c r="C224" s="174" t="s">
        <v>3348</v>
      </c>
      <c r="D224" s="174" t="s">
        <v>2871</v>
      </c>
      <c r="E224" s="174" t="s">
        <v>27</v>
      </c>
      <c r="F224" s="174" t="s">
        <v>2872</v>
      </c>
      <c r="G224" s="174" t="s">
        <v>29</v>
      </c>
      <c r="H224" s="174">
        <v>0</v>
      </c>
      <c r="I224" s="174">
        <v>0</v>
      </c>
      <c r="J224" s="174" t="s">
        <v>3349</v>
      </c>
      <c r="K224" s="174" t="s">
        <v>3350</v>
      </c>
      <c r="L224" s="174" t="s">
        <v>50</v>
      </c>
      <c r="M224" s="174" t="s">
        <v>671</v>
      </c>
      <c r="N224" s="174" t="s">
        <v>3351</v>
      </c>
      <c r="O224" s="174">
        <v>0</v>
      </c>
      <c r="P224" s="174">
        <v>0</v>
      </c>
      <c r="Q224" s="176">
        <v>91001</v>
      </c>
      <c r="R224" s="176" t="s">
        <v>2875</v>
      </c>
      <c r="S224" s="177">
        <v>37970</v>
      </c>
      <c r="T224" s="178">
        <v>5200</v>
      </c>
      <c r="U224" s="179">
        <v>10468611</v>
      </c>
      <c r="V224" s="179">
        <v>31405833</v>
      </c>
      <c r="W224" s="195">
        <v>44286</v>
      </c>
      <c r="X224" s="178" t="s">
        <v>7879</v>
      </c>
      <c r="Y224" s="178" t="s">
        <v>7880</v>
      </c>
      <c r="Z224" s="194" t="s">
        <v>7960</v>
      </c>
    </row>
    <row r="225" spans="1:26" ht="12.75" x14ac:dyDescent="0.2">
      <c r="A225" s="194" t="s">
        <v>5753</v>
      </c>
      <c r="B225" s="175">
        <v>708967009</v>
      </c>
      <c r="C225" s="174" t="s">
        <v>5754</v>
      </c>
      <c r="D225" s="174" t="s">
        <v>5755</v>
      </c>
      <c r="E225" s="174" t="s">
        <v>5756</v>
      </c>
      <c r="F225" s="174" t="s">
        <v>5757</v>
      </c>
      <c r="G225" s="174" t="s">
        <v>29</v>
      </c>
      <c r="H225" s="174">
        <v>0</v>
      </c>
      <c r="I225" s="174">
        <v>0</v>
      </c>
      <c r="J225" s="174" t="s">
        <v>5758</v>
      </c>
      <c r="K225" s="174" t="s">
        <v>5759</v>
      </c>
      <c r="L225" s="174" t="s">
        <v>6169</v>
      </c>
      <c r="M225" s="174" t="s">
        <v>3302</v>
      </c>
      <c r="N225" s="174" t="s">
        <v>5760</v>
      </c>
      <c r="O225" s="174" t="s">
        <v>7246</v>
      </c>
      <c r="P225" s="174">
        <v>0</v>
      </c>
      <c r="Q225" s="176" t="s">
        <v>5761</v>
      </c>
      <c r="R225" s="176" t="s">
        <v>7782</v>
      </c>
      <c r="S225" s="177">
        <v>37970</v>
      </c>
      <c r="T225" s="178">
        <v>5650</v>
      </c>
      <c r="U225" s="179">
        <v>3537648</v>
      </c>
      <c r="V225" s="179">
        <v>17776681</v>
      </c>
      <c r="W225" s="195">
        <v>44286</v>
      </c>
      <c r="X225" s="178" t="s">
        <v>7879</v>
      </c>
      <c r="Y225" s="178" t="s">
        <v>7880</v>
      </c>
      <c r="Z225" s="194" t="s">
        <v>8005</v>
      </c>
    </row>
    <row r="226" spans="1:26" ht="12.75" x14ac:dyDescent="0.2">
      <c r="A226" s="194" t="s">
        <v>1328</v>
      </c>
      <c r="B226" s="175">
        <v>700159108</v>
      </c>
      <c r="C226" s="174" t="s">
        <v>81</v>
      </c>
      <c r="D226" s="174" t="s">
        <v>1329</v>
      </c>
      <c r="E226" s="174" t="s">
        <v>8167</v>
      </c>
      <c r="F226" s="174" t="s">
        <v>1330</v>
      </c>
      <c r="G226" s="174" t="s">
        <v>1331</v>
      </c>
      <c r="H226" s="174" t="s">
        <v>1332</v>
      </c>
      <c r="I226" s="174" t="s">
        <v>1333</v>
      </c>
      <c r="J226" s="174" t="s">
        <v>1334</v>
      </c>
      <c r="K226" s="174" t="s">
        <v>1336</v>
      </c>
      <c r="L226" s="174" t="s">
        <v>50</v>
      </c>
      <c r="M226" s="174" t="s">
        <v>1338</v>
      </c>
      <c r="N226" s="174" t="s">
        <v>1337</v>
      </c>
      <c r="O226" s="174" t="s">
        <v>1335</v>
      </c>
      <c r="P226" s="174">
        <v>0</v>
      </c>
      <c r="Q226" s="176">
        <v>93401</v>
      </c>
      <c r="R226" s="176" t="s">
        <v>8168</v>
      </c>
      <c r="S226" s="177">
        <v>37970</v>
      </c>
      <c r="T226" s="178">
        <v>5800</v>
      </c>
      <c r="U226" s="179">
        <v>25647948</v>
      </c>
      <c r="V226" s="179">
        <v>72808353</v>
      </c>
      <c r="W226" s="195">
        <v>44286</v>
      </c>
      <c r="X226" s="178" t="s">
        <v>7879</v>
      </c>
      <c r="Y226" s="178" t="s">
        <v>7880</v>
      </c>
      <c r="Z226" s="194" t="s">
        <v>7978</v>
      </c>
    </row>
    <row r="227" spans="1:26" ht="12.75" x14ac:dyDescent="0.2">
      <c r="A227" s="194" t="s">
        <v>7764</v>
      </c>
      <c r="B227" s="175">
        <v>700270009</v>
      </c>
      <c r="C227" s="174" t="s">
        <v>5781</v>
      </c>
      <c r="D227" s="174" t="s">
        <v>5782</v>
      </c>
      <c r="E227" s="174" t="s">
        <v>7596</v>
      </c>
      <c r="F227" s="174" t="s">
        <v>4162</v>
      </c>
      <c r="G227" s="174" t="s">
        <v>29</v>
      </c>
      <c r="H227" s="174">
        <v>0</v>
      </c>
      <c r="I227" s="174">
        <v>0</v>
      </c>
      <c r="J227" s="174" t="s">
        <v>6608</v>
      </c>
      <c r="K227" s="174" t="s">
        <v>5783</v>
      </c>
      <c r="L227" s="174" t="s">
        <v>50</v>
      </c>
      <c r="M227" s="174" t="s">
        <v>31</v>
      </c>
      <c r="N227" s="174" t="s">
        <v>5784</v>
      </c>
      <c r="O227" s="174">
        <v>0</v>
      </c>
      <c r="P227" s="174">
        <v>0</v>
      </c>
      <c r="Q227" s="176" t="s">
        <v>5785</v>
      </c>
      <c r="R227" s="176" t="s">
        <v>7763</v>
      </c>
      <c r="S227" s="177">
        <v>37970</v>
      </c>
      <c r="T227" s="178">
        <v>5850</v>
      </c>
      <c r="U227" s="179">
        <v>16302144</v>
      </c>
      <c r="V227" s="179">
        <v>50665388</v>
      </c>
      <c r="W227" s="195">
        <v>44286</v>
      </c>
      <c r="X227" s="178" t="s">
        <v>7879</v>
      </c>
      <c r="Y227" s="178" t="s">
        <v>7880</v>
      </c>
      <c r="Z227" s="194" t="s">
        <v>7967</v>
      </c>
    </row>
    <row r="228" spans="1:26" ht="12.75" x14ac:dyDescent="0.2">
      <c r="A228" s="194" t="s">
        <v>7764</v>
      </c>
      <c r="B228" s="175">
        <v>700270009</v>
      </c>
      <c r="C228" s="174" t="s">
        <v>5781</v>
      </c>
      <c r="D228" s="174" t="s">
        <v>5782</v>
      </c>
      <c r="E228" s="174" t="s">
        <v>7596</v>
      </c>
      <c r="F228" s="174" t="s">
        <v>4162</v>
      </c>
      <c r="G228" s="174" t="s">
        <v>29</v>
      </c>
      <c r="H228" s="174">
        <v>0</v>
      </c>
      <c r="I228" s="174">
        <v>0</v>
      </c>
      <c r="J228" s="174" t="s">
        <v>6608</v>
      </c>
      <c r="K228" s="174" t="s">
        <v>5783</v>
      </c>
      <c r="L228" s="174" t="s">
        <v>50</v>
      </c>
      <c r="M228" s="174" t="s">
        <v>31</v>
      </c>
      <c r="N228" s="174" t="s">
        <v>5784</v>
      </c>
      <c r="O228" s="174">
        <v>0</v>
      </c>
      <c r="P228" s="174">
        <v>0</v>
      </c>
      <c r="Q228" s="176" t="s">
        <v>5785</v>
      </c>
      <c r="R228" s="176" t="s">
        <v>7763</v>
      </c>
      <c r="S228" s="177">
        <v>37970</v>
      </c>
      <c r="T228" s="178">
        <v>5850</v>
      </c>
      <c r="U228" s="179">
        <v>19619361</v>
      </c>
      <c r="V228" s="179">
        <v>56797672</v>
      </c>
      <c r="W228" s="195">
        <v>44286</v>
      </c>
      <c r="X228" s="178" t="s">
        <v>7879</v>
      </c>
      <c r="Y228" s="178" t="s">
        <v>7880</v>
      </c>
      <c r="Z228" s="194" t="s">
        <v>7985</v>
      </c>
    </row>
    <row r="229" spans="1:26" ht="12.75" x14ac:dyDescent="0.2">
      <c r="A229" s="194" t="s">
        <v>5919</v>
      </c>
      <c r="B229" s="175">
        <v>823695004</v>
      </c>
      <c r="C229" s="174" t="s">
        <v>245</v>
      </c>
      <c r="D229" s="174" t="s">
        <v>5920</v>
      </c>
      <c r="E229" s="174" t="s">
        <v>5921</v>
      </c>
      <c r="F229" s="174" t="s">
        <v>247</v>
      </c>
      <c r="G229" s="174" t="s">
        <v>29</v>
      </c>
      <c r="H229" s="174">
        <v>0</v>
      </c>
      <c r="I229" s="174">
        <v>0</v>
      </c>
      <c r="J229" s="174" t="s">
        <v>5922</v>
      </c>
      <c r="K229" s="174" t="s">
        <v>5923</v>
      </c>
      <c r="L229" s="174" t="s">
        <v>630</v>
      </c>
      <c r="M229" s="174" t="s">
        <v>462</v>
      </c>
      <c r="N229" s="174" t="s">
        <v>5924</v>
      </c>
      <c r="O229" s="174">
        <v>0</v>
      </c>
      <c r="P229" s="174">
        <v>0</v>
      </c>
      <c r="Q229" s="176">
        <v>93910</v>
      </c>
      <c r="R229" s="176" t="s">
        <v>6891</v>
      </c>
      <c r="S229" s="177">
        <v>37970</v>
      </c>
      <c r="T229" s="178">
        <v>5900</v>
      </c>
      <c r="U229" s="179">
        <v>27282073</v>
      </c>
      <c r="V229" s="179">
        <v>68252260</v>
      </c>
      <c r="W229" s="195">
        <v>44286</v>
      </c>
      <c r="X229" s="178" t="s">
        <v>7879</v>
      </c>
      <c r="Y229" s="178" t="s">
        <v>7880</v>
      </c>
      <c r="Z229" s="194" t="s">
        <v>7889</v>
      </c>
    </row>
    <row r="230" spans="1:26" ht="12.75" x14ac:dyDescent="0.2">
      <c r="A230" s="194" t="s">
        <v>2525</v>
      </c>
      <c r="B230" s="175">
        <v>708401005</v>
      </c>
      <c r="C230" s="174" t="s">
        <v>1566</v>
      </c>
      <c r="D230" s="174" t="s">
        <v>2526</v>
      </c>
      <c r="E230" s="174" t="s">
        <v>7506</v>
      </c>
      <c r="F230" s="174" t="s">
        <v>2527</v>
      </c>
      <c r="G230" s="174" t="s">
        <v>7703</v>
      </c>
      <c r="H230" s="174" t="s">
        <v>7507</v>
      </c>
      <c r="I230" s="174" t="s">
        <v>7508</v>
      </c>
      <c r="J230" s="174" t="s">
        <v>7509</v>
      </c>
      <c r="K230" s="174" t="s">
        <v>2529</v>
      </c>
      <c r="L230" s="174" t="s">
        <v>630</v>
      </c>
      <c r="M230" s="174" t="s">
        <v>205</v>
      </c>
      <c r="N230" s="174" t="s">
        <v>2530</v>
      </c>
      <c r="O230" s="174" t="s">
        <v>2528</v>
      </c>
      <c r="P230" s="174">
        <v>0</v>
      </c>
      <c r="Q230" s="176" t="s">
        <v>92</v>
      </c>
      <c r="R230" s="176" t="s">
        <v>7166</v>
      </c>
      <c r="S230" s="177">
        <v>37970</v>
      </c>
      <c r="T230" s="178">
        <v>5950</v>
      </c>
      <c r="U230" s="179">
        <v>84187230</v>
      </c>
      <c r="V230" s="179">
        <v>248472294</v>
      </c>
      <c r="W230" s="195">
        <v>44286</v>
      </c>
      <c r="X230" s="178" t="s">
        <v>7879</v>
      </c>
      <c r="Y230" s="178" t="s">
        <v>7880</v>
      </c>
      <c r="Z230" s="194" t="s">
        <v>7888</v>
      </c>
    </row>
    <row r="231" spans="1:26" ht="12.75" x14ac:dyDescent="0.2">
      <c r="A231" s="194" t="s">
        <v>2525</v>
      </c>
      <c r="B231" s="175">
        <v>708401005</v>
      </c>
      <c r="C231" s="174" t="s">
        <v>1566</v>
      </c>
      <c r="D231" s="174" t="s">
        <v>2526</v>
      </c>
      <c r="E231" s="174" t="s">
        <v>7506</v>
      </c>
      <c r="F231" s="174" t="s">
        <v>2527</v>
      </c>
      <c r="G231" s="174" t="s">
        <v>7703</v>
      </c>
      <c r="H231" s="174" t="s">
        <v>7507</v>
      </c>
      <c r="I231" s="174" t="s">
        <v>7508</v>
      </c>
      <c r="J231" s="174" t="s">
        <v>7509</v>
      </c>
      <c r="K231" s="174" t="s">
        <v>2529</v>
      </c>
      <c r="L231" s="174" t="s">
        <v>630</v>
      </c>
      <c r="M231" s="174" t="s">
        <v>205</v>
      </c>
      <c r="N231" s="174" t="s">
        <v>2530</v>
      </c>
      <c r="O231" s="174" t="s">
        <v>2528</v>
      </c>
      <c r="P231" s="174">
        <v>0</v>
      </c>
      <c r="Q231" s="176" t="s">
        <v>92</v>
      </c>
      <c r="R231" s="176" t="s">
        <v>7166</v>
      </c>
      <c r="S231" s="177">
        <v>37970</v>
      </c>
      <c r="T231" s="178">
        <v>5950</v>
      </c>
      <c r="U231" s="179">
        <v>20936256</v>
      </c>
      <c r="V231" s="179">
        <v>53371683</v>
      </c>
      <c r="W231" s="195">
        <v>44286</v>
      </c>
      <c r="X231" s="178" t="s">
        <v>7879</v>
      </c>
      <c r="Y231" s="178" t="s">
        <v>7880</v>
      </c>
      <c r="Z231" s="194" t="s">
        <v>7889</v>
      </c>
    </row>
    <row r="232" spans="1:26" ht="12.75" x14ac:dyDescent="0.2">
      <c r="A232" s="194" t="s">
        <v>5934</v>
      </c>
      <c r="B232" s="175">
        <v>700124509</v>
      </c>
      <c r="C232" s="174" t="s">
        <v>81</v>
      </c>
      <c r="D232" s="174" t="s">
        <v>5935</v>
      </c>
      <c r="E232" s="174" t="s">
        <v>7293</v>
      </c>
      <c r="F232" s="174" t="s">
        <v>5936</v>
      </c>
      <c r="G232" s="174" t="s">
        <v>7294</v>
      </c>
      <c r="H232" s="174" t="s">
        <v>5937</v>
      </c>
      <c r="I232" s="174" t="s">
        <v>6743</v>
      </c>
      <c r="J232" s="174" t="s">
        <v>5938</v>
      </c>
      <c r="K232" s="174" t="s">
        <v>5940</v>
      </c>
      <c r="L232" s="174" t="s">
        <v>50</v>
      </c>
      <c r="M232" s="174" t="s">
        <v>5942</v>
      </c>
      <c r="N232" s="174" t="s">
        <v>5941</v>
      </c>
      <c r="O232" s="174" t="s">
        <v>5939</v>
      </c>
      <c r="P232" s="174">
        <v>0</v>
      </c>
      <c r="Q232" s="176">
        <v>93401</v>
      </c>
      <c r="R232" s="176" t="s">
        <v>7380</v>
      </c>
      <c r="S232" s="177">
        <v>37970</v>
      </c>
      <c r="T232" s="178">
        <v>6100</v>
      </c>
      <c r="U232" s="179">
        <v>17609523</v>
      </c>
      <c r="V232" s="179">
        <v>50337950</v>
      </c>
      <c r="W232" s="195">
        <v>44286</v>
      </c>
      <c r="X232" s="178" t="s">
        <v>7879</v>
      </c>
      <c r="Y232" s="178" t="s">
        <v>7880</v>
      </c>
      <c r="Z232" s="194" t="s">
        <v>7907</v>
      </c>
    </row>
    <row r="233" spans="1:26" ht="12.75" x14ac:dyDescent="0.2">
      <c r="A233" s="194" t="s">
        <v>5934</v>
      </c>
      <c r="B233" s="175">
        <v>700124509</v>
      </c>
      <c r="C233" s="174" t="s">
        <v>81</v>
      </c>
      <c r="D233" s="174" t="s">
        <v>5935</v>
      </c>
      <c r="E233" s="174" t="s">
        <v>7293</v>
      </c>
      <c r="F233" s="174" t="s">
        <v>5936</v>
      </c>
      <c r="G233" s="174" t="s">
        <v>7294</v>
      </c>
      <c r="H233" s="174" t="s">
        <v>5937</v>
      </c>
      <c r="I233" s="174" t="s">
        <v>6743</v>
      </c>
      <c r="J233" s="174" t="s">
        <v>5938</v>
      </c>
      <c r="K233" s="174" t="s">
        <v>5940</v>
      </c>
      <c r="L233" s="174" t="s">
        <v>50</v>
      </c>
      <c r="M233" s="174" t="s">
        <v>5942</v>
      </c>
      <c r="N233" s="174" t="s">
        <v>5941</v>
      </c>
      <c r="O233" s="174" t="s">
        <v>5939</v>
      </c>
      <c r="P233" s="174">
        <v>0</v>
      </c>
      <c r="Q233" s="176">
        <v>93401</v>
      </c>
      <c r="R233" s="176" t="s">
        <v>7380</v>
      </c>
      <c r="S233" s="177">
        <v>37970</v>
      </c>
      <c r="T233" s="178">
        <v>6100</v>
      </c>
      <c r="U233" s="179">
        <v>6206400</v>
      </c>
      <c r="V233" s="179">
        <v>21722400</v>
      </c>
      <c r="W233" s="195">
        <v>44286</v>
      </c>
      <c r="X233" s="178" t="s">
        <v>7879</v>
      </c>
      <c r="Y233" s="178" t="s">
        <v>7880</v>
      </c>
      <c r="Z233" s="194" t="s">
        <v>7896</v>
      </c>
    </row>
    <row r="234" spans="1:26" ht="12.75" x14ac:dyDescent="0.2">
      <c r="A234" s="194" t="s">
        <v>5934</v>
      </c>
      <c r="B234" s="175">
        <v>700124509</v>
      </c>
      <c r="C234" s="174" t="s">
        <v>81</v>
      </c>
      <c r="D234" s="174" t="s">
        <v>5935</v>
      </c>
      <c r="E234" s="174" t="s">
        <v>7293</v>
      </c>
      <c r="F234" s="174" t="s">
        <v>5936</v>
      </c>
      <c r="G234" s="174" t="s">
        <v>7294</v>
      </c>
      <c r="H234" s="174" t="s">
        <v>5937</v>
      </c>
      <c r="I234" s="174" t="s">
        <v>6743</v>
      </c>
      <c r="J234" s="174" t="s">
        <v>5938</v>
      </c>
      <c r="K234" s="174" t="s">
        <v>5940</v>
      </c>
      <c r="L234" s="174" t="s">
        <v>50</v>
      </c>
      <c r="M234" s="174" t="s">
        <v>5942</v>
      </c>
      <c r="N234" s="174" t="s">
        <v>5941</v>
      </c>
      <c r="O234" s="174" t="s">
        <v>5939</v>
      </c>
      <c r="P234" s="174">
        <v>0</v>
      </c>
      <c r="Q234" s="176">
        <v>93401</v>
      </c>
      <c r="R234" s="176" t="s">
        <v>7380</v>
      </c>
      <c r="S234" s="177">
        <v>37970</v>
      </c>
      <c r="T234" s="178">
        <v>6100</v>
      </c>
      <c r="U234" s="179">
        <v>39822910</v>
      </c>
      <c r="V234" s="179">
        <v>86219949</v>
      </c>
      <c r="W234" s="195">
        <v>44286</v>
      </c>
      <c r="X234" s="178" t="s">
        <v>7879</v>
      </c>
      <c r="Y234" s="178" t="s">
        <v>7880</v>
      </c>
      <c r="Z234" s="194" t="s">
        <v>7911</v>
      </c>
    </row>
    <row r="235" spans="1:26" ht="12.75" x14ac:dyDescent="0.2">
      <c r="A235" s="194" t="s">
        <v>5934</v>
      </c>
      <c r="B235" s="175">
        <v>700124509</v>
      </c>
      <c r="C235" s="174" t="s">
        <v>81</v>
      </c>
      <c r="D235" s="174" t="s">
        <v>5935</v>
      </c>
      <c r="E235" s="174" t="s">
        <v>7293</v>
      </c>
      <c r="F235" s="174" t="s">
        <v>5936</v>
      </c>
      <c r="G235" s="174" t="s">
        <v>7294</v>
      </c>
      <c r="H235" s="174" t="s">
        <v>5937</v>
      </c>
      <c r="I235" s="174" t="s">
        <v>6743</v>
      </c>
      <c r="J235" s="174" t="s">
        <v>5938</v>
      </c>
      <c r="K235" s="174" t="s">
        <v>5940</v>
      </c>
      <c r="L235" s="174" t="s">
        <v>50</v>
      </c>
      <c r="M235" s="174" t="s">
        <v>5942</v>
      </c>
      <c r="N235" s="174" t="s">
        <v>5941</v>
      </c>
      <c r="O235" s="174" t="s">
        <v>5939</v>
      </c>
      <c r="P235" s="174">
        <v>0</v>
      </c>
      <c r="Q235" s="176">
        <v>93401</v>
      </c>
      <c r="R235" s="176" t="s">
        <v>7380</v>
      </c>
      <c r="S235" s="177">
        <v>37970</v>
      </c>
      <c r="T235" s="178">
        <v>6100</v>
      </c>
      <c r="U235" s="179">
        <v>15441834</v>
      </c>
      <c r="V235" s="179">
        <v>48436297</v>
      </c>
      <c r="W235" s="195">
        <v>44286</v>
      </c>
      <c r="X235" s="178" t="s">
        <v>7879</v>
      </c>
      <c r="Y235" s="178" t="s">
        <v>7880</v>
      </c>
      <c r="Z235" s="194" t="s">
        <v>162</v>
      </c>
    </row>
    <row r="236" spans="1:26" ht="12.75" x14ac:dyDescent="0.2">
      <c r="A236" s="194" t="s">
        <v>5934</v>
      </c>
      <c r="B236" s="175">
        <v>700124509</v>
      </c>
      <c r="C236" s="174" t="s">
        <v>81</v>
      </c>
      <c r="D236" s="174" t="s">
        <v>5935</v>
      </c>
      <c r="E236" s="174" t="s">
        <v>7293</v>
      </c>
      <c r="F236" s="174" t="s">
        <v>5936</v>
      </c>
      <c r="G236" s="174" t="s">
        <v>7294</v>
      </c>
      <c r="H236" s="174" t="s">
        <v>5937</v>
      </c>
      <c r="I236" s="174" t="s">
        <v>6743</v>
      </c>
      <c r="J236" s="174" t="s">
        <v>5938</v>
      </c>
      <c r="K236" s="174" t="s">
        <v>5940</v>
      </c>
      <c r="L236" s="174" t="s">
        <v>50</v>
      </c>
      <c r="M236" s="174" t="s">
        <v>5942</v>
      </c>
      <c r="N236" s="174" t="s">
        <v>5941</v>
      </c>
      <c r="O236" s="174" t="s">
        <v>5939</v>
      </c>
      <c r="P236" s="174">
        <v>0</v>
      </c>
      <c r="Q236" s="176">
        <v>93401</v>
      </c>
      <c r="R236" s="176" t="s">
        <v>7380</v>
      </c>
      <c r="S236" s="177">
        <v>37970</v>
      </c>
      <c r="T236" s="178">
        <v>6100</v>
      </c>
      <c r="U236" s="179">
        <v>16059060</v>
      </c>
      <c r="V236" s="179">
        <v>23741730</v>
      </c>
      <c r="W236" s="195">
        <v>44286</v>
      </c>
      <c r="X236" s="178" t="s">
        <v>7879</v>
      </c>
      <c r="Y236" s="178" t="s">
        <v>7880</v>
      </c>
      <c r="Z236" s="194" t="s">
        <v>7959</v>
      </c>
    </row>
    <row r="237" spans="1:26" ht="12.75" x14ac:dyDescent="0.2">
      <c r="A237" s="194" t="s">
        <v>5934</v>
      </c>
      <c r="B237" s="175">
        <v>700124509</v>
      </c>
      <c r="C237" s="174" t="s">
        <v>81</v>
      </c>
      <c r="D237" s="174" t="s">
        <v>5935</v>
      </c>
      <c r="E237" s="174" t="s">
        <v>7293</v>
      </c>
      <c r="F237" s="174" t="s">
        <v>5936</v>
      </c>
      <c r="G237" s="174" t="s">
        <v>7294</v>
      </c>
      <c r="H237" s="174" t="s">
        <v>5937</v>
      </c>
      <c r="I237" s="174" t="s">
        <v>6743</v>
      </c>
      <c r="J237" s="174" t="s">
        <v>5938</v>
      </c>
      <c r="K237" s="174" t="s">
        <v>5940</v>
      </c>
      <c r="L237" s="174" t="s">
        <v>50</v>
      </c>
      <c r="M237" s="174" t="s">
        <v>5942</v>
      </c>
      <c r="N237" s="174" t="s">
        <v>5941</v>
      </c>
      <c r="O237" s="174" t="s">
        <v>5939</v>
      </c>
      <c r="P237" s="174">
        <v>0</v>
      </c>
      <c r="Q237" s="176">
        <v>93401</v>
      </c>
      <c r="R237" s="176" t="s">
        <v>7380</v>
      </c>
      <c r="S237" s="177">
        <v>37970</v>
      </c>
      <c r="T237" s="178">
        <v>6100</v>
      </c>
      <c r="U237" s="179">
        <v>49627926</v>
      </c>
      <c r="V237" s="179">
        <v>136565076</v>
      </c>
      <c r="W237" s="195">
        <v>44286</v>
      </c>
      <c r="X237" s="178" t="s">
        <v>7879</v>
      </c>
      <c r="Y237" s="178" t="s">
        <v>7880</v>
      </c>
      <c r="Z237" s="194" t="s">
        <v>7943</v>
      </c>
    </row>
    <row r="238" spans="1:26" ht="12.75" x14ac:dyDescent="0.2">
      <c r="A238" s="194" t="s">
        <v>5934</v>
      </c>
      <c r="B238" s="175">
        <v>700124509</v>
      </c>
      <c r="C238" s="174" t="s">
        <v>81</v>
      </c>
      <c r="D238" s="174" t="s">
        <v>5935</v>
      </c>
      <c r="E238" s="174" t="s">
        <v>7293</v>
      </c>
      <c r="F238" s="174" t="s">
        <v>5936</v>
      </c>
      <c r="G238" s="174" t="s">
        <v>7294</v>
      </c>
      <c r="H238" s="174" t="s">
        <v>5937</v>
      </c>
      <c r="I238" s="174" t="s">
        <v>6743</v>
      </c>
      <c r="J238" s="174" t="s">
        <v>5938</v>
      </c>
      <c r="K238" s="174" t="s">
        <v>5940</v>
      </c>
      <c r="L238" s="174" t="s">
        <v>50</v>
      </c>
      <c r="M238" s="174" t="s">
        <v>5942</v>
      </c>
      <c r="N238" s="174" t="s">
        <v>5941</v>
      </c>
      <c r="O238" s="174" t="s">
        <v>5939</v>
      </c>
      <c r="P238" s="174">
        <v>0</v>
      </c>
      <c r="Q238" s="176">
        <v>93401</v>
      </c>
      <c r="R238" s="176" t="s">
        <v>7380</v>
      </c>
      <c r="S238" s="177">
        <v>37970</v>
      </c>
      <c r="T238" s="178">
        <v>6100</v>
      </c>
      <c r="U238" s="179">
        <v>6206400</v>
      </c>
      <c r="V238" s="179">
        <v>22343040</v>
      </c>
      <c r="W238" s="195">
        <v>44286</v>
      </c>
      <c r="X238" s="178" t="s">
        <v>7879</v>
      </c>
      <c r="Y238" s="178" t="s">
        <v>7880</v>
      </c>
      <c r="Z238" s="194" t="s">
        <v>8006</v>
      </c>
    </row>
    <row r="239" spans="1:26" ht="12.75" x14ac:dyDescent="0.2">
      <c r="A239" s="194" t="s">
        <v>5934</v>
      </c>
      <c r="B239" s="175">
        <v>700124509</v>
      </c>
      <c r="C239" s="174" t="s">
        <v>81</v>
      </c>
      <c r="D239" s="174" t="s">
        <v>5935</v>
      </c>
      <c r="E239" s="174" t="s">
        <v>7293</v>
      </c>
      <c r="F239" s="174" t="s">
        <v>5936</v>
      </c>
      <c r="G239" s="174" t="s">
        <v>7294</v>
      </c>
      <c r="H239" s="174" t="s">
        <v>5937</v>
      </c>
      <c r="I239" s="174" t="s">
        <v>6743</v>
      </c>
      <c r="J239" s="174" t="s">
        <v>5938</v>
      </c>
      <c r="K239" s="174" t="s">
        <v>5940</v>
      </c>
      <c r="L239" s="174" t="s">
        <v>50</v>
      </c>
      <c r="M239" s="174" t="s">
        <v>5942</v>
      </c>
      <c r="N239" s="174" t="s">
        <v>5941</v>
      </c>
      <c r="O239" s="174" t="s">
        <v>5939</v>
      </c>
      <c r="P239" s="174">
        <v>0</v>
      </c>
      <c r="Q239" s="176">
        <v>93401</v>
      </c>
      <c r="R239" s="176" t="s">
        <v>7380</v>
      </c>
      <c r="S239" s="177">
        <v>37970</v>
      </c>
      <c r="T239" s="178">
        <v>6100</v>
      </c>
      <c r="U239" s="179">
        <v>8068320</v>
      </c>
      <c r="V239" s="179">
        <v>26997840</v>
      </c>
      <c r="W239" s="195">
        <v>44286</v>
      </c>
      <c r="X239" s="178" t="s">
        <v>7879</v>
      </c>
      <c r="Y239" s="178" t="s">
        <v>7880</v>
      </c>
      <c r="Z239" s="194" t="s">
        <v>7960</v>
      </c>
    </row>
    <row r="240" spans="1:26" ht="12.75" x14ac:dyDescent="0.2">
      <c r="A240" s="194" t="s">
        <v>5934</v>
      </c>
      <c r="B240" s="175">
        <v>700124509</v>
      </c>
      <c r="C240" s="174" t="s">
        <v>81</v>
      </c>
      <c r="D240" s="174" t="s">
        <v>5935</v>
      </c>
      <c r="E240" s="174" t="s">
        <v>7293</v>
      </c>
      <c r="F240" s="174" t="s">
        <v>5936</v>
      </c>
      <c r="G240" s="174" t="s">
        <v>7294</v>
      </c>
      <c r="H240" s="174" t="s">
        <v>5937</v>
      </c>
      <c r="I240" s="174" t="s">
        <v>6743</v>
      </c>
      <c r="J240" s="174" t="s">
        <v>5938</v>
      </c>
      <c r="K240" s="174" t="s">
        <v>5940</v>
      </c>
      <c r="L240" s="174" t="s">
        <v>50</v>
      </c>
      <c r="M240" s="174" t="s">
        <v>5942</v>
      </c>
      <c r="N240" s="174" t="s">
        <v>5941</v>
      </c>
      <c r="O240" s="174" t="s">
        <v>5939</v>
      </c>
      <c r="P240" s="174">
        <v>0</v>
      </c>
      <c r="Q240" s="176">
        <v>93401</v>
      </c>
      <c r="R240" s="176" t="s">
        <v>7380</v>
      </c>
      <c r="S240" s="177">
        <v>37970</v>
      </c>
      <c r="T240" s="178">
        <v>6100</v>
      </c>
      <c r="U240" s="179">
        <v>9197885</v>
      </c>
      <c r="V240" s="179">
        <v>31661950</v>
      </c>
      <c r="W240" s="195">
        <v>44286</v>
      </c>
      <c r="X240" s="178" t="s">
        <v>7879</v>
      </c>
      <c r="Y240" s="178" t="s">
        <v>7880</v>
      </c>
      <c r="Z240" s="194" t="s">
        <v>7893</v>
      </c>
    </row>
    <row r="241" spans="1:26" ht="12.75" x14ac:dyDescent="0.2">
      <c r="A241" s="194" t="s">
        <v>5934</v>
      </c>
      <c r="B241" s="175">
        <v>700124509</v>
      </c>
      <c r="C241" s="174" t="s">
        <v>81</v>
      </c>
      <c r="D241" s="174" t="s">
        <v>5935</v>
      </c>
      <c r="E241" s="174" t="s">
        <v>7293</v>
      </c>
      <c r="F241" s="174" t="s">
        <v>5936</v>
      </c>
      <c r="G241" s="174" t="s">
        <v>7294</v>
      </c>
      <c r="H241" s="174" t="s">
        <v>5937</v>
      </c>
      <c r="I241" s="174" t="s">
        <v>6743</v>
      </c>
      <c r="J241" s="174" t="s">
        <v>5938</v>
      </c>
      <c r="K241" s="174" t="s">
        <v>5940</v>
      </c>
      <c r="L241" s="174" t="s">
        <v>50</v>
      </c>
      <c r="M241" s="174" t="s">
        <v>5942</v>
      </c>
      <c r="N241" s="174" t="s">
        <v>5941</v>
      </c>
      <c r="O241" s="174" t="s">
        <v>5939</v>
      </c>
      <c r="P241" s="174">
        <v>0</v>
      </c>
      <c r="Q241" s="176">
        <v>93401</v>
      </c>
      <c r="R241" s="176" t="s">
        <v>7380</v>
      </c>
      <c r="S241" s="177">
        <v>37970</v>
      </c>
      <c r="T241" s="178">
        <v>6100</v>
      </c>
      <c r="U241" s="179">
        <v>6206400</v>
      </c>
      <c r="V241" s="179">
        <v>22498200</v>
      </c>
      <c r="W241" s="195">
        <v>44286</v>
      </c>
      <c r="X241" s="178" t="s">
        <v>7879</v>
      </c>
      <c r="Y241" s="178" t="s">
        <v>7880</v>
      </c>
      <c r="Z241" s="194" t="s">
        <v>7921</v>
      </c>
    </row>
    <row r="242" spans="1:26" ht="12.75" x14ac:dyDescent="0.2">
      <c r="A242" s="194" t="s">
        <v>5934</v>
      </c>
      <c r="B242" s="175">
        <v>700124509</v>
      </c>
      <c r="C242" s="174" t="s">
        <v>81</v>
      </c>
      <c r="D242" s="174" t="s">
        <v>5935</v>
      </c>
      <c r="E242" s="174" t="s">
        <v>7293</v>
      </c>
      <c r="F242" s="174" t="s">
        <v>5936</v>
      </c>
      <c r="G242" s="174" t="s">
        <v>7294</v>
      </c>
      <c r="H242" s="174" t="s">
        <v>5937</v>
      </c>
      <c r="I242" s="174" t="s">
        <v>6743</v>
      </c>
      <c r="J242" s="174" t="s">
        <v>5938</v>
      </c>
      <c r="K242" s="174" t="s">
        <v>5940</v>
      </c>
      <c r="L242" s="174" t="s">
        <v>50</v>
      </c>
      <c r="M242" s="174" t="s">
        <v>5942</v>
      </c>
      <c r="N242" s="174" t="s">
        <v>5941</v>
      </c>
      <c r="O242" s="174" t="s">
        <v>5939</v>
      </c>
      <c r="P242" s="174">
        <v>0</v>
      </c>
      <c r="Q242" s="176">
        <v>93401</v>
      </c>
      <c r="R242" s="176" t="s">
        <v>7380</v>
      </c>
      <c r="S242" s="177">
        <v>37970</v>
      </c>
      <c r="T242" s="178">
        <v>6100</v>
      </c>
      <c r="U242" s="179">
        <v>8068320</v>
      </c>
      <c r="V242" s="179">
        <v>27773640</v>
      </c>
      <c r="W242" s="195">
        <v>44286</v>
      </c>
      <c r="X242" s="178" t="s">
        <v>7879</v>
      </c>
      <c r="Y242" s="178" t="s">
        <v>7880</v>
      </c>
      <c r="Z242" s="194" t="s">
        <v>7926</v>
      </c>
    </row>
    <row r="243" spans="1:26" ht="12.75" x14ac:dyDescent="0.2">
      <c r="A243" s="194" t="s">
        <v>5934</v>
      </c>
      <c r="B243" s="175">
        <v>700124509</v>
      </c>
      <c r="C243" s="174" t="s">
        <v>81</v>
      </c>
      <c r="D243" s="174" t="s">
        <v>5935</v>
      </c>
      <c r="E243" s="174" t="s">
        <v>7293</v>
      </c>
      <c r="F243" s="174" t="s">
        <v>5936</v>
      </c>
      <c r="G243" s="174" t="s">
        <v>7294</v>
      </c>
      <c r="H243" s="174" t="s">
        <v>5937</v>
      </c>
      <c r="I243" s="174" t="s">
        <v>6743</v>
      </c>
      <c r="J243" s="174" t="s">
        <v>5938</v>
      </c>
      <c r="K243" s="174" t="s">
        <v>5940</v>
      </c>
      <c r="L243" s="174" t="s">
        <v>50</v>
      </c>
      <c r="M243" s="174" t="s">
        <v>5942</v>
      </c>
      <c r="N243" s="174" t="s">
        <v>5941</v>
      </c>
      <c r="O243" s="174" t="s">
        <v>5939</v>
      </c>
      <c r="P243" s="174">
        <v>0</v>
      </c>
      <c r="Q243" s="176">
        <v>93401</v>
      </c>
      <c r="R243" s="176" t="s">
        <v>7380</v>
      </c>
      <c r="S243" s="177">
        <v>37970</v>
      </c>
      <c r="T243" s="178">
        <v>6100</v>
      </c>
      <c r="U243" s="179">
        <v>84336701</v>
      </c>
      <c r="V243" s="179">
        <v>261797107</v>
      </c>
      <c r="W243" s="195">
        <v>44286</v>
      </c>
      <c r="X243" s="178" t="s">
        <v>7879</v>
      </c>
      <c r="Y243" s="178" t="s">
        <v>7880</v>
      </c>
      <c r="Z243" s="194" t="s">
        <v>7927</v>
      </c>
    </row>
    <row r="244" spans="1:26" ht="12.75" x14ac:dyDescent="0.2">
      <c r="A244" s="194" t="s">
        <v>5934</v>
      </c>
      <c r="B244" s="175">
        <v>700124509</v>
      </c>
      <c r="C244" s="174" t="s">
        <v>81</v>
      </c>
      <c r="D244" s="174" t="s">
        <v>5935</v>
      </c>
      <c r="E244" s="174" t="s">
        <v>7293</v>
      </c>
      <c r="F244" s="174" t="s">
        <v>5936</v>
      </c>
      <c r="G244" s="174" t="s">
        <v>7294</v>
      </c>
      <c r="H244" s="174" t="s">
        <v>5937</v>
      </c>
      <c r="I244" s="174" t="s">
        <v>6743</v>
      </c>
      <c r="J244" s="174" t="s">
        <v>5938</v>
      </c>
      <c r="K244" s="174" t="s">
        <v>5940</v>
      </c>
      <c r="L244" s="174" t="s">
        <v>50</v>
      </c>
      <c r="M244" s="174" t="s">
        <v>5942</v>
      </c>
      <c r="N244" s="174" t="s">
        <v>5941</v>
      </c>
      <c r="O244" s="174" t="s">
        <v>5939</v>
      </c>
      <c r="P244" s="174">
        <v>0</v>
      </c>
      <c r="Q244" s="176">
        <v>93401</v>
      </c>
      <c r="R244" s="176" t="s">
        <v>7380</v>
      </c>
      <c r="S244" s="177">
        <v>37970</v>
      </c>
      <c r="T244" s="178">
        <v>6100</v>
      </c>
      <c r="U244" s="179">
        <v>12412800</v>
      </c>
      <c r="V244" s="179">
        <v>46004940</v>
      </c>
      <c r="W244" s="195">
        <v>44286</v>
      </c>
      <c r="X244" s="178" t="s">
        <v>7879</v>
      </c>
      <c r="Y244" s="178" t="s">
        <v>7880</v>
      </c>
      <c r="Z244" s="194" t="s">
        <v>7967</v>
      </c>
    </row>
    <row r="245" spans="1:26" ht="12.75" x14ac:dyDescent="0.2">
      <c r="A245" s="194" t="s">
        <v>5934</v>
      </c>
      <c r="B245" s="175">
        <v>700124509</v>
      </c>
      <c r="C245" s="174" t="s">
        <v>81</v>
      </c>
      <c r="D245" s="174" t="s">
        <v>5935</v>
      </c>
      <c r="E245" s="174" t="s">
        <v>7293</v>
      </c>
      <c r="F245" s="174" t="s">
        <v>5936</v>
      </c>
      <c r="G245" s="174" t="s">
        <v>7294</v>
      </c>
      <c r="H245" s="174" t="s">
        <v>5937</v>
      </c>
      <c r="I245" s="174" t="s">
        <v>6743</v>
      </c>
      <c r="J245" s="174" t="s">
        <v>5938</v>
      </c>
      <c r="K245" s="174" t="s">
        <v>5940</v>
      </c>
      <c r="L245" s="174" t="s">
        <v>50</v>
      </c>
      <c r="M245" s="174" t="s">
        <v>5942</v>
      </c>
      <c r="N245" s="174" t="s">
        <v>5941</v>
      </c>
      <c r="O245" s="174" t="s">
        <v>5939</v>
      </c>
      <c r="P245" s="174">
        <v>0</v>
      </c>
      <c r="Q245" s="176">
        <v>93401</v>
      </c>
      <c r="R245" s="176" t="s">
        <v>7380</v>
      </c>
      <c r="S245" s="177">
        <v>37970</v>
      </c>
      <c r="T245" s="178">
        <v>6100</v>
      </c>
      <c r="U245" s="179">
        <v>19510853</v>
      </c>
      <c r="V245" s="179">
        <v>48620318</v>
      </c>
      <c r="W245" s="195">
        <v>44286</v>
      </c>
      <c r="X245" s="178" t="s">
        <v>7879</v>
      </c>
      <c r="Y245" s="178" t="s">
        <v>7880</v>
      </c>
      <c r="Z245" s="194" t="s">
        <v>7933</v>
      </c>
    </row>
    <row r="246" spans="1:26" ht="12.75" x14ac:dyDescent="0.2">
      <c r="A246" s="194" t="s">
        <v>5934</v>
      </c>
      <c r="B246" s="175">
        <v>700124509</v>
      </c>
      <c r="C246" s="174" t="s">
        <v>81</v>
      </c>
      <c r="D246" s="174" t="s">
        <v>5935</v>
      </c>
      <c r="E246" s="174" t="s">
        <v>7293</v>
      </c>
      <c r="F246" s="174" t="s">
        <v>5936</v>
      </c>
      <c r="G246" s="174" t="s">
        <v>7294</v>
      </c>
      <c r="H246" s="174" t="s">
        <v>5937</v>
      </c>
      <c r="I246" s="174" t="s">
        <v>6743</v>
      </c>
      <c r="J246" s="174" t="s">
        <v>5938</v>
      </c>
      <c r="K246" s="174" t="s">
        <v>5940</v>
      </c>
      <c r="L246" s="174" t="s">
        <v>50</v>
      </c>
      <c r="M246" s="174" t="s">
        <v>5942</v>
      </c>
      <c r="N246" s="174" t="s">
        <v>5941</v>
      </c>
      <c r="O246" s="174" t="s">
        <v>5939</v>
      </c>
      <c r="P246" s="174">
        <v>0</v>
      </c>
      <c r="Q246" s="176">
        <v>93401</v>
      </c>
      <c r="R246" s="176" t="s">
        <v>7380</v>
      </c>
      <c r="S246" s="177">
        <v>37970</v>
      </c>
      <c r="T246" s="178">
        <v>6100</v>
      </c>
      <c r="U246" s="179">
        <v>7758000</v>
      </c>
      <c r="V246" s="179">
        <v>27773640</v>
      </c>
      <c r="W246" s="195">
        <v>44286</v>
      </c>
      <c r="X246" s="178" t="s">
        <v>7879</v>
      </c>
      <c r="Y246" s="178" t="s">
        <v>7880</v>
      </c>
      <c r="Z246" s="194" t="s">
        <v>7969</v>
      </c>
    </row>
    <row r="247" spans="1:26" ht="12.75" x14ac:dyDescent="0.2">
      <c r="A247" s="194" t="s">
        <v>5934</v>
      </c>
      <c r="B247" s="175">
        <v>700124509</v>
      </c>
      <c r="C247" s="174" t="s">
        <v>81</v>
      </c>
      <c r="D247" s="174" t="s">
        <v>5935</v>
      </c>
      <c r="E247" s="174" t="s">
        <v>7293</v>
      </c>
      <c r="F247" s="174" t="s">
        <v>5936</v>
      </c>
      <c r="G247" s="174" t="s">
        <v>7294</v>
      </c>
      <c r="H247" s="174" t="s">
        <v>5937</v>
      </c>
      <c r="I247" s="174" t="s">
        <v>6743</v>
      </c>
      <c r="J247" s="174" t="s">
        <v>5938</v>
      </c>
      <c r="K247" s="174" t="s">
        <v>5940</v>
      </c>
      <c r="L247" s="174" t="s">
        <v>50</v>
      </c>
      <c r="M247" s="174" t="s">
        <v>5942</v>
      </c>
      <c r="N247" s="174" t="s">
        <v>5941</v>
      </c>
      <c r="O247" s="174" t="s">
        <v>5939</v>
      </c>
      <c r="P247" s="174">
        <v>0</v>
      </c>
      <c r="Q247" s="176">
        <v>93401</v>
      </c>
      <c r="R247" s="176" t="s">
        <v>7380</v>
      </c>
      <c r="S247" s="177">
        <v>37970</v>
      </c>
      <c r="T247" s="178">
        <v>6100</v>
      </c>
      <c r="U247" s="179">
        <v>6206400</v>
      </c>
      <c r="V247" s="179">
        <v>12412800</v>
      </c>
      <c r="W247" s="195">
        <v>44286</v>
      </c>
      <c r="X247" s="178" t="s">
        <v>7879</v>
      </c>
      <c r="Y247" s="178" t="s">
        <v>7880</v>
      </c>
      <c r="Z247" s="194" t="s">
        <v>8007</v>
      </c>
    </row>
    <row r="248" spans="1:26" ht="12.75" x14ac:dyDescent="0.2">
      <c r="A248" s="194" t="s">
        <v>5934</v>
      </c>
      <c r="B248" s="175">
        <v>700124509</v>
      </c>
      <c r="C248" s="174" t="s">
        <v>81</v>
      </c>
      <c r="D248" s="174" t="s">
        <v>5935</v>
      </c>
      <c r="E248" s="174" t="s">
        <v>7293</v>
      </c>
      <c r="F248" s="174" t="s">
        <v>5936</v>
      </c>
      <c r="G248" s="174" t="s">
        <v>7294</v>
      </c>
      <c r="H248" s="174" t="s">
        <v>5937</v>
      </c>
      <c r="I248" s="174" t="s">
        <v>6743</v>
      </c>
      <c r="J248" s="174" t="s">
        <v>5938</v>
      </c>
      <c r="K248" s="174" t="s">
        <v>5940</v>
      </c>
      <c r="L248" s="174" t="s">
        <v>50</v>
      </c>
      <c r="M248" s="174" t="s">
        <v>5942</v>
      </c>
      <c r="N248" s="174" t="s">
        <v>5941</v>
      </c>
      <c r="O248" s="174" t="s">
        <v>5939</v>
      </c>
      <c r="P248" s="174">
        <v>0</v>
      </c>
      <c r="Q248" s="176">
        <v>93401</v>
      </c>
      <c r="R248" s="176" t="s">
        <v>7380</v>
      </c>
      <c r="S248" s="177">
        <v>37970</v>
      </c>
      <c r="T248" s="178">
        <v>6100</v>
      </c>
      <c r="U248" s="179">
        <v>7758000</v>
      </c>
      <c r="V248" s="179">
        <v>29480400</v>
      </c>
      <c r="W248" s="195">
        <v>44286</v>
      </c>
      <c r="X248" s="178" t="s">
        <v>7879</v>
      </c>
      <c r="Y248" s="178" t="s">
        <v>7880</v>
      </c>
      <c r="Z248" s="194" t="s">
        <v>6479</v>
      </c>
    </row>
    <row r="249" spans="1:26" ht="12.75" x14ac:dyDescent="0.2">
      <c r="A249" s="194" t="s">
        <v>5934</v>
      </c>
      <c r="B249" s="175">
        <v>700124509</v>
      </c>
      <c r="C249" s="174" t="s">
        <v>81</v>
      </c>
      <c r="D249" s="174" t="s">
        <v>5935</v>
      </c>
      <c r="E249" s="174" t="s">
        <v>7293</v>
      </c>
      <c r="F249" s="174" t="s">
        <v>5936</v>
      </c>
      <c r="G249" s="174" t="s">
        <v>7294</v>
      </c>
      <c r="H249" s="174" t="s">
        <v>5937</v>
      </c>
      <c r="I249" s="174" t="s">
        <v>6743</v>
      </c>
      <c r="J249" s="174" t="s">
        <v>5938</v>
      </c>
      <c r="K249" s="174" t="s">
        <v>5940</v>
      </c>
      <c r="L249" s="174" t="s">
        <v>50</v>
      </c>
      <c r="M249" s="174" t="s">
        <v>5942</v>
      </c>
      <c r="N249" s="174" t="s">
        <v>5941</v>
      </c>
      <c r="O249" s="174" t="s">
        <v>5939</v>
      </c>
      <c r="P249" s="174">
        <v>0</v>
      </c>
      <c r="Q249" s="176">
        <v>93401</v>
      </c>
      <c r="R249" s="176" t="s">
        <v>7380</v>
      </c>
      <c r="S249" s="177">
        <v>37970</v>
      </c>
      <c r="T249" s="178">
        <v>6100</v>
      </c>
      <c r="U249" s="179">
        <v>28602970</v>
      </c>
      <c r="V249" s="179">
        <v>83340130</v>
      </c>
      <c r="W249" s="195">
        <v>44286</v>
      </c>
      <c r="X249" s="178" t="s">
        <v>7879</v>
      </c>
      <c r="Y249" s="178" t="s">
        <v>7880</v>
      </c>
      <c r="Z249" s="194" t="s">
        <v>7965</v>
      </c>
    </row>
    <row r="250" spans="1:26" ht="12.75" x14ac:dyDescent="0.2">
      <c r="A250" s="194" t="s">
        <v>5934</v>
      </c>
      <c r="B250" s="175">
        <v>700124509</v>
      </c>
      <c r="C250" s="174" t="s">
        <v>81</v>
      </c>
      <c r="D250" s="174" t="s">
        <v>5935</v>
      </c>
      <c r="E250" s="174" t="s">
        <v>7293</v>
      </c>
      <c r="F250" s="174" t="s">
        <v>5936</v>
      </c>
      <c r="G250" s="174" t="s">
        <v>7294</v>
      </c>
      <c r="H250" s="174" t="s">
        <v>5937</v>
      </c>
      <c r="I250" s="174" t="s">
        <v>6743</v>
      </c>
      <c r="J250" s="174" t="s">
        <v>5938</v>
      </c>
      <c r="K250" s="174" t="s">
        <v>5940</v>
      </c>
      <c r="L250" s="174" t="s">
        <v>50</v>
      </c>
      <c r="M250" s="174" t="s">
        <v>5942</v>
      </c>
      <c r="N250" s="174" t="s">
        <v>5941</v>
      </c>
      <c r="O250" s="174" t="s">
        <v>5939</v>
      </c>
      <c r="P250" s="174">
        <v>0</v>
      </c>
      <c r="Q250" s="176">
        <v>93401</v>
      </c>
      <c r="R250" s="176" t="s">
        <v>7380</v>
      </c>
      <c r="S250" s="177">
        <v>37970</v>
      </c>
      <c r="T250" s="178">
        <v>6100</v>
      </c>
      <c r="U250" s="179">
        <v>4203905</v>
      </c>
      <c r="V250" s="179">
        <v>12246159</v>
      </c>
      <c r="W250" s="195">
        <v>44286</v>
      </c>
      <c r="X250" s="178" t="s">
        <v>7879</v>
      </c>
      <c r="Y250" s="178" t="s">
        <v>7880</v>
      </c>
      <c r="Z250" s="194" t="s">
        <v>198</v>
      </c>
    </row>
    <row r="251" spans="1:26" ht="12.75" x14ac:dyDescent="0.2">
      <c r="A251" s="194" t="s">
        <v>5934</v>
      </c>
      <c r="B251" s="175">
        <v>700124509</v>
      </c>
      <c r="C251" s="174" t="s">
        <v>81</v>
      </c>
      <c r="D251" s="174" t="s">
        <v>5935</v>
      </c>
      <c r="E251" s="174" t="s">
        <v>7293</v>
      </c>
      <c r="F251" s="174" t="s">
        <v>5936</v>
      </c>
      <c r="G251" s="174" t="s">
        <v>7294</v>
      </c>
      <c r="H251" s="174" t="s">
        <v>5937</v>
      </c>
      <c r="I251" s="174" t="s">
        <v>6743</v>
      </c>
      <c r="J251" s="174" t="s">
        <v>5938</v>
      </c>
      <c r="K251" s="174" t="s">
        <v>5940</v>
      </c>
      <c r="L251" s="174" t="s">
        <v>50</v>
      </c>
      <c r="M251" s="174" t="s">
        <v>5942</v>
      </c>
      <c r="N251" s="174" t="s">
        <v>5941</v>
      </c>
      <c r="O251" s="174" t="s">
        <v>5939</v>
      </c>
      <c r="P251" s="174">
        <v>0</v>
      </c>
      <c r="Q251" s="176">
        <v>93401</v>
      </c>
      <c r="R251" s="176" t="s">
        <v>7380</v>
      </c>
      <c r="S251" s="177">
        <v>37970</v>
      </c>
      <c r="T251" s="178">
        <v>6100</v>
      </c>
      <c r="U251" s="179">
        <v>33890823</v>
      </c>
      <c r="V251" s="179">
        <v>88000879</v>
      </c>
      <c r="W251" s="195">
        <v>44286</v>
      </c>
      <c r="X251" s="178" t="s">
        <v>7879</v>
      </c>
      <c r="Y251" s="178" t="s">
        <v>7880</v>
      </c>
      <c r="Z251" s="194" t="s">
        <v>8646</v>
      </c>
    </row>
    <row r="252" spans="1:26" ht="12.75" x14ac:dyDescent="0.2">
      <c r="A252" s="194" t="s">
        <v>5943</v>
      </c>
      <c r="B252" s="175">
        <v>702758009</v>
      </c>
      <c r="C252" s="174" t="s">
        <v>81</v>
      </c>
      <c r="D252" s="174" t="s">
        <v>5944</v>
      </c>
      <c r="E252" s="174" t="s">
        <v>7757</v>
      </c>
      <c r="F252" s="174" t="s">
        <v>5945</v>
      </c>
      <c r="G252" s="174" t="s">
        <v>7758</v>
      </c>
      <c r="H252" s="174" t="s">
        <v>7759</v>
      </c>
      <c r="I252" s="174" t="s">
        <v>7760</v>
      </c>
      <c r="J252" s="174" t="s">
        <v>7761</v>
      </c>
      <c r="K252" s="174" t="s">
        <v>5946</v>
      </c>
      <c r="L252" s="174" t="s">
        <v>6172</v>
      </c>
      <c r="M252" s="174" t="s">
        <v>5948</v>
      </c>
      <c r="N252" s="174" t="s">
        <v>5947</v>
      </c>
      <c r="O252" s="174" t="s">
        <v>7772</v>
      </c>
      <c r="P252" s="174">
        <v>0</v>
      </c>
      <c r="Q252" s="176">
        <v>93401</v>
      </c>
      <c r="R252" s="176" t="s">
        <v>7719</v>
      </c>
      <c r="S252" s="177">
        <v>37970</v>
      </c>
      <c r="T252" s="178">
        <v>6150</v>
      </c>
      <c r="U252" s="179">
        <v>40319011</v>
      </c>
      <c r="V252" s="179">
        <v>109426516</v>
      </c>
      <c r="W252" s="195">
        <v>44286</v>
      </c>
      <c r="X252" s="178" t="s">
        <v>7879</v>
      </c>
      <c r="Y252" s="178" t="s">
        <v>7880</v>
      </c>
      <c r="Z252" s="194" t="s">
        <v>7938</v>
      </c>
    </row>
    <row r="253" spans="1:26" ht="12.75" x14ac:dyDescent="0.2">
      <c r="A253" s="194" t="s">
        <v>1190</v>
      </c>
      <c r="B253" s="175">
        <v>714506005</v>
      </c>
      <c r="C253" s="174" t="s">
        <v>81</v>
      </c>
      <c r="D253" s="174" t="s">
        <v>1191</v>
      </c>
      <c r="E253" s="174" t="s">
        <v>7510</v>
      </c>
      <c r="F253" s="174" t="s">
        <v>1192</v>
      </c>
      <c r="G253" s="174" t="s">
        <v>7511</v>
      </c>
      <c r="H253" s="174" t="s">
        <v>1193</v>
      </c>
      <c r="I253" s="174" t="s">
        <v>7512</v>
      </c>
      <c r="J253" s="174" t="s">
        <v>6690</v>
      </c>
      <c r="K253" s="174" t="s">
        <v>6914</v>
      </c>
      <c r="L253" s="174" t="s">
        <v>6166</v>
      </c>
      <c r="M253" s="174" t="s">
        <v>1194</v>
      </c>
      <c r="N253" s="174" t="s">
        <v>6688</v>
      </c>
      <c r="O253" s="174" t="s">
        <v>6689</v>
      </c>
      <c r="P253" s="174">
        <v>0</v>
      </c>
      <c r="Q253" s="176">
        <v>93401</v>
      </c>
      <c r="R253" s="176" t="s">
        <v>7486</v>
      </c>
      <c r="S253" s="177">
        <v>37970</v>
      </c>
      <c r="T253" s="178">
        <v>6400</v>
      </c>
      <c r="U253" s="179">
        <v>20086135</v>
      </c>
      <c r="V253" s="179">
        <v>48173531</v>
      </c>
      <c r="W253" s="195">
        <v>44286</v>
      </c>
      <c r="X253" s="178" t="s">
        <v>7879</v>
      </c>
      <c r="Y253" s="178" t="s">
        <v>7880</v>
      </c>
      <c r="Z253" s="194" t="s">
        <v>8009</v>
      </c>
    </row>
    <row r="254" spans="1:26" ht="12.75" x14ac:dyDescent="0.2">
      <c r="A254" s="194" t="s">
        <v>1218</v>
      </c>
      <c r="B254" s="175">
        <v>709836005</v>
      </c>
      <c r="C254" s="174" t="s">
        <v>81</v>
      </c>
      <c r="D254" s="174" t="s">
        <v>1219</v>
      </c>
      <c r="E254" s="174" t="s">
        <v>6266</v>
      </c>
      <c r="F254" s="174" t="s">
        <v>1220</v>
      </c>
      <c r="G254" s="174" t="s">
        <v>7667</v>
      </c>
      <c r="H254" s="174" t="s">
        <v>1221</v>
      </c>
      <c r="I254" s="174" t="s">
        <v>1222</v>
      </c>
      <c r="J254" s="174" t="s">
        <v>1223</v>
      </c>
      <c r="K254" s="174" t="s">
        <v>1224</v>
      </c>
      <c r="L254" s="174" t="s">
        <v>630</v>
      </c>
      <c r="M254" s="174" t="s">
        <v>811</v>
      </c>
      <c r="N254" s="174">
        <v>0</v>
      </c>
      <c r="O254" s="174">
        <v>0</v>
      </c>
      <c r="P254" s="174">
        <v>0</v>
      </c>
      <c r="Q254" s="176">
        <v>93401</v>
      </c>
      <c r="R254" s="176" t="s">
        <v>7688</v>
      </c>
      <c r="S254" s="177">
        <v>37970</v>
      </c>
      <c r="T254" s="178">
        <v>6410</v>
      </c>
      <c r="U254" s="179">
        <v>29974326</v>
      </c>
      <c r="V254" s="179">
        <v>70109066</v>
      </c>
      <c r="W254" s="195">
        <v>44286</v>
      </c>
      <c r="X254" s="178" t="s">
        <v>7879</v>
      </c>
      <c r="Y254" s="178" t="s">
        <v>7880</v>
      </c>
      <c r="Z254" s="194" t="s">
        <v>7939</v>
      </c>
    </row>
    <row r="255" spans="1:26" ht="12.75" x14ac:dyDescent="0.2">
      <c r="A255" s="194" t="s">
        <v>5767</v>
      </c>
      <c r="B255" s="175">
        <v>703130003</v>
      </c>
      <c r="C255" s="174" t="s">
        <v>139</v>
      </c>
      <c r="D255" s="174" t="s">
        <v>5768</v>
      </c>
      <c r="E255" s="174" t="s">
        <v>5756</v>
      </c>
      <c r="F255" s="174" t="s">
        <v>5757</v>
      </c>
      <c r="G255" s="174" t="s">
        <v>29</v>
      </c>
      <c r="H255" s="174">
        <v>0</v>
      </c>
      <c r="I255" s="174">
        <v>0</v>
      </c>
      <c r="J255" s="174" t="s">
        <v>8247</v>
      </c>
      <c r="K255" s="174" t="s">
        <v>5769</v>
      </c>
      <c r="L255" s="174" t="s">
        <v>630</v>
      </c>
      <c r="M255" s="174" t="s">
        <v>6231</v>
      </c>
      <c r="N255" s="174" t="s">
        <v>5770</v>
      </c>
      <c r="O255" s="174" t="s">
        <v>6985</v>
      </c>
      <c r="P255" s="174" t="s">
        <v>8248</v>
      </c>
      <c r="Q255" s="176" t="s">
        <v>5761</v>
      </c>
      <c r="R255" s="176" t="s">
        <v>6986</v>
      </c>
      <c r="S255" s="177">
        <v>37970</v>
      </c>
      <c r="T255" s="178">
        <v>6430</v>
      </c>
      <c r="U255" s="179">
        <v>33642598</v>
      </c>
      <c r="V255" s="179">
        <v>123119845</v>
      </c>
      <c r="W255" s="195">
        <v>44286</v>
      </c>
      <c r="X255" s="178" t="s">
        <v>7879</v>
      </c>
      <c r="Y255" s="178" t="s">
        <v>7880</v>
      </c>
      <c r="Z255" s="194" t="s">
        <v>8010</v>
      </c>
    </row>
    <row r="256" spans="1:26" ht="12.75" x14ac:dyDescent="0.2">
      <c r="A256" s="194" t="s">
        <v>5767</v>
      </c>
      <c r="B256" s="175">
        <v>703130003</v>
      </c>
      <c r="C256" s="174" t="s">
        <v>139</v>
      </c>
      <c r="D256" s="174" t="s">
        <v>5768</v>
      </c>
      <c r="E256" s="174" t="s">
        <v>5756</v>
      </c>
      <c r="F256" s="174" t="s">
        <v>5757</v>
      </c>
      <c r="G256" s="174" t="s">
        <v>29</v>
      </c>
      <c r="H256" s="174">
        <v>0</v>
      </c>
      <c r="I256" s="174">
        <v>0</v>
      </c>
      <c r="J256" s="174" t="s">
        <v>8247</v>
      </c>
      <c r="K256" s="174" t="s">
        <v>5769</v>
      </c>
      <c r="L256" s="174" t="s">
        <v>630</v>
      </c>
      <c r="M256" s="174" t="s">
        <v>6231</v>
      </c>
      <c r="N256" s="174" t="s">
        <v>5770</v>
      </c>
      <c r="O256" s="174" t="s">
        <v>6985</v>
      </c>
      <c r="P256" s="174" t="s">
        <v>8248</v>
      </c>
      <c r="Q256" s="176" t="s">
        <v>5761</v>
      </c>
      <c r="R256" s="176" t="s">
        <v>6986</v>
      </c>
      <c r="S256" s="177">
        <v>37970</v>
      </c>
      <c r="T256" s="178">
        <v>6430</v>
      </c>
      <c r="U256" s="179">
        <v>51323457</v>
      </c>
      <c r="V256" s="179">
        <v>107007832</v>
      </c>
      <c r="W256" s="195">
        <v>44286</v>
      </c>
      <c r="X256" s="178" t="s">
        <v>7879</v>
      </c>
      <c r="Y256" s="178" t="s">
        <v>7880</v>
      </c>
      <c r="Z256" s="194" t="s">
        <v>7887</v>
      </c>
    </row>
    <row r="257" spans="1:26" ht="12.75" x14ac:dyDescent="0.2">
      <c r="A257" s="194" t="s">
        <v>2388</v>
      </c>
      <c r="B257" s="175">
        <v>716316009</v>
      </c>
      <c r="C257" s="174" t="s">
        <v>1579</v>
      </c>
      <c r="D257" s="174" t="s">
        <v>2389</v>
      </c>
      <c r="E257" s="174" t="s">
        <v>7100</v>
      </c>
      <c r="F257" s="174" t="s">
        <v>2390</v>
      </c>
      <c r="G257" s="174" t="s">
        <v>7103</v>
      </c>
      <c r="H257" s="174" t="s">
        <v>2391</v>
      </c>
      <c r="I257" s="174" t="s">
        <v>7104</v>
      </c>
      <c r="J257" s="174" t="s">
        <v>2392</v>
      </c>
      <c r="K257" s="174" t="s">
        <v>7101</v>
      </c>
      <c r="L257" s="174" t="s">
        <v>50</v>
      </c>
      <c r="M257" s="174" t="s">
        <v>730</v>
      </c>
      <c r="N257" s="174" t="s">
        <v>7102</v>
      </c>
      <c r="O257" s="174" t="s">
        <v>4985</v>
      </c>
      <c r="P257" s="174">
        <v>0</v>
      </c>
      <c r="Q257" s="176">
        <v>93401</v>
      </c>
      <c r="R257" s="176" t="s">
        <v>7300</v>
      </c>
      <c r="S257" s="177">
        <v>37970</v>
      </c>
      <c r="T257" s="178">
        <v>6470</v>
      </c>
      <c r="U257" s="179">
        <v>29180424</v>
      </c>
      <c r="V257" s="179">
        <v>53230224</v>
      </c>
      <c r="W257" s="195">
        <v>44286</v>
      </c>
      <c r="X257" s="178" t="s">
        <v>7879</v>
      </c>
      <c r="Y257" s="178" t="s">
        <v>7880</v>
      </c>
      <c r="Z257" s="194" t="s">
        <v>7895</v>
      </c>
    </row>
    <row r="258" spans="1:26" ht="12.75" x14ac:dyDescent="0.2">
      <c r="A258" s="194" t="s">
        <v>2388</v>
      </c>
      <c r="B258" s="175">
        <v>716316009</v>
      </c>
      <c r="C258" s="174" t="s">
        <v>1579</v>
      </c>
      <c r="D258" s="174" t="s">
        <v>2389</v>
      </c>
      <c r="E258" s="174" t="s">
        <v>7100</v>
      </c>
      <c r="F258" s="174" t="s">
        <v>2390</v>
      </c>
      <c r="G258" s="174" t="s">
        <v>7103</v>
      </c>
      <c r="H258" s="174" t="s">
        <v>2391</v>
      </c>
      <c r="I258" s="174" t="s">
        <v>7104</v>
      </c>
      <c r="J258" s="174" t="s">
        <v>2392</v>
      </c>
      <c r="K258" s="174" t="s">
        <v>7101</v>
      </c>
      <c r="L258" s="174" t="s">
        <v>50</v>
      </c>
      <c r="M258" s="174" t="s">
        <v>730</v>
      </c>
      <c r="N258" s="174" t="s">
        <v>7102</v>
      </c>
      <c r="O258" s="174" t="s">
        <v>4985</v>
      </c>
      <c r="P258" s="174">
        <v>0</v>
      </c>
      <c r="Q258" s="176">
        <v>93401</v>
      </c>
      <c r="R258" s="176" t="s">
        <v>7300</v>
      </c>
      <c r="S258" s="177">
        <v>37970</v>
      </c>
      <c r="T258" s="178">
        <v>6470</v>
      </c>
      <c r="U258" s="179">
        <v>64401399</v>
      </c>
      <c r="V258" s="179">
        <v>157966844</v>
      </c>
      <c r="W258" s="195">
        <v>44286</v>
      </c>
      <c r="X258" s="178" t="s">
        <v>7879</v>
      </c>
      <c r="Y258" s="178" t="s">
        <v>7880</v>
      </c>
      <c r="Z258" s="194" t="s">
        <v>7942</v>
      </c>
    </row>
    <row r="259" spans="1:26" ht="12.75" x14ac:dyDescent="0.2">
      <c r="A259" s="194" t="s">
        <v>2388</v>
      </c>
      <c r="B259" s="175">
        <v>716316009</v>
      </c>
      <c r="C259" s="174" t="s">
        <v>1579</v>
      </c>
      <c r="D259" s="174" t="s">
        <v>2389</v>
      </c>
      <c r="E259" s="174" t="s">
        <v>7100</v>
      </c>
      <c r="F259" s="174" t="s">
        <v>2390</v>
      </c>
      <c r="G259" s="174" t="s">
        <v>7103</v>
      </c>
      <c r="H259" s="174" t="s">
        <v>2391</v>
      </c>
      <c r="I259" s="174" t="s">
        <v>7104</v>
      </c>
      <c r="J259" s="174" t="s">
        <v>2392</v>
      </c>
      <c r="K259" s="174" t="s">
        <v>7101</v>
      </c>
      <c r="L259" s="174" t="s">
        <v>50</v>
      </c>
      <c r="M259" s="174" t="s">
        <v>730</v>
      </c>
      <c r="N259" s="174" t="s">
        <v>7102</v>
      </c>
      <c r="O259" s="174" t="s">
        <v>4985</v>
      </c>
      <c r="P259" s="174">
        <v>0</v>
      </c>
      <c r="Q259" s="176">
        <v>93401</v>
      </c>
      <c r="R259" s="176" t="s">
        <v>7300</v>
      </c>
      <c r="S259" s="177">
        <v>37970</v>
      </c>
      <c r="T259" s="178">
        <v>6470</v>
      </c>
      <c r="U259" s="179">
        <v>13708386</v>
      </c>
      <c r="V259" s="179">
        <v>43318499</v>
      </c>
      <c r="W259" s="195">
        <v>44286</v>
      </c>
      <c r="X259" s="178" t="s">
        <v>7879</v>
      </c>
      <c r="Y259" s="178" t="s">
        <v>7880</v>
      </c>
      <c r="Z259" s="194" t="s">
        <v>7913</v>
      </c>
    </row>
    <row r="260" spans="1:26" ht="12.75" x14ac:dyDescent="0.2">
      <c r="A260" s="194" t="s">
        <v>2388</v>
      </c>
      <c r="B260" s="175">
        <v>716316009</v>
      </c>
      <c r="C260" s="174" t="s">
        <v>1579</v>
      </c>
      <c r="D260" s="174" t="s">
        <v>2389</v>
      </c>
      <c r="E260" s="174" t="s">
        <v>7100</v>
      </c>
      <c r="F260" s="174" t="s">
        <v>2390</v>
      </c>
      <c r="G260" s="174" t="s">
        <v>7103</v>
      </c>
      <c r="H260" s="174" t="s">
        <v>2391</v>
      </c>
      <c r="I260" s="174" t="s">
        <v>7104</v>
      </c>
      <c r="J260" s="174" t="s">
        <v>2392</v>
      </c>
      <c r="K260" s="174" t="s">
        <v>7101</v>
      </c>
      <c r="L260" s="174" t="s">
        <v>50</v>
      </c>
      <c r="M260" s="174" t="s">
        <v>730</v>
      </c>
      <c r="N260" s="174" t="s">
        <v>7102</v>
      </c>
      <c r="O260" s="174" t="s">
        <v>4985</v>
      </c>
      <c r="P260" s="174">
        <v>0</v>
      </c>
      <c r="Q260" s="176">
        <v>93401</v>
      </c>
      <c r="R260" s="176" t="s">
        <v>7300</v>
      </c>
      <c r="S260" s="177">
        <v>37970</v>
      </c>
      <c r="T260" s="178">
        <v>6470</v>
      </c>
      <c r="U260" s="179">
        <v>51325376</v>
      </c>
      <c r="V260" s="179">
        <v>153212052</v>
      </c>
      <c r="W260" s="195">
        <v>44286</v>
      </c>
      <c r="X260" s="178" t="s">
        <v>7879</v>
      </c>
      <c r="Y260" s="178" t="s">
        <v>7880</v>
      </c>
      <c r="Z260" s="194" t="s">
        <v>250</v>
      </c>
    </row>
    <row r="261" spans="1:26" ht="12.75" x14ac:dyDescent="0.2">
      <c r="A261" s="194" t="s">
        <v>2388</v>
      </c>
      <c r="B261" s="175">
        <v>716316009</v>
      </c>
      <c r="C261" s="174" t="s">
        <v>1579</v>
      </c>
      <c r="D261" s="174" t="s">
        <v>2389</v>
      </c>
      <c r="E261" s="174" t="s">
        <v>7100</v>
      </c>
      <c r="F261" s="174" t="s">
        <v>2390</v>
      </c>
      <c r="G261" s="174" t="s">
        <v>7103</v>
      </c>
      <c r="H261" s="174" t="s">
        <v>2391</v>
      </c>
      <c r="I261" s="174" t="s">
        <v>7104</v>
      </c>
      <c r="J261" s="174" t="s">
        <v>2392</v>
      </c>
      <c r="K261" s="174" t="s">
        <v>7101</v>
      </c>
      <c r="L261" s="174" t="s">
        <v>50</v>
      </c>
      <c r="M261" s="174" t="s">
        <v>730</v>
      </c>
      <c r="N261" s="174" t="s">
        <v>7102</v>
      </c>
      <c r="O261" s="174" t="s">
        <v>4985</v>
      </c>
      <c r="P261" s="174">
        <v>0</v>
      </c>
      <c r="Q261" s="176">
        <v>93401</v>
      </c>
      <c r="R261" s="176" t="s">
        <v>7300</v>
      </c>
      <c r="S261" s="177">
        <v>37970</v>
      </c>
      <c r="T261" s="178">
        <v>6470</v>
      </c>
      <c r="U261" s="179">
        <v>16033200</v>
      </c>
      <c r="V261" s="179">
        <v>56116200</v>
      </c>
      <c r="W261" s="195">
        <v>44286</v>
      </c>
      <c r="X261" s="178" t="s">
        <v>7879</v>
      </c>
      <c r="Y261" s="178" t="s">
        <v>7880</v>
      </c>
      <c r="Z261" s="194" t="s">
        <v>7978</v>
      </c>
    </row>
    <row r="262" spans="1:26" ht="12.75" x14ac:dyDescent="0.2">
      <c r="A262" s="194" t="s">
        <v>2388</v>
      </c>
      <c r="B262" s="175">
        <v>716316009</v>
      </c>
      <c r="C262" s="174" t="s">
        <v>1579</v>
      </c>
      <c r="D262" s="174" t="s">
        <v>2389</v>
      </c>
      <c r="E262" s="174" t="s">
        <v>7100</v>
      </c>
      <c r="F262" s="174" t="s">
        <v>2390</v>
      </c>
      <c r="G262" s="174" t="s">
        <v>7103</v>
      </c>
      <c r="H262" s="174" t="s">
        <v>2391</v>
      </c>
      <c r="I262" s="174" t="s">
        <v>7104</v>
      </c>
      <c r="J262" s="174" t="s">
        <v>2392</v>
      </c>
      <c r="K262" s="174" t="s">
        <v>7101</v>
      </c>
      <c r="L262" s="174" t="s">
        <v>50</v>
      </c>
      <c r="M262" s="174" t="s">
        <v>730</v>
      </c>
      <c r="N262" s="174" t="s">
        <v>7102</v>
      </c>
      <c r="O262" s="174" t="s">
        <v>4985</v>
      </c>
      <c r="P262" s="174">
        <v>0</v>
      </c>
      <c r="Q262" s="176">
        <v>93401</v>
      </c>
      <c r="R262" s="176" t="s">
        <v>7300</v>
      </c>
      <c r="S262" s="177">
        <v>37970</v>
      </c>
      <c r="T262" s="178">
        <v>6470</v>
      </c>
      <c r="U262" s="179">
        <v>72545058</v>
      </c>
      <c r="V262" s="179">
        <v>131324838</v>
      </c>
      <c r="W262" s="195">
        <v>44286</v>
      </c>
      <c r="X262" s="178" t="s">
        <v>7879</v>
      </c>
      <c r="Y262" s="178" t="s">
        <v>7880</v>
      </c>
      <c r="Z262" s="194" t="s">
        <v>7921</v>
      </c>
    </row>
    <row r="263" spans="1:26" ht="12.75" x14ac:dyDescent="0.2">
      <c r="A263" s="194" t="s">
        <v>2388</v>
      </c>
      <c r="B263" s="175">
        <v>716316009</v>
      </c>
      <c r="C263" s="174" t="s">
        <v>1579</v>
      </c>
      <c r="D263" s="174" t="s">
        <v>2389</v>
      </c>
      <c r="E263" s="174" t="s">
        <v>7100</v>
      </c>
      <c r="F263" s="174" t="s">
        <v>2390</v>
      </c>
      <c r="G263" s="174" t="s">
        <v>7103</v>
      </c>
      <c r="H263" s="174" t="s">
        <v>2391</v>
      </c>
      <c r="I263" s="174" t="s">
        <v>7104</v>
      </c>
      <c r="J263" s="174" t="s">
        <v>2392</v>
      </c>
      <c r="K263" s="174" t="s">
        <v>7101</v>
      </c>
      <c r="L263" s="174" t="s">
        <v>50</v>
      </c>
      <c r="M263" s="174" t="s">
        <v>730</v>
      </c>
      <c r="N263" s="174" t="s">
        <v>7102</v>
      </c>
      <c r="O263" s="174" t="s">
        <v>4985</v>
      </c>
      <c r="P263" s="174">
        <v>0</v>
      </c>
      <c r="Q263" s="176">
        <v>93401</v>
      </c>
      <c r="R263" s="176" t="s">
        <v>7300</v>
      </c>
      <c r="S263" s="177">
        <v>37970</v>
      </c>
      <c r="T263" s="178">
        <v>6470</v>
      </c>
      <c r="U263" s="179">
        <v>18438180</v>
      </c>
      <c r="V263" s="179">
        <v>42487980</v>
      </c>
      <c r="W263" s="195">
        <v>44286</v>
      </c>
      <c r="X263" s="178" t="s">
        <v>7879</v>
      </c>
      <c r="Y263" s="178" t="s">
        <v>7880</v>
      </c>
      <c r="Z263" s="194" t="s">
        <v>8011</v>
      </c>
    </row>
    <row r="264" spans="1:26" ht="12.75" x14ac:dyDescent="0.2">
      <c r="A264" s="194" t="s">
        <v>2388</v>
      </c>
      <c r="B264" s="175">
        <v>716316009</v>
      </c>
      <c r="C264" s="174" t="s">
        <v>1579</v>
      </c>
      <c r="D264" s="174" t="s">
        <v>2389</v>
      </c>
      <c r="E264" s="174" t="s">
        <v>7100</v>
      </c>
      <c r="F264" s="174" t="s">
        <v>2390</v>
      </c>
      <c r="G264" s="174" t="s">
        <v>7103</v>
      </c>
      <c r="H264" s="174" t="s">
        <v>2391</v>
      </c>
      <c r="I264" s="174" t="s">
        <v>7104</v>
      </c>
      <c r="J264" s="174" t="s">
        <v>2392</v>
      </c>
      <c r="K264" s="174" t="s">
        <v>7101</v>
      </c>
      <c r="L264" s="174" t="s">
        <v>50</v>
      </c>
      <c r="M264" s="174" t="s">
        <v>730</v>
      </c>
      <c r="N264" s="174" t="s">
        <v>7102</v>
      </c>
      <c r="O264" s="174" t="s">
        <v>4985</v>
      </c>
      <c r="P264" s="174">
        <v>0</v>
      </c>
      <c r="Q264" s="176">
        <v>93401</v>
      </c>
      <c r="R264" s="176" t="s">
        <v>7300</v>
      </c>
      <c r="S264" s="177">
        <v>37970</v>
      </c>
      <c r="T264" s="178">
        <v>6470</v>
      </c>
      <c r="U264" s="179">
        <v>73838058</v>
      </c>
      <c r="V264" s="179">
        <v>253720218</v>
      </c>
      <c r="W264" s="195">
        <v>44286</v>
      </c>
      <c r="X264" s="178" t="s">
        <v>7879</v>
      </c>
      <c r="Y264" s="178" t="s">
        <v>7880</v>
      </c>
      <c r="Z264" s="194" t="s">
        <v>7927</v>
      </c>
    </row>
    <row r="265" spans="1:26" ht="12.75" x14ac:dyDescent="0.2">
      <c r="A265" s="194" t="s">
        <v>2388</v>
      </c>
      <c r="B265" s="175">
        <v>716316009</v>
      </c>
      <c r="C265" s="174" t="s">
        <v>1579</v>
      </c>
      <c r="D265" s="174" t="s">
        <v>2389</v>
      </c>
      <c r="E265" s="174" t="s">
        <v>7100</v>
      </c>
      <c r="F265" s="174" t="s">
        <v>2390</v>
      </c>
      <c r="G265" s="174" t="s">
        <v>7103</v>
      </c>
      <c r="H265" s="174" t="s">
        <v>2391</v>
      </c>
      <c r="I265" s="174" t="s">
        <v>7104</v>
      </c>
      <c r="J265" s="174" t="s">
        <v>2392</v>
      </c>
      <c r="K265" s="174" t="s">
        <v>7101</v>
      </c>
      <c r="L265" s="174" t="s">
        <v>50</v>
      </c>
      <c r="M265" s="174" t="s">
        <v>730</v>
      </c>
      <c r="N265" s="174" t="s">
        <v>7102</v>
      </c>
      <c r="O265" s="174" t="s">
        <v>4985</v>
      </c>
      <c r="P265" s="174">
        <v>0</v>
      </c>
      <c r="Q265" s="176">
        <v>93401</v>
      </c>
      <c r="R265" s="176" t="s">
        <v>7300</v>
      </c>
      <c r="S265" s="177">
        <v>37970</v>
      </c>
      <c r="T265" s="178">
        <v>6470</v>
      </c>
      <c r="U265" s="179">
        <v>15975101</v>
      </c>
      <c r="V265" s="179">
        <v>47487234</v>
      </c>
      <c r="W265" s="195">
        <v>44286</v>
      </c>
      <c r="X265" s="178" t="s">
        <v>7879</v>
      </c>
      <c r="Y265" s="178" t="s">
        <v>7880</v>
      </c>
      <c r="Z265" s="194" t="s">
        <v>7967</v>
      </c>
    </row>
    <row r="266" spans="1:26" ht="12.75" x14ac:dyDescent="0.2">
      <c r="A266" s="194" t="s">
        <v>2388</v>
      </c>
      <c r="B266" s="175">
        <v>716316009</v>
      </c>
      <c r="C266" s="174" t="s">
        <v>1579</v>
      </c>
      <c r="D266" s="174" t="s">
        <v>2389</v>
      </c>
      <c r="E266" s="174" t="s">
        <v>7100</v>
      </c>
      <c r="F266" s="174" t="s">
        <v>2390</v>
      </c>
      <c r="G266" s="174" t="s">
        <v>7103</v>
      </c>
      <c r="H266" s="174" t="s">
        <v>2391</v>
      </c>
      <c r="I266" s="174" t="s">
        <v>7104</v>
      </c>
      <c r="J266" s="174" t="s">
        <v>2392</v>
      </c>
      <c r="K266" s="174" t="s">
        <v>7101</v>
      </c>
      <c r="L266" s="174" t="s">
        <v>50</v>
      </c>
      <c r="M266" s="174" t="s">
        <v>730</v>
      </c>
      <c r="N266" s="174" t="s">
        <v>7102</v>
      </c>
      <c r="O266" s="174" t="s">
        <v>4985</v>
      </c>
      <c r="P266" s="174">
        <v>0</v>
      </c>
      <c r="Q266" s="176">
        <v>93401</v>
      </c>
      <c r="R266" s="176" t="s">
        <v>7300</v>
      </c>
      <c r="S266" s="177">
        <v>37970</v>
      </c>
      <c r="T266" s="178">
        <v>6470</v>
      </c>
      <c r="U266" s="179">
        <v>42963804</v>
      </c>
      <c r="V266" s="179">
        <v>61241652</v>
      </c>
      <c r="W266" s="195">
        <v>44286</v>
      </c>
      <c r="X266" s="178" t="s">
        <v>7879</v>
      </c>
      <c r="Y266" s="178" t="s">
        <v>7880</v>
      </c>
      <c r="Z266" s="194" t="s">
        <v>7968</v>
      </c>
    </row>
    <row r="267" spans="1:26" ht="12.75" x14ac:dyDescent="0.2">
      <c r="A267" s="194" t="s">
        <v>2388</v>
      </c>
      <c r="B267" s="175">
        <v>716316009</v>
      </c>
      <c r="C267" s="174" t="s">
        <v>1579</v>
      </c>
      <c r="D267" s="174" t="s">
        <v>2389</v>
      </c>
      <c r="E267" s="174" t="s">
        <v>7100</v>
      </c>
      <c r="F267" s="174" t="s">
        <v>2390</v>
      </c>
      <c r="G267" s="174" t="s">
        <v>7103</v>
      </c>
      <c r="H267" s="174" t="s">
        <v>2391</v>
      </c>
      <c r="I267" s="174" t="s">
        <v>7104</v>
      </c>
      <c r="J267" s="174" t="s">
        <v>2392</v>
      </c>
      <c r="K267" s="174" t="s">
        <v>7101</v>
      </c>
      <c r="L267" s="174" t="s">
        <v>50</v>
      </c>
      <c r="M267" s="174" t="s">
        <v>730</v>
      </c>
      <c r="N267" s="174" t="s">
        <v>7102</v>
      </c>
      <c r="O267" s="174" t="s">
        <v>4985</v>
      </c>
      <c r="P267" s="174">
        <v>0</v>
      </c>
      <c r="Q267" s="176">
        <v>93401</v>
      </c>
      <c r="R267" s="176" t="s">
        <v>7300</v>
      </c>
      <c r="S267" s="177">
        <v>37970</v>
      </c>
      <c r="T267" s="178">
        <v>6470</v>
      </c>
      <c r="U267" s="179">
        <v>15774600</v>
      </c>
      <c r="V267" s="179">
        <v>114449684</v>
      </c>
      <c r="W267" s="195">
        <v>44286</v>
      </c>
      <c r="X267" s="178" t="s">
        <v>7879</v>
      </c>
      <c r="Y267" s="178" t="s">
        <v>7880</v>
      </c>
      <c r="Z267" s="194" t="s">
        <v>7969</v>
      </c>
    </row>
    <row r="268" spans="1:26" ht="12.75" x14ac:dyDescent="0.2">
      <c r="A268" s="194" t="s">
        <v>2388</v>
      </c>
      <c r="B268" s="175">
        <v>716316009</v>
      </c>
      <c r="C268" s="174" t="s">
        <v>1579</v>
      </c>
      <c r="D268" s="174" t="s">
        <v>2389</v>
      </c>
      <c r="E268" s="174" t="s">
        <v>7100</v>
      </c>
      <c r="F268" s="174" t="s">
        <v>2390</v>
      </c>
      <c r="G268" s="174" t="s">
        <v>7103</v>
      </c>
      <c r="H268" s="174" t="s">
        <v>2391</v>
      </c>
      <c r="I268" s="174" t="s">
        <v>7104</v>
      </c>
      <c r="J268" s="174" t="s">
        <v>2392</v>
      </c>
      <c r="K268" s="174" t="s">
        <v>7101</v>
      </c>
      <c r="L268" s="174" t="s">
        <v>50</v>
      </c>
      <c r="M268" s="174" t="s">
        <v>730</v>
      </c>
      <c r="N268" s="174" t="s">
        <v>7102</v>
      </c>
      <c r="O268" s="174" t="s">
        <v>4985</v>
      </c>
      <c r="P268" s="174">
        <v>0</v>
      </c>
      <c r="Q268" s="176">
        <v>93401</v>
      </c>
      <c r="R268" s="176" t="s">
        <v>7300</v>
      </c>
      <c r="S268" s="177">
        <v>37970</v>
      </c>
      <c r="T268" s="178">
        <v>6470</v>
      </c>
      <c r="U268" s="179">
        <v>24101793</v>
      </c>
      <c r="V268" s="179">
        <v>45679377</v>
      </c>
      <c r="W268" s="195">
        <v>44286</v>
      </c>
      <c r="X268" s="178" t="s">
        <v>7879</v>
      </c>
      <c r="Y268" s="178" t="s">
        <v>7880</v>
      </c>
      <c r="Z268" s="194" t="s">
        <v>7934</v>
      </c>
    </row>
    <row r="269" spans="1:26" ht="12.75" x14ac:dyDescent="0.2">
      <c r="A269" s="194" t="s">
        <v>2388</v>
      </c>
      <c r="B269" s="175">
        <v>716316009</v>
      </c>
      <c r="C269" s="174" t="s">
        <v>1579</v>
      </c>
      <c r="D269" s="174" t="s">
        <v>2389</v>
      </c>
      <c r="E269" s="174" t="s">
        <v>7100</v>
      </c>
      <c r="F269" s="174" t="s">
        <v>2390</v>
      </c>
      <c r="G269" s="174" t="s">
        <v>7103</v>
      </c>
      <c r="H269" s="174" t="s">
        <v>2391</v>
      </c>
      <c r="I269" s="174" t="s">
        <v>7104</v>
      </c>
      <c r="J269" s="174" t="s">
        <v>2392</v>
      </c>
      <c r="K269" s="174" t="s">
        <v>7101</v>
      </c>
      <c r="L269" s="174" t="s">
        <v>50</v>
      </c>
      <c r="M269" s="174" t="s">
        <v>730</v>
      </c>
      <c r="N269" s="174" t="s">
        <v>7102</v>
      </c>
      <c r="O269" s="174" t="s">
        <v>4985</v>
      </c>
      <c r="P269" s="174">
        <v>0</v>
      </c>
      <c r="Q269" s="176">
        <v>93401</v>
      </c>
      <c r="R269" s="176" t="s">
        <v>7300</v>
      </c>
      <c r="S269" s="177">
        <v>37970</v>
      </c>
      <c r="T269" s="178">
        <v>6470</v>
      </c>
      <c r="U269" s="179">
        <v>7564278</v>
      </c>
      <c r="V269" s="179">
        <v>23582748</v>
      </c>
      <c r="W269" s="195">
        <v>44286</v>
      </c>
      <c r="X269" s="178" t="s">
        <v>7879</v>
      </c>
      <c r="Y269" s="178" t="s">
        <v>7880</v>
      </c>
      <c r="Z269" s="194" t="s">
        <v>7935</v>
      </c>
    </row>
    <row r="270" spans="1:26" ht="12.75" x14ac:dyDescent="0.2">
      <c r="A270" s="194" t="s">
        <v>2388</v>
      </c>
      <c r="B270" s="175">
        <v>716316009</v>
      </c>
      <c r="C270" s="174" t="s">
        <v>1579</v>
      </c>
      <c r="D270" s="174" t="s">
        <v>2389</v>
      </c>
      <c r="E270" s="174" t="s">
        <v>7100</v>
      </c>
      <c r="F270" s="174" t="s">
        <v>2390</v>
      </c>
      <c r="G270" s="174" t="s">
        <v>7103</v>
      </c>
      <c r="H270" s="174" t="s">
        <v>2391</v>
      </c>
      <c r="I270" s="174" t="s">
        <v>7104</v>
      </c>
      <c r="J270" s="174" t="s">
        <v>2392</v>
      </c>
      <c r="K270" s="174" t="s">
        <v>7101</v>
      </c>
      <c r="L270" s="174" t="s">
        <v>50</v>
      </c>
      <c r="M270" s="174" t="s">
        <v>730</v>
      </c>
      <c r="N270" s="174" t="s">
        <v>7102</v>
      </c>
      <c r="O270" s="174" t="s">
        <v>4985</v>
      </c>
      <c r="P270" s="174">
        <v>0</v>
      </c>
      <c r="Q270" s="176">
        <v>93401</v>
      </c>
      <c r="R270" s="176" t="s">
        <v>7300</v>
      </c>
      <c r="S270" s="177">
        <v>37970</v>
      </c>
      <c r="T270" s="178">
        <v>6470</v>
      </c>
      <c r="U270" s="179">
        <v>9619920</v>
      </c>
      <c r="V270" s="179">
        <v>29340756</v>
      </c>
      <c r="W270" s="195">
        <v>44286</v>
      </c>
      <c r="X270" s="178" t="s">
        <v>7879</v>
      </c>
      <c r="Y270" s="178" t="s">
        <v>7880</v>
      </c>
      <c r="Z270" s="194" t="s">
        <v>7982</v>
      </c>
    </row>
    <row r="271" spans="1:26" ht="12.75" x14ac:dyDescent="0.2">
      <c r="A271" s="194" t="s">
        <v>2388</v>
      </c>
      <c r="B271" s="175">
        <v>716316009</v>
      </c>
      <c r="C271" s="174" t="s">
        <v>1579</v>
      </c>
      <c r="D271" s="174" t="s">
        <v>2389</v>
      </c>
      <c r="E271" s="174" t="s">
        <v>7100</v>
      </c>
      <c r="F271" s="174" t="s">
        <v>2390</v>
      </c>
      <c r="G271" s="174" t="s">
        <v>7103</v>
      </c>
      <c r="H271" s="174" t="s">
        <v>2391</v>
      </c>
      <c r="I271" s="174" t="s">
        <v>7104</v>
      </c>
      <c r="J271" s="174" t="s">
        <v>2392</v>
      </c>
      <c r="K271" s="174" t="s">
        <v>7101</v>
      </c>
      <c r="L271" s="174" t="s">
        <v>50</v>
      </c>
      <c r="M271" s="174" t="s">
        <v>730</v>
      </c>
      <c r="N271" s="174" t="s">
        <v>7102</v>
      </c>
      <c r="O271" s="174" t="s">
        <v>4985</v>
      </c>
      <c r="P271" s="174">
        <v>0</v>
      </c>
      <c r="Q271" s="176">
        <v>93401</v>
      </c>
      <c r="R271" s="176" t="s">
        <v>7300</v>
      </c>
      <c r="S271" s="177">
        <v>37970</v>
      </c>
      <c r="T271" s="178">
        <v>6470</v>
      </c>
      <c r="U271" s="179">
        <v>16033200</v>
      </c>
      <c r="V271" s="179">
        <v>40083000</v>
      </c>
      <c r="W271" s="195">
        <v>44286</v>
      </c>
      <c r="X271" s="178" t="s">
        <v>7879</v>
      </c>
      <c r="Y271" s="178" t="s">
        <v>7880</v>
      </c>
      <c r="Z271" s="194" t="s">
        <v>7989</v>
      </c>
    </row>
    <row r="272" spans="1:26" ht="12.75" x14ac:dyDescent="0.2">
      <c r="A272" s="194" t="s">
        <v>2388</v>
      </c>
      <c r="B272" s="175">
        <v>716316009</v>
      </c>
      <c r="C272" s="174" t="s">
        <v>1579</v>
      </c>
      <c r="D272" s="174" t="s">
        <v>2389</v>
      </c>
      <c r="E272" s="174" t="s">
        <v>7100</v>
      </c>
      <c r="F272" s="174" t="s">
        <v>2390</v>
      </c>
      <c r="G272" s="174" t="s">
        <v>7103</v>
      </c>
      <c r="H272" s="174" t="s">
        <v>2391</v>
      </c>
      <c r="I272" s="174" t="s">
        <v>7104</v>
      </c>
      <c r="J272" s="174" t="s">
        <v>2392</v>
      </c>
      <c r="K272" s="174" t="s">
        <v>7101</v>
      </c>
      <c r="L272" s="174" t="s">
        <v>50</v>
      </c>
      <c r="M272" s="174" t="s">
        <v>730</v>
      </c>
      <c r="N272" s="174" t="s">
        <v>7102</v>
      </c>
      <c r="O272" s="174" t="s">
        <v>4985</v>
      </c>
      <c r="P272" s="174">
        <v>0</v>
      </c>
      <c r="Q272" s="176">
        <v>93401</v>
      </c>
      <c r="R272" s="176" t="s">
        <v>7300</v>
      </c>
      <c r="S272" s="177">
        <v>37970</v>
      </c>
      <c r="T272" s="178">
        <v>6470</v>
      </c>
      <c r="U272" s="179">
        <v>30439806</v>
      </c>
      <c r="V272" s="179">
        <v>56412294</v>
      </c>
      <c r="W272" s="195">
        <v>44286</v>
      </c>
      <c r="X272" s="178" t="s">
        <v>7879</v>
      </c>
      <c r="Y272" s="178" t="s">
        <v>7880</v>
      </c>
      <c r="Z272" s="194" t="s">
        <v>7936</v>
      </c>
    </row>
    <row r="273" spans="1:26" ht="12.75" x14ac:dyDescent="0.2">
      <c r="A273" s="194" t="s">
        <v>2388</v>
      </c>
      <c r="B273" s="175">
        <v>716316009</v>
      </c>
      <c r="C273" s="174" t="s">
        <v>1579</v>
      </c>
      <c r="D273" s="174" t="s">
        <v>2389</v>
      </c>
      <c r="E273" s="174" t="s">
        <v>7100</v>
      </c>
      <c r="F273" s="174" t="s">
        <v>2390</v>
      </c>
      <c r="G273" s="174" t="s">
        <v>7103</v>
      </c>
      <c r="H273" s="174" t="s">
        <v>2391</v>
      </c>
      <c r="I273" s="174" t="s">
        <v>7104</v>
      </c>
      <c r="J273" s="174" t="s">
        <v>2392</v>
      </c>
      <c r="K273" s="174" t="s">
        <v>7101</v>
      </c>
      <c r="L273" s="174" t="s">
        <v>50</v>
      </c>
      <c r="M273" s="174" t="s">
        <v>730</v>
      </c>
      <c r="N273" s="174" t="s">
        <v>7102</v>
      </c>
      <c r="O273" s="174" t="s">
        <v>4985</v>
      </c>
      <c r="P273" s="174">
        <v>0</v>
      </c>
      <c r="Q273" s="176">
        <v>93401</v>
      </c>
      <c r="R273" s="176" t="s">
        <v>7300</v>
      </c>
      <c r="S273" s="177">
        <v>37970</v>
      </c>
      <c r="T273" s="178">
        <v>6470</v>
      </c>
      <c r="U273" s="179">
        <v>29389890</v>
      </c>
      <c r="V273" s="179">
        <v>99822186</v>
      </c>
      <c r="W273" s="195">
        <v>44286</v>
      </c>
      <c r="X273" s="178" t="s">
        <v>7879</v>
      </c>
      <c r="Y273" s="178" t="s">
        <v>7880</v>
      </c>
      <c r="Z273" s="194" t="s">
        <v>7937</v>
      </c>
    </row>
    <row r="274" spans="1:26" ht="12.75" x14ac:dyDescent="0.2">
      <c r="A274" s="194" t="s">
        <v>2388</v>
      </c>
      <c r="B274" s="175">
        <v>716316009</v>
      </c>
      <c r="C274" s="174" t="s">
        <v>1579</v>
      </c>
      <c r="D274" s="174" t="s">
        <v>2389</v>
      </c>
      <c r="E274" s="174" t="s">
        <v>7100</v>
      </c>
      <c r="F274" s="174" t="s">
        <v>2390</v>
      </c>
      <c r="G274" s="174" t="s">
        <v>7103</v>
      </c>
      <c r="H274" s="174" t="s">
        <v>2391</v>
      </c>
      <c r="I274" s="174" t="s">
        <v>7104</v>
      </c>
      <c r="J274" s="174" t="s">
        <v>2392</v>
      </c>
      <c r="K274" s="174" t="s">
        <v>7101</v>
      </c>
      <c r="L274" s="174" t="s">
        <v>50</v>
      </c>
      <c r="M274" s="174" t="s">
        <v>730</v>
      </c>
      <c r="N274" s="174" t="s">
        <v>7102</v>
      </c>
      <c r="O274" s="174" t="s">
        <v>4985</v>
      </c>
      <c r="P274" s="174">
        <v>0</v>
      </c>
      <c r="Q274" s="176">
        <v>93401</v>
      </c>
      <c r="R274" s="176" t="s">
        <v>7300</v>
      </c>
      <c r="S274" s="177">
        <v>37970</v>
      </c>
      <c r="T274" s="178">
        <v>6470</v>
      </c>
      <c r="U274" s="179">
        <v>37469588</v>
      </c>
      <c r="V274" s="179">
        <v>124120210</v>
      </c>
      <c r="W274" s="195">
        <v>44286</v>
      </c>
      <c r="X274" s="178" t="s">
        <v>7879</v>
      </c>
      <c r="Y274" s="178" t="s">
        <v>7880</v>
      </c>
      <c r="Z274" s="194" t="s">
        <v>7906</v>
      </c>
    </row>
    <row r="275" spans="1:26" ht="12.75" x14ac:dyDescent="0.2">
      <c r="A275" s="194" t="s">
        <v>2388</v>
      </c>
      <c r="B275" s="175">
        <v>716316009</v>
      </c>
      <c r="C275" s="174" t="s">
        <v>1579</v>
      </c>
      <c r="D275" s="174" t="s">
        <v>2389</v>
      </c>
      <c r="E275" s="174" t="s">
        <v>7100</v>
      </c>
      <c r="F275" s="174" t="s">
        <v>2390</v>
      </c>
      <c r="G275" s="174" t="s">
        <v>7103</v>
      </c>
      <c r="H275" s="174" t="s">
        <v>2391</v>
      </c>
      <c r="I275" s="174" t="s">
        <v>7104</v>
      </c>
      <c r="J275" s="174" t="s">
        <v>2392</v>
      </c>
      <c r="K275" s="174" t="s">
        <v>7101</v>
      </c>
      <c r="L275" s="174" t="s">
        <v>50</v>
      </c>
      <c r="M275" s="174" t="s">
        <v>730</v>
      </c>
      <c r="N275" s="174" t="s">
        <v>7102</v>
      </c>
      <c r="O275" s="174" t="s">
        <v>4985</v>
      </c>
      <c r="P275" s="174">
        <v>0</v>
      </c>
      <c r="Q275" s="176">
        <v>93401</v>
      </c>
      <c r="R275" s="176" t="s">
        <v>7300</v>
      </c>
      <c r="S275" s="177">
        <v>37970</v>
      </c>
      <c r="T275" s="178">
        <v>6470</v>
      </c>
      <c r="U275" s="179">
        <v>6573612</v>
      </c>
      <c r="V275" s="179">
        <v>21003492</v>
      </c>
      <c r="W275" s="195">
        <v>44286</v>
      </c>
      <c r="X275" s="178" t="s">
        <v>7879</v>
      </c>
      <c r="Y275" s="178" t="s">
        <v>7880</v>
      </c>
      <c r="Z275" s="194" t="s">
        <v>7888</v>
      </c>
    </row>
    <row r="276" spans="1:26" ht="12.75" x14ac:dyDescent="0.2">
      <c r="A276" s="194" t="s">
        <v>2371</v>
      </c>
      <c r="B276" s="175">
        <v>716569004</v>
      </c>
      <c r="C276" s="174" t="s">
        <v>1579</v>
      </c>
      <c r="D276" s="174" t="s">
        <v>2372</v>
      </c>
      <c r="E276" s="174" t="s">
        <v>7148</v>
      </c>
      <c r="F276" s="174" t="s">
        <v>2373</v>
      </c>
      <c r="G276" s="174" t="s">
        <v>6694</v>
      </c>
      <c r="H276" s="174" t="s">
        <v>2374</v>
      </c>
      <c r="I276" s="174" t="s">
        <v>7151</v>
      </c>
      <c r="J276" s="174" t="s">
        <v>2375</v>
      </c>
      <c r="K276" s="174" t="s">
        <v>2376</v>
      </c>
      <c r="L276" s="174" t="s">
        <v>50</v>
      </c>
      <c r="M276" s="174" t="s">
        <v>2260</v>
      </c>
      <c r="N276" s="174" t="s">
        <v>7149</v>
      </c>
      <c r="O276" s="174" t="s">
        <v>7150</v>
      </c>
      <c r="P276" s="174">
        <v>0</v>
      </c>
      <c r="Q276" s="176">
        <v>93105</v>
      </c>
      <c r="R276" s="176" t="s">
        <v>7187</v>
      </c>
      <c r="S276" s="177">
        <v>37970</v>
      </c>
      <c r="T276" s="178">
        <v>6560</v>
      </c>
      <c r="U276" s="179">
        <v>28627020</v>
      </c>
      <c r="V276" s="179">
        <v>117361620</v>
      </c>
      <c r="W276" s="195">
        <v>44286</v>
      </c>
      <c r="X276" s="178" t="s">
        <v>7879</v>
      </c>
      <c r="Y276" s="178" t="s">
        <v>7880</v>
      </c>
      <c r="Z276" s="194" t="s">
        <v>7925</v>
      </c>
    </row>
    <row r="277" spans="1:26" ht="12.75" x14ac:dyDescent="0.2">
      <c r="A277" s="194" t="s">
        <v>6436</v>
      </c>
      <c r="B277" s="175">
        <v>717150007</v>
      </c>
      <c r="C277" s="174" t="s">
        <v>81</v>
      </c>
      <c r="D277" s="174" t="s">
        <v>847</v>
      </c>
      <c r="E277" s="174" t="s">
        <v>6437</v>
      </c>
      <c r="F277" s="174" t="s">
        <v>848</v>
      </c>
      <c r="G277" s="174" t="s">
        <v>6438</v>
      </c>
      <c r="H277" s="174" t="s">
        <v>849</v>
      </c>
      <c r="I277" s="174" t="s">
        <v>6439</v>
      </c>
      <c r="J277" s="174" t="s">
        <v>850</v>
      </c>
      <c r="K277" s="174" t="s">
        <v>851</v>
      </c>
      <c r="L277" s="174" t="s">
        <v>50</v>
      </c>
      <c r="M277" s="174" t="s">
        <v>852</v>
      </c>
      <c r="N277" s="174" t="s">
        <v>6440</v>
      </c>
      <c r="O277" s="174">
        <v>0</v>
      </c>
      <c r="P277" s="174">
        <v>0</v>
      </c>
      <c r="Q277" s="176" t="s">
        <v>419</v>
      </c>
      <c r="R277" s="176" t="s">
        <v>7379</v>
      </c>
      <c r="S277" s="177">
        <v>37970</v>
      </c>
      <c r="T277" s="178">
        <v>6570</v>
      </c>
      <c r="U277" s="179">
        <v>89137857</v>
      </c>
      <c r="V277" s="179">
        <v>190640331</v>
      </c>
      <c r="W277" s="195">
        <v>44286</v>
      </c>
      <c r="X277" s="178" t="s">
        <v>7879</v>
      </c>
      <c r="Y277" s="178" t="s">
        <v>7880</v>
      </c>
      <c r="Z277" s="194" t="s">
        <v>8012</v>
      </c>
    </row>
    <row r="278" spans="1:26" ht="12.75" x14ac:dyDescent="0.2">
      <c r="A278" s="194" t="s">
        <v>6436</v>
      </c>
      <c r="B278" s="175">
        <v>717150007</v>
      </c>
      <c r="C278" s="174" t="s">
        <v>81</v>
      </c>
      <c r="D278" s="174" t="s">
        <v>847</v>
      </c>
      <c r="E278" s="174" t="s">
        <v>6437</v>
      </c>
      <c r="F278" s="174" t="s">
        <v>848</v>
      </c>
      <c r="G278" s="174" t="s">
        <v>6438</v>
      </c>
      <c r="H278" s="174" t="s">
        <v>849</v>
      </c>
      <c r="I278" s="174" t="s">
        <v>6439</v>
      </c>
      <c r="J278" s="174" t="s">
        <v>850</v>
      </c>
      <c r="K278" s="174" t="s">
        <v>851</v>
      </c>
      <c r="L278" s="174" t="s">
        <v>50</v>
      </c>
      <c r="M278" s="174" t="s">
        <v>852</v>
      </c>
      <c r="N278" s="174" t="s">
        <v>6440</v>
      </c>
      <c r="O278" s="174">
        <v>0</v>
      </c>
      <c r="P278" s="174">
        <v>0</v>
      </c>
      <c r="Q278" s="176" t="s">
        <v>419</v>
      </c>
      <c r="R278" s="176" t="s">
        <v>7379</v>
      </c>
      <c r="S278" s="177">
        <v>37970</v>
      </c>
      <c r="T278" s="178">
        <v>6570</v>
      </c>
      <c r="U278" s="179">
        <v>67444201</v>
      </c>
      <c r="V278" s="179">
        <v>182831479</v>
      </c>
      <c r="W278" s="195">
        <v>44286</v>
      </c>
      <c r="X278" s="178" t="s">
        <v>7879</v>
      </c>
      <c r="Y278" s="178" t="s">
        <v>7880</v>
      </c>
      <c r="Z278" s="194" t="s">
        <v>8013</v>
      </c>
    </row>
    <row r="279" spans="1:26" ht="12.75" x14ac:dyDescent="0.2">
      <c r="A279" s="194" t="s">
        <v>6436</v>
      </c>
      <c r="B279" s="175">
        <v>717150007</v>
      </c>
      <c r="C279" s="174" t="s">
        <v>81</v>
      </c>
      <c r="D279" s="174" t="s">
        <v>847</v>
      </c>
      <c r="E279" s="174" t="s">
        <v>6437</v>
      </c>
      <c r="F279" s="174" t="s">
        <v>848</v>
      </c>
      <c r="G279" s="174" t="s">
        <v>6438</v>
      </c>
      <c r="H279" s="174" t="s">
        <v>849</v>
      </c>
      <c r="I279" s="174" t="s">
        <v>6439</v>
      </c>
      <c r="J279" s="174" t="s">
        <v>850</v>
      </c>
      <c r="K279" s="174" t="s">
        <v>851</v>
      </c>
      <c r="L279" s="174" t="s">
        <v>50</v>
      </c>
      <c r="M279" s="174" t="s">
        <v>852</v>
      </c>
      <c r="N279" s="174" t="s">
        <v>6440</v>
      </c>
      <c r="O279" s="174">
        <v>0</v>
      </c>
      <c r="P279" s="174">
        <v>0</v>
      </c>
      <c r="Q279" s="176" t="s">
        <v>419</v>
      </c>
      <c r="R279" s="176" t="s">
        <v>7379</v>
      </c>
      <c r="S279" s="177">
        <v>37970</v>
      </c>
      <c r="T279" s="178">
        <v>6570</v>
      </c>
      <c r="U279" s="179">
        <v>3594251</v>
      </c>
      <c r="V279" s="179">
        <v>8914685</v>
      </c>
      <c r="W279" s="195">
        <v>44286</v>
      </c>
      <c r="X279" s="178" t="s">
        <v>7879</v>
      </c>
      <c r="Y279" s="178" t="s">
        <v>7880</v>
      </c>
      <c r="Z279" s="194" t="s">
        <v>7909</v>
      </c>
    </row>
    <row r="280" spans="1:26" ht="12.75" x14ac:dyDescent="0.2">
      <c r="A280" s="194" t="s">
        <v>6436</v>
      </c>
      <c r="B280" s="175">
        <v>717150007</v>
      </c>
      <c r="C280" s="174" t="s">
        <v>81</v>
      </c>
      <c r="D280" s="174" t="s">
        <v>847</v>
      </c>
      <c r="E280" s="174" t="s">
        <v>6437</v>
      </c>
      <c r="F280" s="174" t="s">
        <v>848</v>
      </c>
      <c r="G280" s="174" t="s">
        <v>6438</v>
      </c>
      <c r="H280" s="174" t="s">
        <v>849</v>
      </c>
      <c r="I280" s="174" t="s">
        <v>6439</v>
      </c>
      <c r="J280" s="174" t="s">
        <v>850</v>
      </c>
      <c r="K280" s="174" t="s">
        <v>851</v>
      </c>
      <c r="L280" s="174" t="s">
        <v>50</v>
      </c>
      <c r="M280" s="174" t="s">
        <v>852</v>
      </c>
      <c r="N280" s="174" t="s">
        <v>6440</v>
      </c>
      <c r="O280" s="174">
        <v>0</v>
      </c>
      <c r="P280" s="174">
        <v>0</v>
      </c>
      <c r="Q280" s="176" t="s">
        <v>419</v>
      </c>
      <c r="R280" s="176" t="s">
        <v>7379</v>
      </c>
      <c r="S280" s="177">
        <v>37970</v>
      </c>
      <c r="T280" s="178">
        <v>6570</v>
      </c>
      <c r="U280" s="179">
        <v>14441603</v>
      </c>
      <c r="V280" s="179">
        <v>43519966</v>
      </c>
      <c r="W280" s="195">
        <v>44286</v>
      </c>
      <c r="X280" s="178" t="s">
        <v>7879</v>
      </c>
      <c r="Y280" s="178" t="s">
        <v>7880</v>
      </c>
      <c r="Z280" s="194" t="s">
        <v>8014</v>
      </c>
    </row>
    <row r="281" spans="1:26" ht="12.75" x14ac:dyDescent="0.2">
      <c r="A281" s="194" t="s">
        <v>6436</v>
      </c>
      <c r="B281" s="175">
        <v>717150007</v>
      </c>
      <c r="C281" s="174" t="s">
        <v>81</v>
      </c>
      <c r="D281" s="174" t="s">
        <v>847</v>
      </c>
      <c r="E281" s="174" t="s">
        <v>6437</v>
      </c>
      <c r="F281" s="174" t="s">
        <v>848</v>
      </c>
      <c r="G281" s="174" t="s">
        <v>6438</v>
      </c>
      <c r="H281" s="174" t="s">
        <v>849</v>
      </c>
      <c r="I281" s="174" t="s">
        <v>6439</v>
      </c>
      <c r="J281" s="174" t="s">
        <v>850</v>
      </c>
      <c r="K281" s="174" t="s">
        <v>851</v>
      </c>
      <c r="L281" s="174" t="s">
        <v>50</v>
      </c>
      <c r="M281" s="174" t="s">
        <v>852</v>
      </c>
      <c r="N281" s="174" t="s">
        <v>6440</v>
      </c>
      <c r="O281" s="174">
        <v>0</v>
      </c>
      <c r="P281" s="174">
        <v>0</v>
      </c>
      <c r="Q281" s="176" t="s">
        <v>419</v>
      </c>
      <c r="R281" s="176" t="s">
        <v>7379</v>
      </c>
      <c r="S281" s="177">
        <v>37970</v>
      </c>
      <c r="T281" s="178">
        <v>6570</v>
      </c>
      <c r="U281" s="179">
        <v>66793701</v>
      </c>
      <c r="V281" s="179">
        <v>192354139</v>
      </c>
      <c r="W281" s="195">
        <v>44286</v>
      </c>
      <c r="X281" s="178" t="s">
        <v>7879</v>
      </c>
      <c r="Y281" s="178" t="s">
        <v>7880</v>
      </c>
      <c r="Z281" s="194" t="s">
        <v>7902</v>
      </c>
    </row>
    <row r="282" spans="1:26" ht="12.75" x14ac:dyDescent="0.2">
      <c r="A282" s="194" t="s">
        <v>6436</v>
      </c>
      <c r="B282" s="175">
        <v>717150007</v>
      </c>
      <c r="C282" s="174" t="s">
        <v>81</v>
      </c>
      <c r="D282" s="174" t="s">
        <v>847</v>
      </c>
      <c r="E282" s="174" t="s">
        <v>6437</v>
      </c>
      <c r="F282" s="174" t="s">
        <v>848</v>
      </c>
      <c r="G282" s="174" t="s">
        <v>6438</v>
      </c>
      <c r="H282" s="174" t="s">
        <v>849</v>
      </c>
      <c r="I282" s="174" t="s">
        <v>6439</v>
      </c>
      <c r="J282" s="174" t="s">
        <v>850</v>
      </c>
      <c r="K282" s="174" t="s">
        <v>851</v>
      </c>
      <c r="L282" s="174" t="s">
        <v>50</v>
      </c>
      <c r="M282" s="174" t="s">
        <v>852</v>
      </c>
      <c r="N282" s="174" t="s">
        <v>6440</v>
      </c>
      <c r="O282" s="174">
        <v>0</v>
      </c>
      <c r="P282" s="174">
        <v>0</v>
      </c>
      <c r="Q282" s="176" t="s">
        <v>419</v>
      </c>
      <c r="R282" s="176" t="s">
        <v>7379</v>
      </c>
      <c r="S282" s="177">
        <v>37970</v>
      </c>
      <c r="T282" s="178">
        <v>6570</v>
      </c>
      <c r="U282" s="179">
        <v>22882686</v>
      </c>
      <c r="V282" s="179">
        <v>85917675</v>
      </c>
      <c r="W282" s="195">
        <v>44286</v>
      </c>
      <c r="X282" s="178" t="s">
        <v>7879</v>
      </c>
      <c r="Y282" s="178" t="s">
        <v>7880</v>
      </c>
      <c r="Z282" s="194" t="s">
        <v>162</v>
      </c>
    </row>
    <row r="283" spans="1:26" ht="12.75" x14ac:dyDescent="0.2">
      <c r="A283" s="194" t="s">
        <v>6436</v>
      </c>
      <c r="B283" s="175">
        <v>717150007</v>
      </c>
      <c r="C283" s="174" t="s">
        <v>81</v>
      </c>
      <c r="D283" s="174" t="s">
        <v>847</v>
      </c>
      <c r="E283" s="174" t="s">
        <v>6437</v>
      </c>
      <c r="F283" s="174" t="s">
        <v>848</v>
      </c>
      <c r="G283" s="174" t="s">
        <v>6438</v>
      </c>
      <c r="H283" s="174" t="s">
        <v>849</v>
      </c>
      <c r="I283" s="174" t="s">
        <v>6439</v>
      </c>
      <c r="J283" s="174" t="s">
        <v>850</v>
      </c>
      <c r="K283" s="174" t="s">
        <v>851</v>
      </c>
      <c r="L283" s="174" t="s">
        <v>50</v>
      </c>
      <c r="M283" s="174" t="s">
        <v>852</v>
      </c>
      <c r="N283" s="174" t="s">
        <v>6440</v>
      </c>
      <c r="O283" s="174">
        <v>0</v>
      </c>
      <c r="P283" s="174">
        <v>0</v>
      </c>
      <c r="Q283" s="176" t="s">
        <v>419</v>
      </c>
      <c r="R283" s="176" t="s">
        <v>7379</v>
      </c>
      <c r="S283" s="177">
        <v>37970</v>
      </c>
      <c r="T283" s="178">
        <v>6570</v>
      </c>
      <c r="U283" s="214">
        <v>0</v>
      </c>
      <c r="V283" s="179">
        <v>30144892</v>
      </c>
      <c r="W283" s="195">
        <v>44286</v>
      </c>
      <c r="X283" s="178" t="s">
        <v>7879</v>
      </c>
      <c r="Y283" s="178" t="s">
        <v>7880</v>
      </c>
      <c r="Z283" s="194" t="s">
        <v>7959</v>
      </c>
    </row>
    <row r="284" spans="1:26" ht="12.75" x14ac:dyDescent="0.2">
      <c r="A284" s="194" t="s">
        <v>6436</v>
      </c>
      <c r="B284" s="175">
        <v>717150007</v>
      </c>
      <c r="C284" s="174" t="s">
        <v>81</v>
      </c>
      <c r="D284" s="174" t="s">
        <v>847</v>
      </c>
      <c r="E284" s="174" t="s">
        <v>6437</v>
      </c>
      <c r="F284" s="174" t="s">
        <v>848</v>
      </c>
      <c r="G284" s="174" t="s">
        <v>6438</v>
      </c>
      <c r="H284" s="174" t="s">
        <v>849</v>
      </c>
      <c r="I284" s="174" t="s">
        <v>6439</v>
      </c>
      <c r="J284" s="174" t="s">
        <v>850</v>
      </c>
      <c r="K284" s="174" t="s">
        <v>851</v>
      </c>
      <c r="L284" s="174" t="s">
        <v>50</v>
      </c>
      <c r="M284" s="174" t="s">
        <v>852</v>
      </c>
      <c r="N284" s="174" t="s">
        <v>6440</v>
      </c>
      <c r="O284" s="174">
        <v>0</v>
      </c>
      <c r="P284" s="174">
        <v>0</v>
      </c>
      <c r="Q284" s="176" t="s">
        <v>419</v>
      </c>
      <c r="R284" s="176" t="s">
        <v>7379</v>
      </c>
      <c r="S284" s="177">
        <v>37970</v>
      </c>
      <c r="T284" s="178">
        <v>6570</v>
      </c>
      <c r="U284" s="179">
        <v>10100916</v>
      </c>
      <c r="V284" s="179">
        <v>31425072</v>
      </c>
      <c r="W284" s="195">
        <v>44286</v>
      </c>
      <c r="X284" s="178" t="s">
        <v>7879</v>
      </c>
      <c r="Y284" s="178" t="s">
        <v>7880</v>
      </c>
      <c r="Z284" s="194" t="s">
        <v>7891</v>
      </c>
    </row>
    <row r="285" spans="1:26" ht="12.75" x14ac:dyDescent="0.2">
      <c r="A285" s="194" t="s">
        <v>6436</v>
      </c>
      <c r="B285" s="175">
        <v>717150007</v>
      </c>
      <c r="C285" s="174" t="s">
        <v>81</v>
      </c>
      <c r="D285" s="174" t="s">
        <v>847</v>
      </c>
      <c r="E285" s="174" t="s">
        <v>6437</v>
      </c>
      <c r="F285" s="174" t="s">
        <v>848</v>
      </c>
      <c r="G285" s="174" t="s">
        <v>6438</v>
      </c>
      <c r="H285" s="174" t="s">
        <v>849</v>
      </c>
      <c r="I285" s="174" t="s">
        <v>6439</v>
      </c>
      <c r="J285" s="174" t="s">
        <v>850</v>
      </c>
      <c r="K285" s="174" t="s">
        <v>851</v>
      </c>
      <c r="L285" s="174" t="s">
        <v>50</v>
      </c>
      <c r="M285" s="174" t="s">
        <v>852</v>
      </c>
      <c r="N285" s="174" t="s">
        <v>6440</v>
      </c>
      <c r="O285" s="174">
        <v>0</v>
      </c>
      <c r="P285" s="174">
        <v>0</v>
      </c>
      <c r="Q285" s="176" t="s">
        <v>419</v>
      </c>
      <c r="R285" s="176" t="s">
        <v>7379</v>
      </c>
      <c r="S285" s="177">
        <v>37970</v>
      </c>
      <c r="T285" s="178">
        <v>6570</v>
      </c>
      <c r="U285" s="179">
        <v>73748169</v>
      </c>
      <c r="V285" s="179">
        <v>198214419</v>
      </c>
      <c r="W285" s="195">
        <v>44286</v>
      </c>
      <c r="X285" s="178" t="s">
        <v>7879</v>
      </c>
      <c r="Y285" s="178" t="s">
        <v>7880</v>
      </c>
      <c r="Z285" s="194" t="s">
        <v>7954</v>
      </c>
    </row>
    <row r="286" spans="1:26" ht="12.75" x14ac:dyDescent="0.2">
      <c r="A286" s="194" t="s">
        <v>6436</v>
      </c>
      <c r="B286" s="175">
        <v>717150007</v>
      </c>
      <c r="C286" s="174" t="s">
        <v>81</v>
      </c>
      <c r="D286" s="174" t="s">
        <v>847</v>
      </c>
      <c r="E286" s="174" t="s">
        <v>6437</v>
      </c>
      <c r="F286" s="174" t="s">
        <v>848</v>
      </c>
      <c r="G286" s="174" t="s">
        <v>6438</v>
      </c>
      <c r="H286" s="174" t="s">
        <v>849</v>
      </c>
      <c r="I286" s="174" t="s">
        <v>6439</v>
      </c>
      <c r="J286" s="174" t="s">
        <v>850</v>
      </c>
      <c r="K286" s="174" t="s">
        <v>851</v>
      </c>
      <c r="L286" s="174" t="s">
        <v>50</v>
      </c>
      <c r="M286" s="174" t="s">
        <v>852</v>
      </c>
      <c r="N286" s="174" t="s">
        <v>6440</v>
      </c>
      <c r="O286" s="174">
        <v>0</v>
      </c>
      <c r="P286" s="174">
        <v>0</v>
      </c>
      <c r="Q286" s="176" t="s">
        <v>419</v>
      </c>
      <c r="R286" s="176" t="s">
        <v>7379</v>
      </c>
      <c r="S286" s="177">
        <v>37970</v>
      </c>
      <c r="T286" s="178">
        <v>6570</v>
      </c>
      <c r="U286" s="179">
        <v>16055812</v>
      </c>
      <c r="V286" s="179">
        <v>54295835</v>
      </c>
      <c r="W286" s="195">
        <v>44286</v>
      </c>
      <c r="X286" s="178" t="s">
        <v>7879</v>
      </c>
      <c r="Y286" s="178" t="s">
        <v>7880</v>
      </c>
      <c r="Z286" s="194" t="s">
        <v>7892</v>
      </c>
    </row>
    <row r="287" spans="1:26" ht="12.75" x14ac:dyDescent="0.2">
      <c r="A287" s="194" t="s">
        <v>6436</v>
      </c>
      <c r="B287" s="175">
        <v>717150007</v>
      </c>
      <c r="C287" s="174" t="s">
        <v>81</v>
      </c>
      <c r="D287" s="174" t="s">
        <v>847</v>
      </c>
      <c r="E287" s="174" t="s">
        <v>6437</v>
      </c>
      <c r="F287" s="174" t="s">
        <v>848</v>
      </c>
      <c r="G287" s="174" t="s">
        <v>6438</v>
      </c>
      <c r="H287" s="174" t="s">
        <v>849</v>
      </c>
      <c r="I287" s="174" t="s">
        <v>6439</v>
      </c>
      <c r="J287" s="174" t="s">
        <v>850</v>
      </c>
      <c r="K287" s="174" t="s">
        <v>851</v>
      </c>
      <c r="L287" s="174" t="s">
        <v>50</v>
      </c>
      <c r="M287" s="174" t="s">
        <v>852</v>
      </c>
      <c r="N287" s="174" t="s">
        <v>6440</v>
      </c>
      <c r="O287" s="174">
        <v>0</v>
      </c>
      <c r="P287" s="174">
        <v>0</v>
      </c>
      <c r="Q287" s="176" t="s">
        <v>419</v>
      </c>
      <c r="R287" s="176" t="s">
        <v>7379</v>
      </c>
      <c r="S287" s="177">
        <v>37970</v>
      </c>
      <c r="T287" s="178">
        <v>6570</v>
      </c>
      <c r="U287" s="179">
        <v>13708386</v>
      </c>
      <c r="V287" s="179">
        <v>57940778</v>
      </c>
      <c r="W287" s="195">
        <v>44286</v>
      </c>
      <c r="X287" s="178" t="s">
        <v>7879</v>
      </c>
      <c r="Y287" s="178" t="s">
        <v>7880</v>
      </c>
      <c r="Z287" s="194" t="s">
        <v>7913</v>
      </c>
    </row>
    <row r="288" spans="1:26" ht="12.75" x14ac:dyDescent="0.2">
      <c r="A288" s="194" t="s">
        <v>6436</v>
      </c>
      <c r="B288" s="175">
        <v>717150007</v>
      </c>
      <c r="C288" s="174" t="s">
        <v>81</v>
      </c>
      <c r="D288" s="174" t="s">
        <v>847</v>
      </c>
      <c r="E288" s="174" t="s">
        <v>6437</v>
      </c>
      <c r="F288" s="174" t="s">
        <v>848</v>
      </c>
      <c r="G288" s="174" t="s">
        <v>6438</v>
      </c>
      <c r="H288" s="174" t="s">
        <v>849</v>
      </c>
      <c r="I288" s="174" t="s">
        <v>6439</v>
      </c>
      <c r="J288" s="174" t="s">
        <v>850</v>
      </c>
      <c r="K288" s="174" t="s">
        <v>851</v>
      </c>
      <c r="L288" s="174" t="s">
        <v>50</v>
      </c>
      <c r="M288" s="174" t="s">
        <v>852</v>
      </c>
      <c r="N288" s="174" t="s">
        <v>6440</v>
      </c>
      <c r="O288" s="174">
        <v>0</v>
      </c>
      <c r="P288" s="174">
        <v>0</v>
      </c>
      <c r="Q288" s="176" t="s">
        <v>419</v>
      </c>
      <c r="R288" s="176" t="s">
        <v>7379</v>
      </c>
      <c r="S288" s="177">
        <v>37970</v>
      </c>
      <c r="T288" s="178">
        <v>6570</v>
      </c>
      <c r="U288" s="214">
        <v>0</v>
      </c>
      <c r="V288" s="179">
        <v>14390208</v>
      </c>
      <c r="W288" s="195">
        <v>44286</v>
      </c>
      <c r="X288" s="178" t="s">
        <v>7879</v>
      </c>
      <c r="Y288" s="178" t="s">
        <v>7880</v>
      </c>
      <c r="Z288" s="194" t="s">
        <v>7949</v>
      </c>
    </row>
    <row r="289" spans="1:26" ht="12.75" x14ac:dyDescent="0.2">
      <c r="A289" s="194" t="s">
        <v>6436</v>
      </c>
      <c r="B289" s="175">
        <v>717150007</v>
      </c>
      <c r="C289" s="174" t="s">
        <v>81</v>
      </c>
      <c r="D289" s="174" t="s">
        <v>847</v>
      </c>
      <c r="E289" s="174" t="s">
        <v>6437</v>
      </c>
      <c r="F289" s="174" t="s">
        <v>848</v>
      </c>
      <c r="G289" s="174" t="s">
        <v>6438</v>
      </c>
      <c r="H289" s="174" t="s">
        <v>849</v>
      </c>
      <c r="I289" s="174" t="s">
        <v>6439</v>
      </c>
      <c r="J289" s="174" t="s">
        <v>850</v>
      </c>
      <c r="K289" s="174" t="s">
        <v>851</v>
      </c>
      <c r="L289" s="174" t="s">
        <v>50</v>
      </c>
      <c r="M289" s="174" t="s">
        <v>852</v>
      </c>
      <c r="N289" s="174" t="s">
        <v>6440</v>
      </c>
      <c r="O289" s="174">
        <v>0</v>
      </c>
      <c r="P289" s="174">
        <v>0</v>
      </c>
      <c r="Q289" s="176" t="s">
        <v>419</v>
      </c>
      <c r="R289" s="176" t="s">
        <v>7379</v>
      </c>
      <c r="S289" s="177">
        <v>37970</v>
      </c>
      <c r="T289" s="178">
        <v>6570</v>
      </c>
      <c r="U289" s="214">
        <v>0</v>
      </c>
      <c r="V289" s="179">
        <v>20312168</v>
      </c>
      <c r="W289" s="195">
        <v>44286</v>
      </c>
      <c r="X289" s="178" t="s">
        <v>7879</v>
      </c>
      <c r="Y289" s="178" t="s">
        <v>7880</v>
      </c>
      <c r="Z289" s="194" t="s">
        <v>250</v>
      </c>
    </row>
    <row r="290" spans="1:26" ht="12.75" x14ac:dyDescent="0.2">
      <c r="A290" s="194" t="s">
        <v>6436</v>
      </c>
      <c r="B290" s="175">
        <v>717150007</v>
      </c>
      <c r="C290" s="174" t="s">
        <v>81</v>
      </c>
      <c r="D290" s="174" t="s">
        <v>847</v>
      </c>
      <c r="E290" s="174" t="s">
        <v>6437</v>
      </c>
      <c r="F290" s="174" t="s">
        <v>848</v>
      </c>
      <c r="G290" s="174" t="s">
        <v>6438</v>
      </c>
      <c r="H290" s="174" t="s">
        <v>849</v>
      </c>
      <c r="I290" s="174" t="s">
        <v>6439</v>
      </c>
      <c r="J290" s="174" t="s">
        <v>850</v>
      </c>
      <c r="K290" s="174" t="s">
        <v>851</v>
      </c>
      <c r="L290" s="174" t="s">
        <v>50</v>
      </c>
      <c r="M290" s="174" t="s">
        <v>852</v>
      </c>
      <c r="N290" s="174" t="s">
        <v>6440</v>
      </c>
      <c r="O290" s="174">
        <v>0</v>
      </c>
      <c r="P290" s="174">
        <v>0</v>
      </c>
      <c r="Q290" s="176" t="s">
        <v>419</v>
      </c>
      <c r="R290" s="176" t="s">
        <v>7379</v>
      </c>
      <c r="S290" s="177">
        <v>37970</v>
      </c>
      <c r="T290" s="178">
        <v>6570</v>
      </c>
      <c r="U290" s="179">
        <v>102440936</v>
      </c>
      <c r="V290" s="179">
        <v>295263691</v>
      </c>
      <c r="W290" s="195">
        <v>44286</v>
      </c>
      <c r="X290" s="178" t="s">
        <v>7879</v>
      </c>
      <c r="Y290" s="178" t="s">
        <v>7880</v>
      </c>
      <c r="Z290" s="194" t="s">
        <v>187</v>
      </c>
    </row>
    <row r="291" spans="1:26" ht="12.75" x14ac:dyDescent="0.2">
      <c r="A291" s="194" t="s">
        <v>6436</v>
      </c>
      <c r="B291" s="175">
        <v>717150007</v>
      </c>
      <c r="C291" s="174" t="s">
        <v>81</v>
      </c>
      <c r="D291" s="174" t="s">
        <v>847</v>
      </c>
      <c r="E291" s="174" t="s">
        <v>6437</v>
      </c>
      <c r="F291" s="174" t="s">
        <v>848</v>
      </c>
      <c r="G291" s="174" t="s">
        <v>6438</v>
      </c>
      <c r="H291" s="174" t="s">
        <v>849</v>
      </c>
      <c r="I291" s="174" t="s">
        <v>6439</v>
      </c>
      <c r="J291" s="174" t="s">
        <v>850</v>
      </c>
      <c r="K291" s="174" t="s">
        <v>851</v>
      </c>
      <c r="L291" s="174" t="s">
        <v>50</v>
      </c>
      <c r="M291" s="174" t="s">
        <v>852</v>
      </c>
      <c r="N291" s="174" t="s">
        <v>6440</v>
      </c>
      <c r="O291" s="174">
        <v>0</v>
      </c>
      <c r="P291" s="174">
        <v>0</v>
      </c>
      <c r="Q291" s="176" t="s">
        <v>419</v>
      </c>
      <c r="R291" s="176" t="s">
        <v>7379</v>
      </c>
      <c r="S291" s="177">
        <v>37970</v>
      </c>
      <c r="T291" s="178">
        <v>6570</v>
      </c>
      <c r="U291" s="179">
        <v>36266754</v>
      </c>
      <c r="V291" s="179">
        <v>108101696</v>
      </c>
      <c r="W291" s="195">
        <v>44286</v>
      </c>
      <c r="X291" s="178" t="s">
        <v>7879</v>
      </c>
      <c r="Y291" s="178" t="s">
        <v>7880</v>
      </c>
      <c r="Z291" s="194" t="s">
        <v>7944</v>
      </c>
    </row>
    <row r="292" spans="1:26" ht="12.75" x14ac:dyDescent="0.2">
      <c r="A292" s="194" t="s">
        <v>6436</v>
      </c>
      <c r="B292" s="175">
        <v>717150007</v>
      </c>
      <c r="C292" s="174" t="s">
        <v>81</v>
      </c>
      <c r="D292" s="174" t="s">
        <v>847</v>
      </c>
      <c r="E292" s="174" t="s">
        <v>6437</v>
      </c>
      <c r="F292" s="174" t="s">
        <v>848</v>
      </c>
      <c r="G292" s="174" t="s">
        <v>6438</v>
      </c>
      <c r="H292" s="174" t="s">
        <v>849</v>
      </c>
      <c r="I292" s="174" t="s">
        <v>6439</v>
      </c>
      <c r="J292" s="174" t="s">
        <v>850</v>
      </c>
      <c r="K292" s="174" t="s">
        <v>851</v>
      </c>
      <c r="L292" s="174" t="s">
        <v>50</v>
      </c>
      <c r="M292" s="174" t="s">
        <v>852</v>
      </c>
      <c r="N292" s="174" t="s">
        <v>6440</v>
      </c>
      <c r="O292" s="174">
        <v>0</v>
      </c>
      <c r="P292" s="174">
        <v>0</v>
      </c>
      <c r="Q292" s="176" t="s">
        <v>419</v>
      </c>
      <c r="R292" s="176" t="s">
        <v>7379</v>
      </c>
      <c r="S292" s="177">
        <v>37970</v>
      </c>
      <c r="T292" s="178">
        <v>6570</v>
      </c>
      <c r="U292" s="179">
        <v>39765784</v>
      </c>
      <c r="V292" s="179">
        <v>138771924</v>
      </c>
      <c r="W292" s="195">
        <v>44286</v>
      </c>
      <c r="X292" s="178" t="s">
        <v>7879</v>
      </c>
      <c r="Y292" s="178" t="s">
        <v>7880</v>
      </c>
      <c r="Z292" s="194" t="s">
        <v>7960</v>
      </c>
    </row>
    <row r="293" spans="1:26" ht="12.75" x14ac:dyDescent="0.2">
      <c r="A293" s="194" t="s">
        <v>6436</v>
      </c>
      <c r="B293" s="175">
        <v>717150007</v>
      </c>
      <c r="C293" s="174" t="s">
        <v>81</v>
      </c>
      <c r="D293" s="174" t="s">
        <v>847</v>
      </c>
      <c r="E293" s="174" t="s">
        <v>6437</v>
      </c>
      <c r="F293" s="174" t="s">
        <v>848</v>
      </c>
      <c r="G293" s="174" t="s">
        <v>6438</v>
      </c>
      <c r="H293" s="174" t="s">
        <v>849</v>
      </c>
      <c r="I293" s="174" t="s">
        <v>6439</v>
      </c>
      <c r="J293" s="174" t="s">
        <v>850</v>
      </c>
      <c r="K293" s="174" t="s">
        <v>851</v>
      </c>
      <c r="L293" s="174" t="s">
        <v>50</v>
      </c>
      <c r="M293" s="174" t="s">
        <v>852</v>
      </c>
      <c r="N293" s="174" t="s">
        <v>6440</v>
      </c>
      <c r="O293" s="174">
        <v>0</v>
      </c>
      <c r="P293" s="174">
        <v>0</v>
      </c>
      <c r="Q293" s="176" t="s">
        <v>419</v>
      </c>
      <c r="R293" s="176" t="s">
        <v>7379</v>
      </c>
      <c r="S293" s="177">
        <v>37970</v>
      </c>
      <c r="T293" s="178">
        <v>6570</v>
      </c>
      <c r="U293" s="179">
        <v>16033200</v>
      </c>
      <c r="V293" s="179">
        <v>60124500</v>
      </c>
      <c r="W293" s="195">
        <v>44286</v>
      </c>
      <c r="X293" s="178" t="s">
        <v>7879</v>
      </c>
      <c r="Y293" s="178" t="s">
        <v>7880</v>
      </c>
      <c r="Z293" s="194" t="s">
        <v>7977</v>
      </c>
    </row>
    <row r="294" spans="1:26" ht="12.75" x14ac:dyDescent="0.2">
      <c r="A294" s="194" t="s">
        <v>6436</v>
      </c>
      <c r="B294" s="175">
        <v>717150007</v>
      </c>
      <c r="C294" s="174" t="s">
        <v>81</v>
      </c>
      <c r="D294" s="174" t="s">
        <v>847</v>
      </c>
      <c r="E294" s="174" t="s">
        <v>6437</v>
      </c>
      <c r="F294" s="174" t="s">
        <v>848</v>
      </c>
      <c r="G294" s="174" t="s">
        <v>6438</v>
      </c>
      <c r="H294" s="174" t="s">
        <v>849</v>
      </c>
      <c r="I294" s="174" t="s">
        <v>6439</v>
      </c>
      <c r="J294" s="174" t="s">
        <v>850</v>
      </c>
      <c r="K294" s="174" t="s">
        <v>851</v>
      </c>
      <c r="L294" s="174" t="s">
        <v>50</v>
      </c>
      <c r="M294" s="174" t="s">
        <v>852</v>
      </c>
      <c r="N294" s="174" t="s">
        <v>6440</v>
      </c>
      <c r="O294" s="174">
        <v>0</v>
      </c>
      <c r="P294" s="174">
        <v>0</v>
      </c>
      <c r="Q294" s="176" t="s">
        <v>419</v>
      </c>
      <c r="R294" s="176" t="s">
        <v>7379</v>
      </c>
      <c r="S294" s="177">
        <v>37970</v>
      </c>
      <c r="T294" s="178">
        <v>6570</v>
      </c>
      <c r="U294" s="179">
        <v>10644148</v>
      </c>
      <c r="V294" s="179">
        <v>34484654</v>
      </c>
      <c r="W294" s="195">
        <v>44286</v>
      </c>
      <c r="X294" s="178" t="s">
        <v>7879</v>
      </c>
      <c r="Y294" s="178" t="s">
        <v>7880</v>
      </c>
      <c r="Z294" s="194" t="s">
        <v>7941</v>
      </c>
    </row>
    <row r="295" spans="1:26" ht="12.75" x14ac:dyDescent="0.2">
      <c r="A295" s="194" t="s">
        <v>6436</v>
      </c>
      <c r="B295" s="175">
        <v>717150007</v>
      </c>
      <c r="C295" s="174" t="s">
        <v>81</v>
      </c>
      <c r="D295" s="174" t="s">
        <v>847</v>
      </c>
      <c r="E295" s="174" t="s">
        <v>6437</v>
      </c>
      <c r="F295" s="174" t="s">
        <v>848</v>
      </c>
      <c r="G295" s="174" t="s">
        <v>6438</v>
      </c>
      <c r="H295" s="174" t="s">
        <v>849</v>
      </c>
      <c r="I295" s="174" t="s">
        <v>6439</v>
      </c>
      <c r="J295" s="174" t="s">
        <v>850</v>
      </c>
      <c r="K295" s="174" t="s">
        <v>851</v>
      </c>
      <c r="L295" s="174" t="s">
        <v>50</v>
      </c>
      <c r="M295" s="174" t="s">
        <v>852</v>
      </c>
      <c r="N295" s="174" t="s">
        <v>6440</v>
      </c>
      <c r="O295" s="174">
        <v>0</v>
      </c>
      <c r="P295" s="174">
        <v>0</v>
      </c>
      <c r="Q295" s="176" t="s">
        <v>419</v>
      </c>
      <c r="R295" s="176" t="s">
        <v>7379</v>
      </c>
      <c r="S295" s="177">
        <v>37970</v>
      </c>
      <c r="T295" s="178">
        <v>6570</v>
      </c>
      <c r="U295" s="179">
        <v>27462802</v>
      </c>
      <c r="V295" s="179">
        <v>45212756</v>
      </c>
      <c r="W295" s="195">
        <v>44286</v>
      </c>
      <c r="X295" s="178" t="s">
        <v>7879</v>
      </c>
      <c r="Y295" s="178" t="s">
        <v>7880</v>
      </c>
      <c r="Z295" s="194" t="s">
        <v>7993</v>
      </c>
    </row>
    <row r="296" spans="1:26" ht="12.75" x14ac:dyDescent="0.2">
      <c r="A296" s="194" t="s">
        <v>6436</v>
      </c>
      <c r="B296" s="175">
        <v>717150007</v>
      </c>
      <c r="C296" s="174" t="s">
        <v>81</v>
      </c>
      <c r="D296" s="174" t="s">
        <v>847</v>
      </c>
      <c r="E296" s="174" t="s">
        <v>6437</v>
      </c>
      <c r="F296" s="174" t="s">
        <v>848</v>
      </c>
      <c r="G296" s="174" t="s">
        <v>6438</v>
      </c>
      <c r="H296" s="174" t="s">
        <v>849</v>
      </c>
      <c r="I296" s="174" t="s">
        <v>6439</v>
      </c>
      <c r="J296" s="174" t="s">
        <v>850</v>
      </c>
      <c r="K296" s="174" t="s">
        <v>851</v>
      </c>
      <c r="L296" s="174" t="s">
        <v>50</v>
      </c>
      <c r="M296" s="174" t="s">
        <v>852</v>
      </c>
      <c r="N296" s="174" t="s">
        <v>6440</v>
      </c>
      <c r="O296" s="174">
        <v>0</v>
      </c>
      <c r="P296" s="174">
        <v>0</v>
      </c>
      <c r="Q296" s="176" t="s">
        <v>419</v>
      </c>
      <c r="R296" s="176" t="s">
        <v>7379</v>
      </c>
      <c r="S296" s="177">
        <v>37970</v>
      </c>
      <c r="T296" s="178">
        <v>6570</v>
      </c>
      <c r="U296" s="179">
        <v>9138924</v>
      </c>
      <c r="V296" s="179">
        <v>25745190</v>
      </c>
      <c r="W296" s="195">
        <v>44286</v>
      </c>
      <c r="X296" s="178" t="s">
        <v>7879</v>
      </c>
      <c r="Y296" s="178" t="s">
        <v>7880</v>
      </c>
      <c r="Z296" s="194" t="s">
        <v>7994</v>
      </c>
    </row>
    <row r="297" spans="1:26" ht="12.75" x14ac:dyDescent="0.2">
      <c r="A297" s="194" t="s">
        <v>6436</v>
      </c>
      <c r="B297" s="175">
        <v>717150007</v>
      </c>
      <c r="C297" s="174" t="s">
        <v>81</v>
      </c>
      <c r="D297" s="174" t="s">
        <v>847</v>
      </c>
      <c r="E297" s="174" t="s">
        <v>6437</v>
      </c>
      <c r="F297" s="174" t="s">
        <v>848</v>
      </c>
      <c r="G297" s="174" t="s">
        <v>6438</v>
      </c>
      <c r="H297" s="174" t="s">
        <v>849</v>
      </c>
      <c r="I297" s="174" t="s">
        <v>6439</v>
      </c>
      <c r="J297" s="174" t="s">
        <v>850</v>
      </c>
      <c r="K297" s="174" t="s">
        <v>851</v>
      </c>
      <c r="L297" s="174" t="s">
        <v>50</v>
      </c>
      <c r="M297" s="174" t="s">
        <v>852</v>
      </c>
      <c r="N297" s="174" t="s">
        <v>6440</v>
      </c>
      <c r="O297" s="174">
        <v>0</v>
      </c>
      <c r="P297" s="174">
        <v>0</v>
      </c>
      <c r="Q297" s="176" t="s">
        <v>419</v>
      </c>
      <c r="R297" s="176" t="s">
        <v>7379</v>
      </c>
      <c r="S297" s="177">
        <v>37970</v>
      </c>
      <c r="T297" s="178">
        <v>6570</v>
      </c>
      <c r="U297" s="179">
        <v>21138654</v>
      </c>
      <c r="V297" s="179">
        <v>71000010</v>
      </c>
      <c r="W297" s="195">
        <v>44286</v>
      </c>
      <c r="X297" s="178" t="s">
        <v>7879</v>
      </c>
      <c r="Y297" s="178" t="s">
        <v>7880</v>
      </c>
      <c r="Z297" s="194" t="s">
        <v>7979</v>
      </c>
    </row>
    <row r="298" spans="1:26" ht="12.75" x14ac:dyDescent="0.2">
      <c r="A298" s="194" t="s">
        <v>6436</v>
      </c>
      <c r="B298" s="175">
        <v>717150007</v>
      </c>
      <c r="C298" s="174" t="s">
        <v>81</v>
      </c>
      <c r="D298" s="174" t="s">
        <v>847</v>
      </c>
      <c r="E298" s="174" t="s">
        <v>6437</v>
      </c>
      <c r="F298" s="174" t="s">
        <v>848</v>
      </c>
      <c r="G298" s="174" t="s">
        <v>6438</v>
      </c>
      <c r="H298" s="174" t="s">
        <v>849</v>
      </c>
      <c r="I298" s="174" t="s">
        <v>6439</v>
      </c>
      <c r="J298" s="174" t="s">
        <v>850</v>
      </c>
      <c r="K298" s="174" t="s">
        <v>851</v>
      </c>
      <c r="L298" s="174" t="s">
        <v>50</v>
      </c>
      <c r="M298" s="174" t="s">
        <v>852</v>
      </c>
      <c r="N298" s="174" t="s">
        <v>6440</v>
      </c>
      <c r="O298" s="174">
        <v>0</v>
      </c>
      <c r="P298" s="174">
        <v>0</v>
      </c>
      <c r="Q298" s="176" t="s">
        <v>419</v>
      </c>
      <c r="R298" s="176" t="s">
        <v>7379</v>
      </c>
      <c r="S298" s="177">
        <v>37970</v>
      </c>
      <c r="T298" s="178">
        <v>6570</v>
      </c>
      <c r="U298" s="179">
        <v>18191648</v>
      </c>
      <c r="V298" s="179">
        <v>53755354</v>
      </c>
      <c r="W298" s="195">
        <v>44286</v>
      </c>
      <c r="X298" s="178" t="s">
        <v>7879</v>
      </c>
      <c r="Y298" s="178" t="s">
        <v>7880</v>
      </c>
      <c r="Z298" s="194" t="s">
        <v>7921</v>
      </c>
    </row>
    <row r="299" spans="1:26" ht="12.75" x14ac:dyDescent="0.2">
      <c r="A299" s="194" t="s">
        <v>6436</v>
      </c>
      <c r="B299" s="175">
        <v>717150007</v>
      </c>
      <c r="C299" s="174" t="s">
        <v>81</v>
      </c>
      <c r="D299" s="174" t="s">
        <v>847</v>
      </c>
      <c r="E299" s="174" t="s">
        <v>6437</v>
      </c>
      <c r="F299" s="174" t="s">
        <v>848</v>
      </c>
      <c r="G299" s="174" t="s">
        <v>6438</v>
      </c>
      <c r="H299" s="174" t="s">
        <v>849</v>
      </c>
      <c r="I299" s="174" t="s">
        <v>6439</v>
      </c>
      <c r="J299" s="174" t="s">
        <v>850</v>
      </c>
      <c r="K299" s="174" t="s">
        <v>851</v>
      </c>
      <c r="L299" s="174" t="s">
        <v>50</v>
      </c>
      <c r="M299" s="174" t="s">
        <v>852</v>
      </c>
      <c r="N299" s="174" t="s">
        <v>6440</v>
      </c>
      <c r="O299" s="174">
        <v>0</v>
      </c>
      <c r="P299" s="174">
        <v>0</v>
      </c>
      <c r="Q299" s="176" t="s">
        <v>419</v>
      </c>
      <c r="R299" s="176" t="s">
        <v>7379</v>
      </c>
      <c r="S299" s="177">
        <v>37970</v>
      </c>
      <c r="T299" s="178">
        <v>6570</v>
      </c>
      <c r="U299" s="214">
        <v>0</v>
      </c>
      <c r="V299" s="179">
        <v>1779168</v>
      </c>
      <c r="W299" s="195">
        <v>44286</v>
      </c>
      <c r="X299" s="178" t="s">
        <v>7879</v>
      </c>
      <c r="Y299" s="178" t="s">
        <v>7880</v>
      </c>
      <c r="Z299" s="194" t="s">
        <v>7922</v>
      </c>
    </row>
    <row r="300" spans="1:26" ht="12.75" x14ac:dyDescent="0.2">
      <c r="A300" s="194" t="s">
        <v>6436</v>
      </c>
      <c r="B300" s="175">
        <v>717150007</v>
      </c>
      <c r="C300" s="174" t="s">
        <v>81</v>
      </c>
      <c r="D300" s="174" t="s">
        <v>847</v>
      </c>
      <c r="E300" s="174" t="s">
        <v>6437</v>
      </c>
      <c r="F300" s="174" t="s">
        <v>848</v>
      </c>
      <c r="G300" s="174" t="s">
        <v>6438</v>
      </c>
      <c r="H300" s="174" t="s">
        <v>849</v>
      </c>
      <c r="I300" s="174" t="s">
        <v>6439</v>
      </c>
      <c r="J300" s="174" t="s">
        <v>850</v>
      </c>
      <c r="K300" s="174" t="s">
        <v>851</v>
      </c>
      <c r="L300" s="174" t="s">
        <v>50</v>
      </c>
      <c r="M300" s="174" t="s">
        <v>852</v>
      </c>
      <c r="N300" s="174" t="s">
        <v>6440</v>
      </c>
      <c r="O300" s="174">
        <v>0</v>
      </c>
      <c r="P300" s="174">
        <v>0</v>
      </c>
      <c r="Q300" s="176" t="s">
        <v>419</v>
      </c>
      <c r="R300" s="176" t="s">
        <v>7379</v>
      </c>
      <c r="S300" s="177">
        <v>37970</v>
      </c>
      <c r="T300" s="178">
        <v>6570</v>
      </c>
      <c r="U300" s="179">
        <v>20650761</v>
      </c>
      <c r="V300" s="179">
        <v>65804534</v>
      </c>
      <c r="W300" s="195">
        <v>44286</v>
      </c>
      <c r="X300" s="178" t="s">
        <v>7879</v>
      </c>
      <c r="Y300" s="178" t="s">
        <v>7880</v>
      </c>
      <c r="Z300" s="194" t="s">
        <v>7996</v>
      </c>
    </row>
    <row r="301" spans="1:26" ht="12.75" x14ac:dyDescent="0.2">
      <c r="A301" s="194" t="s">
        <v>6436</v>
      </c>
      <c r="B301" s="175">
        <v>717150007</v>
      </c>
      <c r="C301" s="174" t="s">
        <v>81</v>
      </c>
      <c r="D301" s="174" t="s">
        <v>847</v>
      </c>
      <c r="E301" s="174" t="s">
        <v>6437</v>
      </c>
      <c r="F301" s="174" t="s">
        <v>848</v>
      </c>
      <c r="G301" s="174" t="s">
        <v>6438</v>
      </c>
      <c r="H301" s="174" t="s">
        <v>849</v>
      </c>
      <c r="I301" s="174" t="s">
        <v>6439</v>
      </c>
      <c r="J301" s="174" t="s">
        <v>850</v>
      </c>
      <c r="K301" s="174" t="s">
        <v>851</v>
      </c>
      <c r="L301" s="174" t="s">
        <v>50</v>
      </c>
      <c r="M301" s="174" t="s">
        <v>852</v>
      </c>
      <c r="N301" s="174" t="s">
        <v>6440</v>
      </c>
      <c r="O301" s="174">
        <v>0</v>
      </c>
      <c r="P301" s="174">
        <v>0</v>
      </c>
      <c r="Q301" s="176" t="s">
        <v>419</v>
      </c>
      <c r="R301" s="176" t="s">
        <v>7379</v>
      </c>
      <c r="S301" s="177">
        <v>37970</v>
      </c>
      <c r="T301" s="178">
        <v>6570</v>
      </c>
      <c r="U301" s="179">
        <v>40083000</v>
      </c>
      <c r="V301" s="179">
        <v>158078732</v>
      </c>
      <c r="W301" s="195">
        <v>44286</v>
      </c>
      <c r="X301" s="178" t="s">
        <v>7879</v>
      </c>
      <c r="Y301" s="178" t="s">
        <v>7880</v>
      </c>
      <c r="Z301" s="194" t="s">
        <v>7946</v>
      </c>
    </row>
    <row r="302" spans="1:26" ht="12.75" x14ac:dyDescent="0.2">
      <c r="A302" s="194" t="s">
        <v>6436</v>
      </c>
      <c r="B302" s="175">
        <v>717150007</v>
      </c>
      <c r="C302" s="174" t="s">
        <v>81</v>
      </c>
      <c r="D302" s="174" t="s">
        <v>847</v>
      </c>
      <c r="E302" s="174" t="s">
        <v>6437</v>
      </c>
      <c r="F302" s="174" t="s">
        <v>848</v>
      </c>
      <c r="G302" s="174" t="s">
        <v>6438</v>
      </c>
      <c r="H302" s="174" t="s">
        <v>849</v>
      </c>
      <c r="I302" s="174" t="s">
        <v>6439</v>
      </c>
      <c r="J302" s="174" t="s">
        <v>850</v>
      </c>
      <c r="K302" s="174" t="s">
        <v>851</v>
      </c>
      <c r="L302" s="174" t="s">
        <v>50</v>
      </c>
      <c r="M302" s="174" t="s">
        <v>852</v>
      </c>
      <c r="N302" s="174" t="s">
        <v>6440</v>
      </c>
      <c r="O302" s="174">
        <v>0</v>
      </c>
      <c r="P302" s="174">
        <v>0</v>
      </c>
      <c r="Q302" s="176" t="s">
        <v>419</v>
      </c>
      <c r="R302" s="176" t="s">
        <v>7379</v>
      </c>
      <c r="S302" s="177">
        <v>37970</v>
      </c>
      <c r="T302" s="178">
        <v>6570</v>
      </c>
      <c r="U302" s="179">
        <v>8844120</v>
      </c>
      <c r="V302" s="179">
        <v>30777537</v>
      </c>
      <c r="W302" s="195">
        <v>44286</v>
      </c>
      <c r="X302" s="178" t="s">
        <v>7879</v>
      </c>
      <c r="Y302" s="178" t="s">
        <v>7880</v>
      </c>
      <c r="Z302" s="194" t="s">
        <v>7956</v>
      </c>
    </row>
    <row r="303" spans="1:26" ht="12.75" x14ac:dyDescent="0.2">
      <c r="A303" s="194" t="s">
        <v>6436</v>
      </c>
      <c r="B303" s="175">
        <v>717150007</v>
      </c>
      <c r="C303" s="174" t="s">
        <v>81</v>
      </c>
      <c r="D303" s="174" t="s">
        <v>847</v>
      </c>
      <c r="E303" s="174" t="s">
        <v>6437</v>
      </c>
      <c r="F303" s="174" t="s">
        <v>848</v>
      </c>
      <c r="G303" s="174" t="s">
        <v>6438</v>
      </c>
      <c r="H303" s="174" t="s">
        <v>849</v>
      </c>
      <c r="I303" s="174" t="s">
        <v>6439</v>
      </c>
      <c r="J303" s="174" t="s">
        <v>850</v>
      </c>
      <c r="K303" s="174" t="s">
        <v>851</v>
      </c>
      <c r="L303" s="174" t="s">
        <v>50</v>
      </c>
      <c r="M303" s="174" t="s">
        <v>852</v>
      </c>
      <c r="N303" s="174" t="s">
        <v>6440</v>
      </c>
      <c r="O303" s="174">
        <v>0</v>
      </c>
      <c r="P303" s="174">
        <v>0</v>
      </c>
      <c r="Q303" s="176" t="s">
        <v>419</v>
      </c>
      <c r="R303" s="176" t="s">
        <v>7379</v>
      </c>
      <c r="S303" s="177">
        <v>37970</v>
      </c>
      <c r="T303" s="178">
        <v>6570</v>
      </c>
      <c r="U303" s="179">
        <v>16033200</v>
      </c>
      <c r="V303" s="179">
        <v>41608200</v>
      </c>
      <c r="W303" s="195">
        <v>44286</v>
      </c>
      <c r="X303" s="178" t="s">
        <v>7879</v>
      </c>
      <c r="Y303" s="178" t="s">
        <v>7880</v>
      </c>
      <c r="Z303" s="194" t="s">
        <v>7951</v>
      </c>
    </row>
    <row r="304" spans="1:26" ht="12.75" x14ac:dyDescent="0.2">
      <c r="A304" s="194" t="s">
        <v>6436</v>
      </c>
      <c r="B304" s="175">
        <v>717150007</v>
      </c>
      <c r="C304" s="174" t="s">
        <v>81</v>
      </c>
      <c r="D304" s="174" t="s">
        <v>847</v>
      </c>
      <c r="E304" s="174" t="s">
        <v>6437</v>
      </c>
      <c r="F304" s="174" t="s">
        <v>848</v>
      </c>
      <c r="G304" s="174" t="s">
        <v>6438</v>
      </c>
      <c r="H304" s="174" t="s">
        <v>849</v>
      </c>
      <c r="I304" s="174" t="s">
        <v>6439</v>
      </c>
      <c r="J304" s="174" t="s">
        <v>850</v>
      </c>
      <c r="K304" s="174" t="s">
        <v>851</v>
      </c>
      <c r="L304" s="174" t="s">
        <v>50</v>
      </c>
      <c r="M304" s="174" t="s">
        <v>852</v>
      </c>
      <c r="N304" s="174" t="s">
        <v>6440</v>
      </c>
      <c r="O304" s="174">
        <v>0</v>
      </c>
      <c r="P304" s="174">
        <v>0</v>
      </c>
      <c r="Q304" s="176" t="s">
        <v>419</v>
      </c>
      <c r="R304" s="176" t="s">
        <v>7379</v>
      </c>
      <c r="S304" s="177">
        <v>37970</v>
      </c>
      <c r="T304" s="178">
        <v>6570</v>
      </c>
      <c r="U304" s="179">
        <v>16033200</v>
      </c>
      <c r="V304" s="179">
        <v>48099600</v>
      </c>
      <c r="W304" s="195">
        <v>44286</v>
      </c>
      <c r="X304" s="178" t="s">
        <v>7879</v>
      </c>
      <c r="Y304" s="178" t="s">
        <v>7880</v>
      </c>
      <c r="Z304" s="194" t="s">
        <v>7961</v>
      </c>
    </row>
    <row r="305" spans="1:26" ht="12.75" x14ac:dyDescent="0.2">
      <c r="A305" s="194" t="s">
        <v>6436</v>
      </c>
      <c r="B305" s="175">
        <v>717150007</v>
      </c>
      <c r="C305" s="174" t="s">
        <v>81</v>
      </c>
      <c r="D305" s="174" t="s">
        <v>847</v>
      </c>
      <c r="E305" s="174" t="s">
        <v>6437</v>
      </c>
      <c r="F305" s="174" t="s">
        <v>848</v>
      </c>
      <c r="G305" s="174" t="s">
        <v>6438</v>
      </c>
      <c r="H305" s="174" t="s">
        <v>849</v>
      </c>
      <c r="I305" s="174" t="s">
        <v>6439</v>
      </c>
      <c r="J305" s="174" t="s">
        <v>850</v>
      </c>
      <c r="K305" s="174" t="s">
        <v>851</v>
      </c>
      <c r="L305" s="174" t="s">
        <v>50</v>
      </c>
      <c r="M305" s="174" t="s">
        <v>852</v>
      </c>
      <c r="N305" s="174" t="s">
        <v>6440</v>
      </c>
      <c r="O305" s="174">
        <v>0</v>
      </c>
      <c r="P305" s="174">
        <v>0</v>
      </c>
      <c r="Q305" s="176" t="s">
        <v>419</v>
      </c>
      <c r="R305" s="176" t="s">
        <v>7379</v>
      </c>
      <c r="S305" s="177">
        <v>37970</v>
      </c>
      <c r="T305" s="178">
        <v>6570</v>
      </c>
      <c r="U305" s="179">
        <v>9459588</v>
      </c>
      <c r="V305" s="179">
        <v>28378764</v>
      </c>
      <c r="W305" s="195">
        <v>44286</v>
      </c>
      <c r="X305" s="178" t="s">
        <v>7879</v>
      </c>
      <c r="Y305" s="178" t="s">
        <v>7880</v>
      </c>
      <c r="Z305" s="194" t="s">
        <v>78</v>
      </c>
    </row>
    <row r="306" spans="1:26" ht="12.75" x14ac:dyDescent="0.2">
      <c r="A306" s="194" t="s">
        <v>6436</v>
      </c>
      <c r="B306" s="175">
        <v>717150007</v>
      </c>
      <c r="C306" s="174" t="s">
        <v>81</v>
      </c>
      <c r="D306" s="174" t="s">
        <v>847</v>
      </c>
      <c r="E306" s="174" t="s">
        <v>6437</v>
      </c>
      <c r="F306" s="174" t="s">
        <v>848</v>
      </c>
      <c r="G306" s="174" t="s">
        <v>6438</v>
      </c>
      <c r="H306" s="174" t="s">
        <v>849</v>
      </c>
      <c r="I306" s="174" t="s">
        <v>6439</v>
      </c>
      <c r="J306" s="174" t="s">
        <v>850</v>
      </c>
      <c r="K306" s="174" t="s">
        <v>851</v>
      </c>
      <c r="L306" s="174" t="s">
        <v>50</v>
      </c>
      <c r="M306" s="174" t="s">
        <v>852</v>
      </c>
      <c r="N306" s="174" t="s">
        <v>6440</v>
      </c>
      <c r="O306" s="174">
        <v>0</v>
      </c>
      <c r="P306" s="174">
        <v>0</v>
      </c>
      <c r="Q306" s="176" t="s">
        <v>419</v>
      </c>
      <c r="R306" s="176" t="s">
        <v>7379</v>
      </c>
      <c r="S306" s="177">
        <v>37970</v>
      </c>
      <c r="T306" s="178">
        <v>6570</v>
      </c>
      <c r="U306" s="179">
        <v>13231700</v>
      </c>
      <c r="V306" s="179">
        <v>42194900</v>
      </c>
      <c r="W306" s="195">
        <v>44286</v>
      </c>
      <c r="X306" s="178" t="s">
        <v>7879</v>
      </c>
      <c r="Y306" s="178" t="s">
        <v>7880</v>
      </c>
      <c r="Z306" s="194" t="s">
        <v>7926</v>
      </c>
    </row>
    <row r="307" spans="1:26" ht="12.75" x14ac:dyDescent="0.2">
      <c r="A307" s="194" t="s">
        <v>6436</v>
      </c>
      <c r="B307" s="175">
        <v>717150007</v>
      </c>
      <c r="C307" s="174" t="s">
        <v>81</v>
      </c>
      <c r="D307" s="174" t="s">
        <v>847</v>
      </c>
      <c r="E307" s="174" t="s">
        <v>6437</v>
      </c>
      <c r="F307" s="174" t="s">
        <v>848</v>
      </c>
      <c r="G307" s="174" t="s">
        <v>6438</v>
      </c>
      <c r="H307" s="174" t="s">
        <v>849</v>
      </c>
      <c r="I307" s="174" t="s">
        <v>6439</v>
      </c>
      <c r="J307" s="174" t="s">
        <v>850</v>
      </c>
      <c r="K307" s="174" t="s">
        <v>851</v>
      </c>
      <c r="L307" s="174" t="s">
        <v>50</v>
      </c>
      <c r="M307" s="174" t="s">
        <v>852</v>
      </c>
      <c r="N307" s="174" t="s">
        <v>6440</v>
      </c>
      <c r="O307" s="174">
        <v>0</v>
      </c>
      <c r="P307" s="174">
        <v>0</v>
      </c>
      <c r="Q307" s="176" t="s">
        <v>419</v>
      </c>
      <c r="R307" s="176" t="s">
        <v>7379</v>
      </c>
      <c r="S307" s="177">
        <v>37970</v>
      </c>
      <c r="T307" s="178">
        <v>6570</v>
      </c>
      <c r="U307" s="179">
        <v>15678056</v>
      </c>
      <c r="V307" s="179">
        <v>51142460</v>
      </c>
      <c r="W307" s="195">
        <v>44286</v>
      </c>
      <c r="X307" s="178" t="s">
        <v>7879</v>
      </c>
      <c r="Y307" s="178" t="s">
        <v>7880</v>
      </c>
      <c r="Z307" s="194" t="s">
        <v>7927</v>
      </c>
    </row>
    <row r="308" spans="1:26" ht="12.75" x14ac:dyDescent="0.2">
      <c r="A308" s="194" t="s">
        <v>6436</v>
      </c>
      <c r="B308" s="175">
        <v>717150007</v>
      </c>
      <c r="C308" s="174" t="s">
        <v>81</v>
      </c>
      <c r="D308" s="174" t="s">
        <v>847</v>
      </c>
      <c r="E308" s="174" t="s">
        <v>6437</v>
      </c>
      <c r="F308" s="174" t="s">
        <v>848</v>
      </c>
      <c r="G308" s="174" t="s">
        <v>6438</v>
      </c>
      <c r="H308" s="174" t="s">
        <v>849</v>
      </c>
      <c r="I308" s="174" t="s">
        <v>6439</v>
      </c>
      <c r="J308" s="174" t="s">
        <v>850</v>
      </c>
      <c r="K308" s="174" t="s">
        <v>851</v>
      </c>
      <c r="L308" s="174" t="s">
        <v>50</v>
      </c>
      <c r="M308" s="174" t="s">
        <v>852</v>
      </c>
      <c r="N308" s="174" t="s">
        <v>6440</v>
      </c>
      <c r="O308" s="174">
        <v>0</v>
      </c>
      <c r="P308" s="174">
        <v>0</v>
      </c>
      <c r="Q308" s="176" t="s">
        <v>419</v>
      </c>
      <c r="R308" s="176" t="s">
        <v>7379</v>
      </c>
      <c r="S308" s="177">
        <v>37970</v>
      </c>
      <c r="T308" s="178">
        <v>6570</v>
      </c>
      <c r="U308" s="179">
        <v>18277848</v>
      </c>
      <c r="V308" s="179">
        <v>56661328</v>
      </c>
      <c r="W308" s="195">
        <v>44286</v>
      </c>
      <c r="X308" s="178" t="s">
        <v>7879</v>
      </c>
      <c r="Y308" s="178" t="s">
        <v>7880</v>
      </c>
      <c r="Z308" s="194" t="s">
        <v>8015</v>
      </c>
    </row>
    <row r="309" spans="1:26" ht="12.75" x14ac:dyDescent="0.2">
      <c r="A309" s="194" t="s">
        <v>6436</v>
      </c>
      <c r="B309" s="175">
        <v>717150007</v>
      </c>
      <c r="C309" s="174" t="s">
        <v>81</v>
      </c>
      <c r="D309" s="174" t="s">
        <v>847</v>
      </c>
      <c r="E309" s="174" t="s">
        <v>6437</v>
      </c>
      <c r="F309" s="174" t="s">
        <v>848</v>
      </c>
      <c r="G309" s="174" t="s">
        <v>6438</v>
      </c>
      <c r="H309" s="174" t="s">
        <v>849</v>
      </c>
      <c r="I309" s="174" t="s">
        <v>6439</v>
      </c>
      <c r="J309" s="174" t="s">
        <v>850</v>
      </c>
      <c r="K309" s="174" t="s">
        <v>851</v>
      </c>
      <c r="L309" s="174" t="s">
        <v>50</v>
      </c>
      <c r="M309" s="174" t="s">
        <v>852</v>
      </c>
      <c r="N309" s="174" t="s">
        <v>6440</v>
      </c>
      <c r="O309" s="174">
        <v>0</v>
      </c>
      <c r="P309" s="174">
        <v>0</v>
      </c>
      <c r="Q309" s="176" t="s">
        <v>419</v>
      </c>
      <c r="R309" s="176" t="s">
        <v>7379</v>
      </c>
      <c r="S309" s="177">
        <v>37970</v>
      </c>
      <c r="T309" s="178">
        <v>6570</v>
      </c>
      <c r="U309" s="179">
        <v>36416899</v>
      </c>
      <c r="V309" s="179">
        <v>119378052</v>
      </c>
      <c r="W309" s="195">
        <v>44286</v>
      </c>
      <c r="X309" s="178" t="s">
        <v>7879</v>
      </c>
      <c r="Y309" s="178" t="s">
        <v>7880</v>
      </c>
      <c r="Z309" s="194" t="s">
        <v>7958</v>
      </c>
    </row>
    <row r="310" spans="1:26" ht="12.75" x14ac:dyDescent="0.2">
      <c r="A310" s="194" t="s">
        <v>6436</v>
      </c>
      <c r="B310" s="175">
        <v>717150007</v>
      </c>
      <c r="C310" s="174" t="s">
        <v>81</v>
      </c>
      <c r="D310" s="174" t="s">
        <v>847</v>
      </c>
      <c r="E310" s="174" t="s">
        <v>6437</v>
      </c>
      <c r="F310" s="174" t="s">
        <v>848</v>
      </c>
      <c r="G310" s="174" t="s">
        <v>6438</v>
      </c>
      <c r="H310" s="174" t="s">
        <v>849</v>
      </c>
      <c r="I310" s="174" t="s">
        <v>6439</v>
      </c>
      <c r="J310" s="174" t="s">
        <v>850</v>
      </c>
      <c r="K310" s="174" t="s">
        <v>851</v>
      </c>
      <c r="L310" s="174" t="s">
        <v>50</v>
      </c>
      <c r="M310" s="174" t="s">
        <v>852</v>
      </c>
      <c r="N310" s="174" t="s">
        <v>6440</v>
      </c>
      <c r="O310" s="174">
        <v>0</v>
      </c>
      <c r="P310" s="174">
        <v>0</v>
      </c>
      <c r="Q310" s="176" t="s">
        <v>419</v>
      </c>
      <c r="R310" s="176" t="s">
        <v>7379</v>
      </c>
      <c r="S310" s="177">
        <v>37970</v>
      </c>
      <c r="T310" s="178">
        <v>6570</v>
      </c>
      <c r="U310" s="179">
        <v>13581672</v>
      </c>
      <c r="V310" s="179">
        <v>44055096</v>
      </c>
      <c r="W310" s="195">
        <v>44286</v>
      </c>
      <c r="X310" s="178" t="s">
        <v>7879</v>
      </c>
      <c r="Y310" s="178" t="s">
        <v>7880</v>
      </c>
      <c r="Z310" s="194" t="s">
        <v>8016</v>
      </c>
    </row>
    <row r="311" spans="1:26" ht="12.75" x14ac:dyDescent="0.2">
      <c r="A311" s="194" t="s">
        <v>6436</v>
      </c>
      <c r="B311" s="175">
        <v>717150007</v>
      </c>
      <c r="C311" s="174" t="s">
        <v>81</v>
      </c>
      <c r="D311" s="174" t="s">
        <v>847</v>
      </c>
      <c r="E311" s="174" t="s">
        <v>6437</v>
      </c>
      <c r="F311" s="174" t="s">
        <v>848</v>
      </c>
      <c r="G311" s="174" t="s">
        <v>6438</v>
      </c>
      <c r="H311" s="174" t="s">
        <v>849</v>
      </c>
      <c r="I311" s="174" t="s">
        <v>6439</v>
      </c>
      <c r="J311" s="174" t="s">
        <v>850</v>
      </c>
      <c r="K311" s="174" t="s">
        <v>851</v>
      </c>
      <c r="L311" s="174" t="s">
        <v>50</v>
      </c>
      <c r="M311" s="174" t="s">
        <v>852</v>
      </c>
      <c r="N311" s="174" t="s">
        <v>6440</v>
      </c>
      <c r="O311" s="174">
        <v>0</v>
      </c>
      <c r="P311" s="174">
        <v>0</v>
      </c>
      <c r="Q311" s="176" t="s">
        <v>419</v>
      </c>
      <c r="R311" s="176" t="s">
        <v>7379</v>
      </c>
      <c r="S311" s="177">
        <v>37970</v>
      </c>
      <c r="T311" s="178">
        <v>6570</v>
      </c>
      <c r="U311" s="179">
        <v>26388923</v>
      </c>
      <c r="V311" s="179">
        <v>139391089</v>
      </c>
      <c r="W311" s="195">
        <v>44286</v>
      </c>
      <c r="X311" s="178" t="s">
        <v>7879</v>
      </c>
      <c r="Y311" s="178" t="s">
        <v>7880</v>
      </c>
      <c r="Z311" s="194" t="s">
        <v>7898</v>
      </c>
    </row>
    <row r="312" spans="1:26" ht="12.75" x14ac:dyDescent="0.2">
      <c r="A312" s="194" t="s">
        <v>6436</v>
      </c>
      <c r="B312" s="175">
        <v>717150007</v>
      </c>
      <c r="C312" s="174" t="s">
        <v>81</v>
      </c>
      <c r="D312" s="174" t="s">
        <v>847</v>
      </c>
      <c r="E312" s="174" t="s">
        <v>6437</v>
      </c>
      <c r="F312" s="174" t="s">
        <v>848</v>
      </c>
      <c r="G312" s="174" t="s">
        <v>6438</v>
      </c>
      <c r="H312" s="174" t="s">
        <v>849</v>
      </c>
      <c r="I312" s="174" t="s">
        <v>6439</v>
      </c>
      <c r="J312" s="174" t="s">
        <v>850</v>
      </c>
      <c r="K312" s="174" t="s">
        <v>851</v>
      </c>
      <c r="L312" s="174" t="s">
        <v>50</v>
      </c>
      <c r="M312" s="174" t="s">
        <v>852</v>
      </c>
      <c r="N312" s="174" t="s">
        <v>6440</v>
      </c>
      <c r="O312" s="174">
        <v>0</v>
      </c>
      <c r="P312" s="174">
        <v>0</v>
      </c>
      <c r="Q312" s="176" t="s">
        <v>419</v>
      </c>
      <c r="R312" s="176" t="s">
        <v>7379</v>
      </c>
      <c r="S312" s="177">
        <v>37970</v>
      </c>
      <c r="T312" s="178">
        <v>6570</v>
      </c>
      <c r="U312" s="179">
        <v>38839134</v>
      </c>
      <c r="V312" s="179">
        <v>133545966</v>
      </c>
      <c r="W312" s="195">
        <v>44286</v>
      </c>
      <c r="X312" s="178" t="s">
        <v>7879</v>
      </c>
      <c r="Y312" s="178" t="s">
        <v>7880</v>
      </c>
      <c r="Z312" s="194" t="s">
        <v>7967</v>
      </c>
    </row>
    <row r="313" spans="1:26" ht="12.75" x14ac:dyDescent="0.2">
      <c r="A313" s="194" t="s">
        <v>6436</v>
      </c>
      <c r="B313" s="175">
        <v>717150007</v>
      </c>
      <c r="C313" s="174" t="s">
        <v>81</v>
      </c>
      <c r="D313" s="174" t="s">
        <v>847</v>
      </c>
      <c r="E313" s="174" t="s">
        <v>6437</v>
      </c>
      <c r="F313" s="174" t="s">
        <v>848</v>
      </c>
      <c r="G313" s="174" t="s">
        <v>6438</v>
      </c>
      <c r="H313" s="174" t="s">
        <v>849</v>
      </c>
      <c r="I313" s="174" t="s">
        <v>6439</v>
      </c>
      <c r="J313" s="174" t="s">
        <v>850</v>
      </c>
      <c r="K313" s="174" t="s">
        <v>851</v>
      </c>
      <c r="L313" s="174" t="s">
        <v>50</v>
      </c>
      <c r="M313" s="174" t="s">
        <v>852</v>
      </c>
      <c r="N313" s="174" t="s">
        <v>6440</v>
      </c>
      <c r="O313" s="174">
        <v>0</v>
      </c>
      <c r="P313" s="174">
        <v>0</v>
      </c>
      <c r="Q313" s="176" t="s">
        <v>419</v>
      </c>
      <c r="R313" s="176" t="s">
        <v>7379</v>
      </c>
      <c r="S313" s="177">
        <v>37970</v>
      </c>
      <c r="T313" s="178">
        <v>6570</v>
      </c>
      <c r="U313" s="179">
        <v>37026348</v>
      </c>
      <c r="V313" s="179">
        <v>85105260</v>
      </c>
      <c r="W313" s="195">
        <v>44286</v>
      </c>
      <c r="X313" s="178" t="s">
        <v>7879</v>
      </c>
      <c r="Y313" s="178" t="s">
        <v>7880</v>
      </c>
      <c r="Z313" s="194" t="s">
        <v>7968</v>
      </c>
    </row>
    <row r="314" spans="1:26" ht="12.75" x14ac:dyDescent="0.2">
      <c r="A314" s="194" t="s">
        <v>6436</v>
      </c>
      <c r="B314" s="175">
        <v>717150007</v>
      </c>
      <c r="C314" s="174" t="s">
        <v>81</v>
      </c>
      <c r="D314" s="174" t="s">
        <v>847</v>
      </c>
      <c r="E314" s="174" t="s">
        <v>6437</v>
      </c>
      <c r="F314" s="174" t="s">
        <v>848</v>
      </c>
      <c r="G314" s="174" t="s">
        <v>6438</v>
      </c>
      <c r="H314" s="174" t="s">
        <v>849</v>
      </c>
      <c r="I314" s="174" t="s">
        <v>6439</v>
      </c>
      <c r="J314" s="174" t="s">
        <v>850</v>
      </c>
      <c r="K314" s="174" t="s">
        <v>851</v>
      </c>
      <c r="L314" s="174" t="s">
        <v>50</v>
      </c>
      <c r="M314" s="174" t="s">
        <v>852</v>
      </c>
      <c r="N314" s="174" t="s">
        <v>6440</v>
      </c>
      <c r="O314" s="174">
        <v>0</v>
      </c>
      <c r="P314" s="174">
        <v>0</v>
      </c>
      <c r="Q314" s="176" t="s">
        <v>419</v>
      </c>
      <c r="R314" s="176" t="s">
        <v>7379</v>
      </c>
      <c r="S314" s="177">
        <v>37970</v>
      </c>
      <c r="T314" s="178">
        <v>6570</v>
      </c>
      <c r="U314" s="214">
        <v>0</v>
      </c>
      <c r="V314" s="179">
        <v>12750704</v>
      </c>
      <c r="W314" s="195">
        <v>44286</v>
      </c>
      <c r="X314" s="178" t="s">
        <v>7879</v>
      </c>
      <c r="Y314" s="178" t="s">
        <v>7880</v>
      </c>
      <c r="Z314" s="194" t="s">
        <v>7969</v>
      </c>
    </row>
    <row r="315" spans="1:26" ht="12.75" x14ac:dyDescent="0.2">
      <c r="A315" s="194" t="s">
        <v>6436</v>
      </c>
      <c r="B315" s="175">
        <v>717150007</v>
      </c>
      <c r="C315" s="174" t="s">
        <v>81</v>
      </c>
      <c r="D315" s="174" t="s">
        <v>847</v>
      </c>
      <c r="E315" s="174" t="s">
        <v>6437</v>
      </c>
      <c r="F315" s="174" t="s">
        <v>848</v>
      </c>
      <c r="G315" s="174" t="s">
        <v>6438</v>
      </c>
      <c r="H315" s="174" t="s">
        <v>849</v>
      </c>
      <c r="I315" s="174" t="s">
        <v>6439</v>
      </c>
      <c r="J315" s="174" t="s">
        <v>850</v>
      </c>
      <c r="K315" s="174" t="s">
        <v>851</v>
      </c>
      <c r="L315" s="174" t="s">
        <v>50</v>
      </c>
      <c r="M315" s="174" t="s">
        <v>852</v>
      </c>
      <c r="N315" s="174" t="s">
        <v>6440</v>
      </c>
      <c r="O315" s="174">
        <v>0</v>
      </c>
      <c r="P315" s="174">
        <v>0</v>
      </c>
      <c r="Q315" s="176" t="s">
        <v>419</v>
      </c>
      <c r="R315" s="176" t="s">
        <v>7379</v>
      </c>
      <c r="S315" s="177">
        <v>37970</v>
      </c>
      <c r="T315" s="178">
        <v>6570</v>
      </c>
      <c r="U315" s="179">
        <v>10783930</v>
      </c>
      <c r="V315" s="179">
        <v>28696220</v>
      </c>
      <c r="W315" s="195">
        <v>44286</v>
      </c>
      <c r="X315" s="178" t="s">
        <v>7879</v>
      </c>
      <c r="Y315" s="178" t="s">
        <v>7880</v>
      </c>
      <c r="Z315" s="194" t="s">
        <v>7981</v>
      </c>
    </row>
    <row r="316" spans="1:26" ht="12.75" x14ac:dyDescent="0.2">
      <c r="A316" s="194" t="s">
        <v>6436</v>
      </c>
      <c r="B316" s="175">
        <v>717150007</v>
      </c>
      <c r="C316" s="174" t="s">
        <v>81</v>
      </c>
      <c r="D316" s="174" t="s">
        <v>847</v>
      </c>
      <c r="E316" s="174" t="s">
        <v>6437</v>
      </c>
      <c r="F316" s="174" t="s">
        <v>848</v>
      </c>
      <c r="G316" s="174" t="s">
        <v>6438</v>
      </c>
      <c r="H316" s="174" t="s">
        <v>849</v>
      </c>
      <c r="I316" s="174" t="s">
        <v>6439</v>
      </c>
      <c r="J316" s="174" t="s">
        <v>850</v>
      </c>
      <c r="K316" s="174" t="s">
        <v>851</v>
      </c>
      <c r="L316" s="174" t="s">
        <v>50</v>
      </c>
      <c r="M316" s="174" t="s">
        <v>852</v>
      </c>
      <c r="N316" s="174" t="s">
        <v>6440</v>
      </c>
      <c r="O316" s="174">
        <v>0</v>
      </c>
      <c r="P316" s="174">
        <v>0</v>
      </c>
      <c r="Q316" s="176" t="s">
        <v>419</v>
      </c>
      <c r="R316" s="176" t="s">
        <v>7379</v>
      </c>
      <c r="S316" s="177">
        <v>37970</v>
      </c>
      <c r="T316" s="178">
        <v>6570</v>
      </c>
      <c r="U316" s="179">
        <v>87907622</v>
      </c>
      <c r="V316" s="179">
        <v>158850222</v>
      </c>
      <c r="W316" s="195">
        <v>44286</v>
      </c>
      <c r="X316" s="178" t="s">
        <v>7879</v>
      </c>
      <c r="Y316" s="178" t="s">
        <v>7880</v>
      </c>
      <c r="Z316" s="194" t="s">
        <v>7934</v>
      </c>
    </row>
    <row r="317" spans="1:26" ht="12.75" x14ac:dyDescent="0.2">
      <c r="A317" s="194" t="s">
        <v>6436</v>
      </c>
      <c r="B317" s="175">
        <v>717150007</v>
      </c>
      <c r="C317" s="174" t="s">
        <v>81</v>
      </c>
      <c r="D317" s="174" t="s">
        <v>847</v>
      </c>
      <c r="E317" s="174" t="s">
        <v>6437</v>
      </c>
      <c r="F317" s="174" t="s">
        <v>848</v>
      </c>
      <c r="G317" s="174" t="s">
        <v>6438</v>
      </c>
      <c r="H317" s="174" t="s">
        <v>849</v>
      </c>
      <c r="I317" s="174" t="s">
        <v>6439</v>
      </c>
      <c r="J317" s="174" t="s">
        <v>850</v>
      </c>
      <c r="K317" s="174" t="s">
        <v>851</v>
      </c>
      <c r="L317" s="174" t="s">
        <v>50</v>
      </c>
      <c r="M317" s="174" t="s">
        <v>852</v>
      </c>
      <c r="N317" s="174" t="s">
        <v>6440</v>
      </c>
      <c r="O317" s="174">
        <v>0</v>
      </c>
      <c r="P317" s="174">
        <v>0</v>
      </c>
      <c r="Q317" s="176" t="s">
        <v>419</v>
      </c>
      <c r="R317" s="176" t="s">
        <v>7379</v>
      </c>
      <c r="S317" s="177">
        <v>37970</v>
      </c>
      <c r="T317" s="178">
        <v>6570</v>
      </c>
      <c r="U317" s="179">
        <v>41630635</v>
      </c>
      <c r="V317" s="179">
        <v>142974743</v>
      </c>
      <c r="W317" s="195">
        <v>44286</v>
      </c>
      <c r="X317" s="178" t="s">
        <v>7879</v>
      </c>
      <c r="Y317" s="178" t="s">
        <v>7880</v>
      </c>
      <c r="Z317" s="194" t="s">
        <v>8000</v>
      </c>
    </row>
    <row r="318" spans="1:26" ht="12.75" x14ac:dyDescent="0.2">
      <c r="A318" s="194" t="s">
        <v>6436</v>
      </c>
      <c r="B318" s="175">
        <v>717150007</v>
      </c>
      <c r="C318" s="174" t="s">
        <v>81</v>
      </c>
      <c r="D318" s="174" t="s">
        <v>847</v>
      </c>
      <c r="E318" s="174" t="s">
        <v>6437</v>
      </c>
      <c r="F318" s="174" t="s">
        <v>848</v>
      </c>
      <c r="G318" s="174" t="s">
        <v>6438</v>
      </c>
      <c r="H318" s="174" t="s">
        <v>849</v>
      </c>
      <c r="I318" s="174" t="s">
        <v>6439</v>
      </c>
      <c r="J318" s="174" t="s">
        <v>850</v>
      </c>
      <c r="K318" s="174" t="s">
        <v>851</v>
      </c>
      <c r="L318" s="174" t="s">
        <v>50</v>
      </c>
      <c r="M318" s="174" t="s">
        <v>852</v>
      </c>
      <c r="N318" s="174" t="s">
        <v>6440</v>
      </c>
      <c r="O318" s="174">
        <v>0</v>
      </c>
      <c r="P318" s="174">
        <v>0</v>
      </c>
      <c r="Q318" s="176" t="s">
        <v>419</v>
      </c>
      <c r="R318" s="176" t="s">
        <v>7379</v>
      </c>
      <c r="S318" s="177">
        <v>37970</v>
      </c>
      <c r="T318" s="178">
        <v>6570</v>
      </c>
      <c r="U318" s="179">
        <v>25020412</v>
      </c>
      <c r="V318" s="179">
        <v>55659340</v>
      </c>
      <c r="W318" s="195">
        <v>44286</v>
      </c>
      <c r="X318" s="178" t="s">
        <v>7879</v>
      </c>
      <c r="Y318" s="178" t="s">
        <v>7880</v>
      </c>
      <c r="Z318" s="194" t="s">
        <v>7936</v>
      </c>
    </row>
    <row r="319" spans="1:26" ht="12.75" x14ac:dyDescent="0.2">
      <c r="A319" s="194" t="s">
        <v>6436</v>
      </c>
      <c r="B319" s="175">
        <v>717150007</v>
      </c>
      <c r="C319" s="174" t="s">
        <v>81</v>
      </c>
      <c r="D319" s="174" t="s">
        <v>847</v>
      </c>
      <c r="E319" s="174" t="s">
        <v>6437</v>
      </c>
      <c r="F319" s="174" t="s">
        <v>848</v>
      </c>
      <c r="G319" s="174" t="s">
        <v>6438</v>
      </c>
      <c r="H319" s="174" t="s">
        <v>849</v>
      </c>
      <c r="I319" s="174" t="s">
        <v>6439</v>
      </c>
      <c r="J319" s="174" t="s">
        <v>850</v>
      </c>
      <c r="K319" s="174" t="s">
        <v>851</v>
      </c>
      <c r="L319" s="174" t="s">
        <v>50</v>
      </c>
      <c r="M319" s="174" t="s">
        <v>852</v>
      </c>
      <c r="N319" s="174" t="s">
        <v>6440</v>
      </c>
      <c r="O319" s="174">
        <v>0</v>
      </c>
      <c r="P319" s="174">
        <v>0</v>
      </c>
      <c r="Q319" s="176" t="s">
        <v>419</v>
      </c>
      <c r="R319" s="176" t="s">
        <v>7379</v>
      </c>
      <c r="S319" s="177">
        <v>37970</v>
      </c>
      <c r="T319" s="178">
        <v>6570</v>
      </c>
      <c r="U319" s="179">
        <v>55127314</v>
      </c>
      <c r="V319" s="179">
        <v>187642444</v>
      </c>
      <c r="W319" s="195">
        <v>44286</v>
      </c>
      <c r="X319" s="178" t="s">
        <v>7879</v>
      </c>
      <c r="Y319" s="178" t="s">
        <v>7880</v>
      </c>
      <c r="Z319" s="194" t="s">
        <v>6479</v>
      </c>
    </row>
    <row r="320" spans="1:26" ht="12.75" x14ac:dyDescent="0.2">
      <c r="A320" s="194" t="s">
        <v>6436</v>
      </c>
      <c r="B320" s="175">
        <v>717150007</v>
      </c>
      <c r="C320" s="174" t="s">
        <v>81</v>
      </c>
      <c r="D320" s="174" t="s">
        <v>847</v>
      </c>
      <c r="E320" s="174" t="s">
        <v>6437</v>
      </c>
      <c r="F320" s="174" t="s">
        <v>848</v>
      </c>
      <c r="G320" s="174" t="s">
        <v>6438</v>
      </c>
      <c r="H320" s="174" t="s">
        <v>849</v>
      </c>
      <c r="I320" s="174" t="s">
        <v>6439</v>
      </c>
      <c r="J320" s="174" t="s">
        <v>850</v>
      </c>
      <c r="K320" s="174" t="s">
        <v>851</v>
      </c>
      <c r="L320" s="174" t="s">
        <v>50</v>
      </c>
      <c r="M320" s="174" t="s">
        <v>852</v>
      </c>
      <c r="N320" s="174" t="s">
        <v>6440</v>
      </c>
      <c r="O320" s="174">
        <v>0</v>
      </c>
      <c r="P320" s="174">
        <v>0</v>
      </c>
      <c r="Q320" s="176" t="s">
        <v>419</v>
      </c>
      <c r="R320" s="176" t="s">
        <v>7379</v>
      </c>
      <c r="S320" s="177">
        <v>37970</v>
      </c>
      <c r="T320" s="178">
        <v>6570</v>
      </c>
      <c r="U320" s="179">
        <v>16353864</v>
      </c>
      <c r="V320" s="179">
        <v>67660104</v>
      </c>
      <c r="W320" s="195">
        <v>44286</v>
      </c>
      <c r="X320" s="178" t="s">
        <v>7879</v>
      </c>
      <c r="Y320" s="178" t="s">
        <v>7880</v>
      </c>
      <c r="Z320" s="194" t="s">
        <v>7899</v>
      </c>
    </row>
    <row r="321" spans="1:26" ht="12.75" x14ac:dyDescent="0.2">
      <c r="A321" s="194" t="s">
        <v>1014</v>
      </c>
      <c r="B321" s="175">
        <v>714523007</v>
      </c>
      <c r="C321" s="174" t="s">
        <v>81</v>
      </c>
      <c r="D321" s="174" t="s">
        <v>1015</v>
      </c>
      <c r="E321" s="174" t="s">
        <v>7709</v>
      </c>
      <c r="F321" s="174" t="s">
        <v>1016</v>
      </c>
      <c r="G321" s="174" t="s">
        <v>1017</v>
      </c>
      <c r="H321" s="174" t="s">
        <v>1018</v>
      </c>
      <c r="I321" s="174" t="s">
        <v>6424</v>
      </c>
      <c r="J321" s="174" t="s">
        <v>1019</v>
      </c>
      <c r="K321" s="174" t="s">
        <v>1020</v>
      </c>
      <c r="L321" s="174" t="s">
        <v>50</v>
      </c>
      <c r="M321" s="174" t="s">
        <v>1021</v>
      </c>
      <c r="N321" s="174" t="s">
        <v>6425</v>
      </c>
      <c r="O321" s="174" t="s">
        <v>6426</v>
      </c>
      <c r="P321" s="174">
        <v>0</v>
      </c>
      <c r="Q321" s="176">
        <v>93401</v>
      </c>
      <c r="R321" s="176" t="s">
        <v>7710</v>
      </c>
      <c r="S321" s="177">
        <v>37970</v>
      </c>
      <c r="T321" s="178">
        <v>6580</v>
      </c>
      <c r="U321" s="179">
        <v>35234250</v>
      </c>
      <c r="V321" s="179">
        <v>113457489</v>
      </c>
      <c r="W321" s="195">
        <v>44286</v>
      </c>
      <c r="X321" s="178" t="s">
        <v>7879</v>
      </c>
      <c r="Y321" s="178" t="s">
        <v>7880</v>
      </c>
      <c r="Z321" s="194" t="s">
        <v>7941</v>
      </c>
    </row>
    <row r="322" spans="1:26" ht="12.75" x14ac:dyDescent="0.2">
      <c r="A322" s="194" t="s">
        <v>5891</v>
      </c>
      <c r="B322" s="175" t="s">
        <v>7871</v>
      </c>
      <c r="C322" s="174" t="s">
        <v>152</v>
      </c>
      <c r="D322" s="174" t="s">
        <v>5892</v>
      </c>
      <c r="E322" s="174" t="s">
        <v>27</v>
      </c>
      <c r="F322" s="174" t="s">
        <v>5823</v>
      </c>
      <c r="G322" s="174" t="s">
        <v>29</v>
      </c>
      <c r="H322" s="174">
        <v>0</v>
      </c>
      <c r="I322" s="174">
        <v>0</v>
      </c>
      <c r="J322" s="174" t="s">
        <v>6987</v>
      </c>
      <c r="K322" s="174" t="s">
        <v>5893</v>
      </c>
      <c r="L322" s="174" t="s">
        <v>344</v>
      </c>
      <c r="M322" s="174" t="s">
        <v>5894</v>
      </c>
      <c r="N322" s="174" t="s">
        <v>6675</v>
      </c>
      <c r="O322" s="174" t="s">
        <v>6676</v>
      </c>
      <c r="P322" s="174">
        <v>0</v>
      </c>
      <c r="Q322" s="176" t="s">
        <v>281</v>
      </c>
      <c r="R322" s="176" t="s">
        <v>7308</v>
      </c>
      <c r="S322" s="177">
        <v>37970</v>
      </c>
      <c r="T322" s="178">
        <v>6650</v>
      </c>
      <c r="U322" s="179">
        <v>7075296</v>
      </c>
      <c r="V322" s="179">
        <v>21668094</v>
      </c>
      <c r="W322" s="195">
        <v>44286</v>
      </c>
      <c r="X322" s="178" t="s">
        <v>7879</v>
      </c>
      <c r="Y322" s="178" t="s">
        <v>7880</v>
      </c>
      <c r="Z322" s="194" t="s">
        <v>8017</v>
      </c>
    </row>
    <row r="323" spans="1:26" ht="12.75" x14ac:dyDescent="0.2">
      <c r="A323" s="194" t="s">
        <v>5776</v>
      </c>
      <c r="B323" s="175">
        <v>703553001</v>
      </c>
      <c r="C323" s="174" t="s">
        <v>139</v>
      </c>
      <c r="D323" s="174" t="s">
        <v>7457</v>
      </c>
      <c r="E323" s="174" t="s">
        <v>7458</v>
      </c>
      <c r="F323" s="174" t="s">
        <v>5777</v>
      </c>
      <c r="G323" s="174" t="s">
        <v>29</v>
      </c>
      <c r="H323" s="174" t="s">
        <v>7185</v>
      </c>
      <c r="I323" s="174" t="s">
        <v>7185</v>
      </c>
      <c r="J323" s="174" t="s">
        <v>7401</v>
      </c>
      <c r="K323" s="174" t="s">
        <v>6629</v>
      </c>
      <c r="L323" s="174" t="s">
        <v>6172</v>
      </c>
      <c r="M323" s="174" t="s">
        <v>1113</v>
      </c>
      <c r="N323" s="174" t="s">
        <v>5778</v>
      </c>
      <c r="O323" s="174" t="s">
        <v>7402</v>
      </c>
      <c r="P323" s="174" t="s">
        <v>6630</v>
      </c>
      <c r="Q323" s="176" t="s">
        <v>5761</v>
      </c>
      <c r="R323" s="176" t="s">
        <v>7459</v>
      </c>
      <c r="S323" s="177">
        <v>37970</v>
      </c>
      <c r="T323" s="178">
        <v>6690</v>
      </c>
      <c r="U323" s="179">
        <v>22394553</v>
      </c>
      <c r="V323" s="179">
        <v>57658892</v>
      </c>
      <c r="W323" s="195">
        <v>44286</v>
      </c>
      <c r="X323" s="178" t="s">
        <v>7879</v>
      </c>
      <c r="Y323" s="178" t="s">
        <v>7880</v>
      </c>
      <c r="Z323" s="194" t="s">
        <v>7938</v>
      </c>
    </row>
    <row r="324" spans="1:26" ht="12.75" x14ac:dyDescent="0.2">
      <c r="A324" s="194" t="s">
        <v>3674</v>
      </c>
      <c r="B324" s="175">
        <v>690811006</v>
      </c>
      <c r="C324" s="174" t="s">
        <v>2854</v>
      </c>
      <c r="D324" s="174" t="s">
        <v>633</v>
      </c>
      <c r="E324" s="174" t="s">
        <v>27</v>
      </c>
      <c r="F324" s="174" t="s">
        <v>634</v>
      </c>
      <c r="G324" s="174" t="s">
        <v>29</v>
      </c>
      <c r="H324" s="174">
        <v>0</v>
      </c>
      <c r="I324" s="174">
        <v>0</v>
      </c>
      <c r="J324" s="174" t="s">
        <v>3675</v>
      </c>
      <c r="K324" s="174" t="s">
        <v>3677</v>
      </c>
      <c r="L324" s="174" t="s">
        <v>50</v>
      </c>
      <c r="M324" s="174" t="s">
        <v>1476</v>
      </c>
      <c r="N324" s="174" t="s">
        <v>3678</v>
      </c>
      <c r="O324" s="174" t="s">
        <v>3676</v>
      </c>
      <c r="P324" s="174">
        <v>0</v>
      </c>
      <c r="Q324" s="176">
        <v>91001</v>
      </c>
      <c r="R324" s="176" t="s">
        <v>3040</v>
      </c>
      <c r="S324" s="177">
        <v>42032</v>
      </c>
      <c r="T324" s="178">
        <v>6720</v>
      </c>
      <c r="U324" s="179">
        <v>4149668</v>
      </c>
      <c r="V324" s="179">
        <v>12250094</v>
      </c>
      <c r="W324" s="195">
        <v>44286</v>
      </c>
      <c r="X324" s="178" t="s">
        <v>7879</v>
      </c>
      <c r="Y324" s="178" t="s">
        <v>7880</v>
      </c>
      <c r="Z324" s="194" t="s">
        <v>8018</v>
      </c>
    </row>
    <row r="325" spans="1:26" ht="12.75" x14ac:dyDescent="0.2">
      <c r="A325" s="194" t="s">
        <v>2177</v>
      </c>
      <c r="B325" s="175">
        <v>714792008</v>
      </c>
      <c r="C325" s="174" t="s">
        <v>1566</v>
      </c>
      <c r="D325" s="174" t="s">
        <v>2178</v>
      </c>
      <c r="E325" s="174" t="s">
        <v>6281</v>
      </c>
      <c r="F325" s="174" t="s">
        <v>2179</v>
      </c>
      <c r="G325" s="174" t="s">
        <v>2180</v>
      </c>
      <c r="H325" s="174" t="s">
        <v>2181</v>
      </c>
      <c r="I325" s="174" t="s">
        <v>2182</v>
      </c>
      <c r="J325" s="174" t="s">
        <v>2183</v>
      </c>
      <c r="K325" s="174" t="s">
        <v>6408</v>
      </c>
      <c r="L325" s="174" t="s">
        <v>6166</v>
      </c>
      <c r="M325" s="174" t="s">
        <v>2185</v>
      </c>
      <c r="N325" s="174" t="s">
        <v>2184</v>
      </c>
      <c r="O325" s="174" t="s">
        <v>6307</v>
      </c>
      <c r="P325" s="174" t="s">
        <v>6407</v>
      </c>
      <c r="Q325" s="176" t="s">
        <v>1274</v>
      </c>
      <c r="R325" s="176" t="s">
        <v>7067</v>
      </c>
      <c r="S325" s="177">
        <v>37970</v>
      </c>
      <c r="T325" s="178">
        <v>6740</v>
      </c>
      <c r="U325" s="179">
        <v>25618778</v>
      </c>
      <c r="V325" s="179">
        <v>64576739</v>
      </c>
      <c r="W325" s="195">
        <v>44286</v>
      </c>
      <c r="X325" s="178" t="s">
        <v>7879</v>
      </c>
      <c r="Y325" s="178" t="s">
        <v>7880</v>
      </c>
      <c r="Z325" s="194" t="s">
        <v>7913</v>
      </c>
    </row>
    <row r="326" spans="1:26" ht="12.75" x14ac:dyDescent="0.2">
      <c r="A326" s="194" t="s">
        <v>2177</v>
      </c>
      <c r="B326" s="175">
        <v>714792008</v>
      </c>
      <c r="C326" s="174" t="s">
        <v>1566</v>
      </c>
      <c r="D326" s="174" t="s">
        <v>2178</v>
      </c>
      <c r="E326" s="174" t="s">
        <v>6281</v>
      </c>
      <c r="F326" s="174" t="s">
        <v>2179</v>
      </c>
      <c r="G326" s="174" t="s">
        <v>2180</v>
      </c>
      <c r="H326" s="174" t="s">
        <v>2181</v>
      </c>
      <c r="I326" s="174" t="s">
        <v>2182</v>
      </c>
      <c r="J326" s="174" t="s">
        <v>2183</v>
      </c>
      <c r="K326" s="174" t="s">
        <v>6408</v>
      </c>
      <c r="L326" s="174" t="s">
        <v>6166</v>
      </c>
      <c r="M326" s="174" t="s">
        <v>2185</v>
      </c>
      <c r="N326" s="174" t="s">
        <v>2184</v>
      </c>
      <c r="O326" s="174" t="s">
        <v>6307</v>
      </c>
      <c r="P326" s="174" t="s">
        <v>6407</v>
      </c>
      <c r="Q326" s="176" t="s">
        <v>1274</v>
      </c>
      <c r="R326" s="176" t="s">
        <v>7067</v>
      </c>
      <c r="S326" s="177">
        <v>37970</v>
      </c>
      <c r="T326" s="178">
        <v>6740</v>
      </c>
      <c r="U326" s="179">
        <v>21039696</v>
      </c>
      <c r="V326" s="179">
        <v>51027005</v>
      </c>
      <c r="W326" s="195">
        <v>44286</v>
      </c>
      <c r="X326" s="178" t="s">
        <v>7879</v>
      </c>
      <c r="Y326" s="178" t="s">
        <v>7880</v>
      </c>
      <c r="Z326" s="194" t="s">
        <v>7881</v>
      </c>
    </row>
    <row r="327" spans="1:26" ht="12.75" x14ac:dyDescent="0.2">
      <c r="A327" s="194" t="s">
        <v>2177</v>
      </c>
      <c r="B327" s="175">
        <v>714792008</v>
      </c>
      <c r="C327" s="174" t="s">
        <v>1566</v>
      </c>
      <c r="D327" s="174" t="s">
        <v>2178</v>
      </c>
      <c r="E327" s="174" t="s">
        <v>6281</v>
      </c>
      <c r="F327" s="174" t="s">
        <v>2179</v>
      </c>
      <c r="G327" s="174" t="s">
        <v>2180</v>
      </c>
      <c r="H327" s="174" t="s">
        <v>2181</v>
      </c>
      <c r="I327" s="174" t="s">
        <v>2182</v>
      </c>
      <c r="J327" s="174" t="s">
        <v>2183</v>
      </c>
      <c r="K327" s="174" t="s">
        <v>6408</v>
      </c>
      <c r="L327" s="174" t="s">
        <v>6166</v>
      </c>
      <c r="M327" s="174" t="s">
        <v>2185</v>
      </c>
      <c r="N327" s="174" t="s">
        <v>2184</v>
      </c>
      <c r="O327" s="174" t="s">
        <v>6307</v>
      </c>
      <c r="P327" s="174" t="s">
        <v>6407</v>
      </c>
      <c r="Q327" s="176" t="s">
        <v>1274</v>
      </c>
      <c r="R327" s="176" t="s">
        <v>7067</v>
      </c>
      <c r="S327" s="177">
        <v>37970</v>
      </c>
      <c r="T327" s="178">
        <v>6740</v>
      </c>
      <c r="U327" s="179">
        <v>28514994</v>
      </c>
      <c r="V327" s="179">
        <v>67811951</v>
      </c>
      <c r="W327" s="195">
        <v>44286</v>
      </c>
      <c r="X327" s="178" t="s">
        <v>7879</v>
      </c>
      <c r="Y327" s="178" t="s">
        <v>7880</v>
      </c>
      <c r="Z327" s="194" t="s">
        <v>7928</v>
      </c>
    </row>
    <row r="328" spans="1:26" ht="12.75" x14ac:dyDescent="0.2">
      <c r="A328" s="194" t="s">
        <v>2177</v>
      </c>
      <c r="B328" s="175">
        <v>714792008</v>
      </c>
      <c r="C328" s="174" t="s">
        <v>1566</v>
      </c>
      <c r="D328" s="174" t="s">
        <v>2178</v>
      </c>
      <c r="E328" s="174" t="s">
        <v>6281</v>
      </c>
      <c r="F328" s="174" t="s">
        <v>2179</v>
      </c>
      <c r="G328" s="174" t="s">
        <v>2180</v>
      </c>
      <c r="H328" s="174" t="s">
        <v>2181</v>
      </c>
      <c r="I328" s="174" t="s">
        <v>2182</v>
      </c>
      <c r="J328" s="174" t="s">
        <v>2183</v>
      </c>
      <c r="K328" s="174" t="s">
        <v>6408</v>
      </c>
      <c r="L328" s="174" t="s">
        <v>6166</v>
      </c>
      <c r="M328" s="174" t="s">
        <v>2185</v>
      </c>
      <c r="N328" s="174" t="s">
        <v>2184</v>
      </c>
      <c r="O328" s="174" t="s">
        <v>6307</v>
      </c>
      <c r="P328" s="174" t="s">
        <v>6407</v>
      </c>
      <c r="Q328" s="176" t="s">
        <v>1274</v>
      </c>
      <c r="R328" s="176" t="s">
        <v>7067</v>
      </c>
      <c r="S328" s="177">
        <v>37970</v>
      </c>
      <c r="T328" s="178">
        <v>6740</v>
      </c>
      <c r="U328" s="179">
        <v>84245165</v>
      </c>
      <c r="V328" s="179">
        <v>290982742</v>
      </c>
      <c r="W328" s="195">
        <v>44286</v>
      </c>
      <c r="X328" s="178" t="s">
        <v>7879</v>
      </c>
      <c r="Y328" s="178" t="s">
        <v>7880</v>
      </c>
      <c r="Z328" s="194" t="s">
        <v>8019</v>
      </c>
    </row>
    <row r="329" spans="1:26" ht="12.75" x14ac:dyDescent="0.2">
      <c r="A329" s="194" t="s">
        <v>264</v>
      </c>
      <c r="B329" s="175">
        <v>718362008</v>
      </c>
      <c r="C329" s="174" t="s">
        <v>81</v>
      </c>
      <c r="D329" s="174" t="s">
        <v>265</v>
      </c>
      <c r="E329" s="174" t="s">
        <v>7669</v>
      </c>
      <c r="F329" s="174" t="s">
        <v>266</v>
      </c>
      <c r="G329" s="174" t="s">
        <v>267</v>
      </c>
      <c r="H329" s="174" t="s">
        <v>268</v>
      </c>
      <c r="I329" s="174" t="s">
        <v>6592</v>
      </c>
      <c r="J329" s="174" t="s">
        <v>7755</v>
      </c>
      <c r="K329" s="174" t="s">
        <v>6575</v>
      </c>
      <c r="L329" s="174" t="s">
        <v>630</v>
      </c>
      <c r="M329" s="174" t="s">
        <v>205</v>
      </c>
      <c r="N329" s="174" t="s">
        <v>6573</v>
      </c>
      <c r="O329" s="174" t="s">
        <v>6574</v>
      </c>
      <c r="P329" s="174">
        <v>0</v>
      </c>
      <c r="Q329" s="176" t="s">
        <v>92</v>
      </c>
      <c r="R329" s="176" t="s">
        <v>7690</v>
      </c>
      <c r="S329" s="177">
        <v>37970</v>
      </c>
      <c r="T329" s="178">
        <v>6760</v>
      </c>
      <c r="U329" s="179">
        <v>9852660</v>
      </c>
      <c r="V329" s="179">
        <v>25368660</v>
      </c>
      <c r="W329" s="195">
        <v>44286</v>
      </c>
      <c r="X329" s="178" t="s">
        <v>7879</v>
      </c>
      <c r="Y329" s="178" t="s">
        <v>7880</v>
      </c>
      <c r="Z329" s="194" t="s">
        <v>7889</v>
      </c>
    </row>
    <row r="330" spans="1:26" ht="12.75" x14ac:dyDescent="0.2">
      <c r="A330" s="194" t="s">
        <v>841</v>
      </c>
      <c r="B330" s="175">
        <v>717449002</v>
      </c>
      <c r="C330" s="174" t="s">
        <v>81</v>
      </c>
      <c r="D330" s="174" t="s">
        <v>842</v>
      </c>
      <c r="E330" s="174" t="s">
        <v>7099</v>
      </c>
      <c r="F330" s="174" t="s">
        <v>843</v>
      </c>
      <c r="G330" s="174" t="s">
        <v>7328</v>
      </c>
      <c r="H330" s="174" t="s">
        <v>844</v>
      </c>
      <c r="I330" s="174" t="s">
        <v>6421</v>
      </c>
      <c r="J330" s="174" t="s">
        <v>845</v>
      </c>
      <c r="K330" s="174" t="s">
        <v>846</v>
      </c>
      <c r="L330" s="174" t="s">
        <v>217</v>
      </c>
      <c r="M330" s="174" t="s">
        <v>501</v>
      </c>
      <c r="N330" s="174" t="s">
        <v>6422</v>
      </c>
      <c r="O330" s="174" t="s">
        <v>6423</v>
      </c>
      <c r="P330" s="174">
        <v>0</v>
      </c>
      <c r="Q330" s="176" t="s">
        <v>419</v>
      </c>
      <c r="R330" s="176" t="s">
        <v>7165</v>
      </c>
      <c r="S330" s="177">
        <v>37970</v>
      </c>
      <c r="T330" s="178">
        <v>6830</v>
      </c>
      <c r="U330" s="179">
        <v>60135012</v>
      </c>
      <c r="V330" s="179">
        <v>211961541</v>
      </c>
      <c r="W330" s="195">
        <v>44286</v>
      </c>
      <c r="X330" s="178" t="s">
        <v>7879</v>
      </c>
      <c r="Y330" s="178" t="s">
        <v>7880</v>
      </c>
      <c r="Z330" s="194" t="s">
        <v>7900</v>
      </c>
    </row>
    <row r="331" spans="1:26" ht="12.75" x14ac:dyDescent="0.2">
      <c r="A331" s="194" t="s">
        <v>2028</v>
      </c>
      <c r="B331" s="175">
        <v>721476006</v>
      </c>
      <c r="C331" s="174" t="s">
        <v>1658</v>
      </c>
      <c r="D331" s="174" t="s">
        <v>2029</v>
      </c>
      <c r="E331" s="174" t="s">
        <v>2030</v>
      </c>
      <c r="F331" s="174" t="s">
        <v>2030</v>
      </c>
      <c r="G331" s="174" t="s">
        <v>2031</v>
      </c>
      <c r="H331" s="174" t="s">
        <v>1112</v>
      </c>
      <c r="I331" s="174" t="s">
        <v>2032</v>
      </c>
      <c r="J331" s="174" t="s">
        <v>2033</v>
      </c>
      <c r="K331" s="174" t="s">
        <v>2035</v>
      </c>
      <c r="L331" s="174" t="s">
        <v>6222</v>
      </c>
      <c r="M331" s="174" t="s">
        <v>2037</v>
      </c>
      <c r="N331" s="174" t="s">
        <v>2036</v>
      </c>
      <c r="O331" s="174" t="s">
        <v>2034</v>
      </c>
      <c r="P331" s="174">
        <v>0</v>
      </c>
      <c r="Q331" s="176">
        <v>93910</v>
      </c>
      <c r="R331" s="176" t="s">
        <v>7147</v>
      </c>
      <c r="S331" s="177">
        <v>37970</v>
      </c>
      <c r="T331" s="178">
        <v>6864</v>
      </c>
      <c r="U331" s="179">
        <v>26545462</v>
      </c>
      <c r="V331" s="179">
        <v>63943430</v>
      </c>
      <c r="W331" s="195">
        <v>44286</v>
      </c>
      <c r="X331" s="178" t="s">
        <v>7879</v>
      </c>
      <c r="Y331" s="178" t="s">
        <v>7880</v>
      </c>
      <c r="Z331" s="194" t="s">
        <v>7996</v>
      </c>
    </row>
    <row r="332" spans="1:26" ht="12.75" x14ac:dyDescent="0.2">
      <c r="A332" s="194" t="s">
        <v>2028</v>
      </c>
      <c r="B332" s="175">
        <v>721476006</v>
      </c>
      <c r="C332" s="174" t="s">
        <v>1658</v>
      </c>
      <c r="D332" s="174" t="s">
        <v>2029</v>
      </c>
      <c r="E332" s="174" t="s">
        <v>2030</v>
      </c>
      <c r="F332" s="174" t="s">
        <v>2030</v>
      </c>
      <c r="G332" s="174" t="s">
        <v>2031</v>
      </c>
      <c r="H332" s="174" t="s">
        <v>1112</v>
      </c>
      <c r="I332" s="174" t="s">
        <v>2032</v>
      </c>
      <c r="J332" s="174" t="s">
        <v>2033</v>
      </c>
      <c r="K332" s="174" t="s">
        <v>2035</v>
      </c>
      <c r="L332" s="174" t="s">
        <v>6222</v>
      </c>
      <c r="M332" s="174" t="s">
        <v>2037</v>
      </c>
      <c r="N332" s="174" t="s">
        <v>2036</v>
      </c>
      <c r="O332" s="174" t="s">
        <v>2034</v>
      </c>
      <c r="P332" s="174">
        <v>0</v>
      </c>
      <c r="Q332" s="176">
        <v>93910</v>
      </c>
      <c r="R332" s="176" t="s">
        <v>7147</v>
      </c>
      <c r="S332" s="177">
        <v>37970</v>
      </c>
      <c r="T332" s="178">
        <v>6864</v>
      </c>
      <c r="U332" s="179">
        <v>9421315</v>
      </c>
      <c r="V332" s="179">
        <v>28121198</v>
      </c>
      <c r="W332" s="195">
        <v>44286</v>
      </c>
      <c r="X332" s="178" t="s">
        <v>7879</v>
      </c>
      <c r="Y332" s="178" t="s">
        <v>7880</v>
      </c>
      <c r="Z332" s="194" t="s">
        <v>8020</v>
      </c>
    </row>
    <row r="333" spans="1:26" ht="12.75" x14ac:dyDescent="0.2">
      <c r="A333" s="194" t="s">
        <v>2028</v>
      </c>
      <c r="B333" s="175">
        <v>721476006</v>
      </c>
      <c r="C333" s="174" t="s">
        <v>1658</v>
      </c>
      <c r="D333" s="174" t="s">
        <v>2029</v>
      </c>
      <c r="E333" s="174" t="s">
        <v>2030</v>
      </c>
      <c r="F333" s="174" t="s">
        <v>2030</v>
      </c>
      <c r="G333" s="174" t="s">
        <v>2031</v>
      </c>
      <c r="H333" s="174" t="s">
        <v>1112</v>
      </c>
      <c r="I333" s="174" t="s">
        <v>2032</v>
      </c>
      <c r="J333" s="174" t="s">
        <v>2033</v>
      </c>
      <c r="K333" s="174" t="s">
        <v>2035</v>
      </c>
      <c r="L333" s="174" t="s">
        <v>6222</v>
      </c>
      <c r="M333" s="174" t="s">
        <v>2037</v>
      </c>
      <c r="N333" s="174" t="s">
        <v>2036</v>
      </c>
      <c r="O333" s="174" t="s">
        <v>2034</v>
      </c>
      <c r="P333" s="174">
        <v>0</v>
      </c>
      <c r="Q333" s="176">
        <v>93910</v>
      </c>
      <c r="R333" s="176" t="s">
        <v>7147</v>
      </c>
      <c r="S333" s="177">
        <v>37970</v>
      </c>
      <c r="T333" s="178">
        <v>6864</v>
      </c>
      <c r="U333" s="179">
        <v>62481690</v>
      </c>
      <c r="V333" s="179">
        <v>170363815</v>
      </c>
      <c r="W333" s="195">
        <v>44286</v>
      </c>
      <c r="X333" s="178" t="s">
        <v>7879</v>
      </c>
      <c r="Y333" s="178" t="s">
        <v>7880</v>
      </c>
      <c r="Z333" s="194" t="s">
        <v>7958</v>
      </c>
    </row>
    <row r="334" spans="1:26" ht="12.75" x14ac:dyDescent="0.2">
      <c r="A334" s="194" t="s">
        <v>587</v>
      </c>
      <c r="B334" s="175">
        <v>719926002</v>
      </c>
      <c r="C334" s="174" t="s">
        <v>53</v>
      </c>
      <c r="D334" s="174" t="s">
        <v>588</v>
      </c>
      <c r="E334" s="174" t="s">
        <v>6669</v>
      </c>
      <c r="F334" s="174" t="s">
        <v>589</v>
      </c>
      <c r="G334" s="174" t="s">
        <v>6670</v>
      </c>
      <c r="H334" s="174" t="s">
        <v>590</v>
      </c>
      <c r="I334" s="174" t="s">
        <v>6671</v>
      </c>
      <c r="J334" s="174" t="s">
        <v>591</v>
      </c>
      <c r="K334" s="174" t="s">
        <v>6929</v>
      </c>
      <c r="L334" s="174" t="s">
        <v>6168</v>
      </c>
      <c r="M334" s="174" t="s">
        <v>592</v>
      </c>
      <c r="N334" s="174" t="s">
        <v>6672</v>
      </c>
      <c r="O334" s="174" t="s">
        <v>6673</v>
      </c>
      <c r="P334" s="174">
        <v>0</v>
      </c>
      <c r="Q334" s="176" t="s">
        <v>419</v>
      </c>
      <c r="R334" s="176" t="s">
        <v>6933</v>
      </c>
      <c r="S334" s="177">
        <v>37970</v>
      </c>
      <c r="T334" s="178">
        <v>6866</v>
      </c>
      <c r="U334" s="179">
        <v>7075296</v>
      </c>
      <c r="V334" s="179">
        <v>24940418</v>
      </c>
      <c r="W334" s="195">
        <v>44286</v>
      </c>
      <c r="X334" s="178" t="s">
        <v>7879</v>
      </c>
      <c r="Y334" s="178" t="s">
        <v>7880</v>
      </c>
      <c r="Z334" s="194" t="s">
        <v>8021</v>
      </c>
    </row>
    <row r="335" spans="1:26" ht="12.75" x14ac:dyDescent="0.2">
      <c r="A335" s="194" t="s">
        <v>587</v>
      </c>
      <c r="B335" s="175">
        <v>719926002</v>
      </c>
      <c r="C335" s="174" t="s">
        <v>53</v>
      </c>
      <c r="D335" s="174" t="s">
        <v>588</v>
      </c>
      <c r="E335" s="174" t="s">
        <v>6669</v>
      </c>
      <c r="F335" s="174" t="s">
        <v>589</v>
      </c>
      <c r="G335" s="174" t="s">
        <v>6670</v>
      </c>
      <c r="H335" s="174" t="s">
        <v>590</v>
      </c>
      <c r="I335" s="174" t="s">
        <v>6671</v>
      </c>
      <c r="J335" s="174" t="s">
        <v>591</v>
      </c>
      <c r="K335" s="174" t="s">
        <v>6929</v>
      </c>
      <c r="L335" s="174" t="s">
        <v>6168</v>
      </c>
      <c r="M335" s="174" t="s">
        <v>592</v>
      </c>
      <c r="N335" s="174" t="s">
        <v>6672</v>
      </c>
      <c r="O335" s="174" t="s">
        <v>6673</v>
      </c>
      <c r="P335" s="174">
        <v>0</v>
      </c>
      <c r="Q335" s="176" t="s">
        <v>419</v>
      </c>
      <c r="R335" s="176" t="s">
        <v>6933</v>
      </c>
      <c r="S335" s="177">
        <v>37970</v>
      </c>
      <c r="T335" s="178">
        <v>6866</v>
      </c>
      <c r="U335" s="179">
        <v>31614814</v>
      </c>
      <c r="V335" s="179">
        <v>105653507</v>
      </c>
      <c r="W335" s="195">
        <v>44286</v>
      </c>
      <c r="X335" s="178" t="s">
        <v>7879</v>
      </c>
      <c r="Y335" s="178" t="s">
        <v>7880</v>
      </c>
      <c r="Z335" s="194" t="s">
        <v>7901</v>
      </c>
    </row>
    <row r="336" spans="1:26" ht="12.75" x14ac:dyDescent="0.2">
      <c r="A336" s="194" t="s">
        <v>587</v>
      </c>
      <c r="B336" s="175">
        <v>719926002</v>
      </c>
      <c r="C336" s="174" t="s">
        <v>53</v>
      </c>
      <c r="D336" s="174" t="s">
        <v>588</v>
      </c>
      <c r="E336" s="174" t="s">
        <v>6669</v>
      </c>
      <c r="F336" s="174" t="s">
        <v>589</v>
      </c>
      <c r="G336" s="174" t="s">
        <v>6670</v>
      </c>
      <c r="H336" s="174" t="s">
        <v>590</v>
      </c>
      <c r="I336" s="174" t="s">
        <v>6671</v>
      </c>
      <c r="J336" s="174" t="s">
        <v>591</v>
      </c>
      <c r="K336" s="174" t="s">
        <v>6929</v>
      </c>
      <c r="L336" s="174" t="s">
        <v>6168</v>
      </c>
      <c r="M336" s="174" t="s">
        <v>592</v>
      </c>
      <c r="N336" s="174" t="s">
        <v>6672</v>
      </c>
      <c r="O336" s="174" t="s">
        <v>6673</v>
      </c>
      <c r="P336" s="174">
        <v>0</v>
      </c>
      <c r="Q336" s="176" t="s">
        <v>419</v>
      </c>
      <c r="R336" s="176" t="s">
        <v>6933</v>
      </c>
      <c r="S336" s="177">
        <v>37970</v>
      </c>
      <c r="T336" s="178">
        <v>6866</v>
      </c>
      <c r="U336" s="179">
        <v>190578512</v>
      </c>
      <c r="V336" s="179">
        <v>565762998</v>
      </c>
      <c r="W336" s="195">
        <v>44286</v>
      </c>
      <c r="X336" s="178" t="s">
        <v>7879</v>
      </c>
      <c r="Y336" s="178" t="s">
        <v>7880</v>
      </c>
      <c r="Z336" s="194" t="s">
        <v>7911</v>
      </c>
    </row>
    <row r="337" spans="1:26" ht="12.75" x14ac:dyDescent="0.2">
      <c r="A337" s="194" t="s">
        <v>587</v>
      </c>
      <c r="B337" s="175">
        <v>719926002</v>
      </c>
      <c r="C337" s="174" t="s">
        <v>53</v>
      </c>
      <c r="D337" s="174" t="s">
        <v>588</v>
      </c>
      <c r="E337" s="174" t="s">
        <v>6669</v>
      </c>
      <c r="F337" s="174" t="s">
        <v>589</v>
      </c>
      <c r="G337" s="174" t="s">
        <v>6670</v>
      </c>
      <c r="H337" s="174" t="s">
        <v>590</v>
      </c>
      <c r="I337" s="174" t="s">
        <v>6671</v>
      </c>
      <c r="J337" s="174" t="s">
        <v>591</v>
      </c>
      <c r="K337" s="174" t="s">
        <v>6929</v>
      </c>
      <c r="L337" s="174" t="s">
        <v>6168</v>
      </c>
      <c r="M337" s="174" t="s">
        <v>592</v>
      </c>
      <c r="N337" s="174" t="s">
        <v>6672</v>
      </c>
      <c r="O337" s="174" t="s">
        <v>6673</v>
      </c>
      <c r="P337" s="174">
        <v>0</v>
      </c>
      <c r="Q337" s="176" t="s">
        <v>419</v>
      </c>
      <c r="R337" s="176" t="s">
        <v>6933</v>
      </c>
      <c r="S337" s="177">
        <v>37970</v>
      </c>
      <c r="T337" s="178">
        <v>6866</v>
      </c>
      <c r="U337" s="179">
        <v>5408671</v>
      </c>
      <c r="V337" s="179">
        <v>23831955</v>
      </c>
      <c r="W337" s="195">
        <v>44286</v>
      </c>
      <c r="X337" s="178" t="s">
        <v>7879</v>
      </c>
      <c r="Y337" s="178" t="s">
        <v>7880</v>
      </c>
      <c r="Z337" s="194" t="s">
        <v>162</v>
      </c>
    </row>
    <row r="338" spans="1:26" ht="12.75" x14ac:dyDescent="0.2">
      <c r="A338" s="194" t="s">
        <v>587</v>
      </c>
      <c r="B338" s="175">
        <v>719926002</v>
      </c>
      <c r="C338" s="174" t="s">
        <v>53</v>
      </c>
      <c r="D338" s="174" t="s">
        <v>588</v>
      </c>
      <c r="E338" s="174" t="s">
        <v>6669</v>
      </c>
      <c r="F338" s="174" t="s">
        <v>589</v>
      </c>
      <c r="G338" s="174" t="s">
        <v>6670</v>
      </c>
      <c r="H338" s="174" t="s">
        <v>590</v>
      </c>
      <c r="I338" s="174" t="s">
        <v>6671</v>
      </c>
      <c r="J338" s="174" t="s">
        <v>591</v>
      </c>
      <c r="K338" s="174" t="s">
        <v>6929</v>
      </c>
      <c r="L338" s="174" t="s">
        <v>6168</v>
      </c>
      <c r="M338" s="174" t="s">
        <v>592</v>
      </c>
      <c r="N338" s="174" t="s">
        <v>6672</v>
      </c>
      <c r="O338" s="174" t="s">
        <v>6673</v>
      </c>
      <c r="P338" s="174">
        <v>0</v>
      </c>
      <c r="Q338" s="176" t="s">
        <v>419</v>
      </c>
      <c r="R338" s="176" t="s">
        <v>6933</v>
      </c>
      <c r="S338" s="177">
        <v>37970</v>
      </c>
      <c r="T338" s="178">
        <v>6866</v>
      </c>
      <c r="U338" s="179">
        <v>31939686</v>
      </c>
      <c r="V338" s="179">
        <v>77893102</v>
      </c>
      <c r="W338" s="195">
        <v>44286</v>
      </c>
      <c r="X338" s="178" t="s">
        <v>7879</v>
      </c>
      <c r="Y338" s="178" t="s">
        <v>7880</v>
      </c>
      <c r="Z338" s="194" t="s">
        <v>7970</v>
      </c>
    </row>
    <row r="339" spans="1:26" ht="12.75" x14ac:dyDescent="0.2">
      <c r="A339" s="194" t="s">
        <v>587</v>
      </c>
      <c r="B339" s="175">
        <v>719926002</v>
      </c>
      <c r="C339" s="174" t="s">
        <v>53</v>
      </c>
      <c r="D339" s="174" t="s">
        <v>588</v>
      </c>
      <c r="E339" s="174" t="s">
        <v>6669</v>
      </c>
      <c r="F339" s="174" t="s">
        <v>589</v>
      </c>
      <c r="G339" s="174" t="s">
        <v>6670</v>
      </c>
      <c r="H339" s="174" t="s">
        <v>590</v>
      </c>
      <c r="I339" s="174" t="s">
        <v>6671</v>
      </c>
      <c r="J339" s="174" t="s">
        <v>591</v>
      </c>
      <c r="K339" s="174" t="s">
        <v>6929</v>
      </c>
      <c r="L339" s="174" t="s">
        <v>6168</v>
      </c>
      <c r="M339" s="174" t="s">
        <v>592</v>
      </c>
      <c r="N339" s="174" t="s">
        <v>6672</v>
      </c>
      <c r="O339" s="174" t="s">
        <v>6673</v>
      </c>
      <c r="P339" s="174">
        <v>0</v>
      </c>
      <c r="Q339" s="176" t="s">
        <v>419</v>
      </c>
      <c r="R339" s="176" t="s">
        <v>6933</v>
      </c>
      <c r="S339" s="177">
        <v>37970</v>
      </c>
      <c r="T339" s="178">
        <v>6866</v>
      </c>
      <c r="U339" s="179">
        <v>85871960</v>
      </c>
      <c r="V339" s="179">
        <v>280797065</v>
      </c>
      <c r="W339" s="195">
        <v>44286</v>
      </c>
      <c r="X339" s="178" t="s">
        <v>7879</v>
      </c>
      <c r="Y339" s="178" t="s">
        <v>7880</v>
      </c>
      <c r="Z339" s="194" t="s">
        <v>7893</v>
      </c>
    </row>
    <row r="340" spans="1:26" ht="12.75" x14ac:dyDescent="0.2">
      <c r="A340" s="194" t="s">
        <v>587</v>
      </c>
      <c r="B340" s="175">
        <v>719926002</v>
      </c>
      <c r="C340" s="174" t="s">
        <v>53</v>
      </c>
      <c r="D340" s="174" t="s">
        <v>588</v>
      </c>
      <c r="E340" s="174" t="s">
        <v>6669</v>
      </c>
      <c r="F340" s="174" t="s">
        <v>589</v>
      </c>
      <c r="G340" s="174" t="s">
        <v>6670</v>
      </c>
      <c r="H340" s="174" t="s">
        <v>590</v>
      </c>
      <c r="I340" s="174" t="s">
        <v>6671</v>
      </c>
      <c r="J340" s="174" t="s">
        <v>591</v>
      </c>
      <c r="K340" s="174" t="s">
        <v>6929</v>
      </c>
      <c r="L340" s="174" t="s">
        <v>6168</v>
      </c>
      <c r="M340" s="174" t="s">
        <v>592</v>
      </c>
      <c r="N340" s="174" t="s">
        <v>6672</v>
      </c>
      <c r="O340" s="174" t="s">
        <v>6673</v>
      </c>
      <c r="P340" s="174">
        <v>0</v>
      </c>
      <c r="Q340" s="176" t="s">
        <v>419</v>
      </c>
      <c r="R340" s="176" t="s">
        <v>6933</v>
      </c>
      <c r="S340" s="177">
        <v>37970</v>
      </c>
      <c r="T340" s="178">
        <v>6866</v>
      </c>
      <c r="U340" s="179">
        <v>16033200</v>
      </c>
      <c r="V340" s="179">
        <v>53230224</v>
      </c>
      <c r="W340" s="195">
        <v>44286</v>
      </c>
      <c r="X340" s="178" t="s">
        <v>7879</v>
      </c>
      <c r="Y340" s="178" t="s">
        <v>7880</v>
      </c>
      <c r="Z340" s="194" t="s">
        <v>7997</v>
      </c>
    </row>
    <row r="341" spans="1:26" ht="12.75" x14ac:dyDescent="0.2">
      <c r="A341" s="194" t="s">
        <v>587</v>
      </c>
      <c r="B341" s="175">
        <v>719926002</v>
      </c>
      <c r="C341" s="174" t="s">
        <v>53</v>
      </c>
      <c r="D341" s="174" t="s">
        <v>588</v>
      </c>
      <c r="E341" s="174" t="s">
        <v>6669</v>
      </c>
      <c r="F341" s="174" t="s">
        <v>589</v>
      </c>
      <c r="G341" s="174" t="s">
        <v>6670</v>
      </c>
      <c r="H341" s="174" t="s">
        <v>590</v>
      </c>
      <c r="I341" s="174" t="s">
        <v>6671</v>
      </c>
      <c r="J341" s="174" t="s">
        <v>591</v>
      </c>
      <c r="K341" s="174" t="s">
        <v>6929</v>
      </c>
      <c r="L341" s="174" t="s">
        <v>6168</v>
      </c>
      <c r="M341" s="174" t="s">
        <v>592</v>
      </c>
      <c r="N341" s="174" t="s">
        <v>6672</v>
      </c>
      <c r="O341" s="174" t="s">
        <v>6673</v>
      </c>
      <c r="P341" s="174">
        <v>0</v>
      </c>
      <c r="Q341" s="176" t="s">
        <v>419</v>
      </c>
      <c r="R341" s="176" t="s">
        <v>6933</v>
      </c>
      <c r="S341" s="177">
        <v>37970</v>
      </c>
      <c r="T341" s="178">
        <v>6866</v>
      </c>
      <c r="U341" s="179">
        <v>7694384</v>
      </c>
      <c r="V341" s="179">
        <v>29893124</v>
      </c>
      <c r="W341" s="195">
        <v>44286</v>
      </c>
      <c r="X341" s="178" t="s">
        <v>7879</v>
      </c>
      <c r="Y341" s="178" t="s">
        <v>7880</v>
      </c>
      <c r="Z341" s="194" t="s">
        <v>8022</v>
      </c>
    </row>
    <row r="342" spans="1:26" ht="12.75" x14ac:dyDescent="0.2">
      <c r="A342" s="194" t="s">
        <v>587</v>
      </c>
      <c r="B342" s="175">
        <v>719926002</v>
      </c>
      <c r="C342" s="174" t="s">
        <v>53</v>
      </c>
      <c r="D342" s="174" t="s">
        <v>588</v>
      </c>
      <c r="E342" s="174" t="s">
        <v>6669</v>
      </c>
      <c r="F342" s="174" t="s">
        <v>589</v>
      </c>
      <c r="G342" s="174" t="s">
        <v>6670</v>
      </c>
      <c r="H342" s="174" t="s">
        <v>590</v>
      </c>
      <c r="I342" s="174" t="s">
        <v>6671</v>
      </c>
      <c r="J342" s="174" t="s">
        <v>591</v>
      </c>
      <c r="K342" s="174" t="s">
        <v>6929</v>
      </c>
      <c r="L342" s="174" t="s">
        <v>6168</v>
      </c>
      <c r="M342" s="174" t="s">
        <v>592</v>
      </c>
      <c r="N342" s="174" t="s">
        <v>6672</v>
      </c>
      <c r="O342" s="174" t="s">
        <v>6673</v>
      </c>
      <c r="P342" s="174">
        <v>0</v>
      </c>
      <c r="Q342" s="176" t="s">
        <v>419</v>
      </c>
      <c r="R342" s="176" t="s">
        <v>6933</v>
      </c>
      <c r="S342" s="177">
        <v>37970</v>
      </c>
      <c r="T342" s="178">
        <v>6866</v>
      </c>
      <c r="U342" s="179">
        <v>48995572</v>
      </c>
      <c r="V342" s="179">
        <v>129829371</v>
      </c>
      <c r="W342" s="195">
        <v>44286</v>
      </c>
      <c r="X342" s="178" t="s">
        <v>7879</v>
      </c>
      <c r="Y342" s="178" t="s">
        <v>7880</v>
      </c>
      <c r="Z342" s="194" t="s">
        <v>7898</v>
      </c>
    </row>
    <row r="343" spans="1:26" ht="12.75" x14ac:dyDescent="0.2">
      <c r="A343" s="194" t="s">
        <v>587</v>
      </c>
      <c r="B343" s="175">
        <v>719926002</v>
      </c>
      <c r="C343" s="174" t="s">
        <v>53</v>
      </c>
      <c r="D343" s="174" t="s">
        <v>588</v>
      </c>
      <c r="E343" s="174" t="s">
        <v>6669</v>
      </c>
      <c r="F343" s="174" t="s">
        <v>589</v>
      </c>
      <c r="G343" s="174" t="s">
        <v>6670</v>
      </c>
      <c r="H343" s="174" t="s">
        <v>590</v>
      </c>
      <c r="I343" s="174" t="s">
        <v>6671</v>
      </c>
      <c r="J343" s="174" t="s">
        <v>591</v>
      </c>
      <c r="K343" s="174" t="s">
        <v>6929</v>
      </c>
      <c r="L343" s="174" t="s">
        <v>6168</v>
      </c>
      <c r="M343" s="174" t="s">
        <v>592</v>
      </c>
      <c r="N343" s="174" t="s">
        <v>6672</v>
      </c>
      <c r="O343" s="174" t="s">
        <v>6673</v>
      </c>
      <c r="P343" s="174">
        <v>0</v>
      </c>
      <c r="Q343" s="176" t="s">
        <v>419</v>
      </c>
      <c r="R343" s="176" t="s">
        <v>6933</v>
      </c>
      <c r="S343" s="177">
        <v>37970</v>
      </c>
      <c r="T343" s="178">
        <v>6866</v>
      </c>
      <c r="U343" s="179">
        <v>21805152</v>
      </c>
      <c r="V343" s="179">
        <v>72309732</v>
      </c>
      <c r="W343" s="195">
        <v>44286</v>
      </c>
      <c r="X343" s="178" t="s">
        <v>7879</v>
      </c>
      <c r="Y343" s="178" t="s">
        <v>7880</v>
      </c>
      <c r="Z343" s="194" t="s">
        <v>7899</v>
      </c>
    </row>
    <row r="344" spans="1:26" ht="12.75" x14ac:dyDescent="0.2">
      <c r="A344" s="194" t="s">
        <v>587</v>
      </c>
      <c r="B344" s="175">
        <v>719926002</v>
      </c>
      <c r="C344" s="174" t="s">
        <v>53</v>
      </c>
      <c r="D344" s="174" t="s">
        <v>588</v>
      </c>
      <c r="E344" s="174" t="s">
        <v>6669</v>
      </c>
      <c r="F344" s="174" t="s">
        <v>589</v>
      </c>
      <c r="G344" s="174" t="s">
        <v>6670</v>
      </c>
      <c r="H344" s="174" t="s">
        <v>590</v>
      </c>
      <c r="I344" s="174" t="s">
        <v>6671</v>
      </c>
      <c r="J344" s="174" t="s">
        <v>591</v>
      </c>
      <c r="K344" s="174" t="s">
        <v>6929</v>
      </c>
      <c r="L344" s="174" t="s">
        <v>6168</v>
      </c>
      <c r="M344" s="174" t="s">
        <v>592</v>
      </c>
      <c r="N344" s="174" t="s">
        <v>6672</v>
      </c>
      <c r="O344" s="174" t="s">
        <v>6673</v>
      </c>
      <c r="P344" s="174">
        <v>0</v>
      </c>
      <c r="Q344" s="176" t="s">
        <v>419</v>
      </c>
      <c r="R344" s="176" t="s">
        <v>6933</v>
      </c>
      <c r="S344" s="177">
        <v>37970</v>
      </c>
      <c r="T344" s="178">
        <v>6866</v>
      </c>
      <c r="U344" s="179">
        <v>12000488</v>
      </c>
      <c r="V344" s="179">
        <v>36339505</v>
      </c>
      <c r="W344" s="195">
        <v>44286</v>
      </c>
      <c r="X344" s="178" t="s">
        <v>7879</v>
      </c>
      <c r="Y344" s="178" t="s">
        <v>7880</v>
      </c>
      <c r="Z344" s="194" t="s">
        <v>7965</v>
      </c>
    </row>
    <row r="345" spans="1:26" ht="12.75" x14ac:dyDescent="0.2">
      <c r="A345" s="194" t="s">
        <v>587</v>
      </c>
      <c r="B345" s="175">
        <v>719926002</v>
      </c>
      <c r="C345" s="174" t="s">
        <v>53</v>
      </c>
      <c r="D345" s="174" t="s">
        <v>588</v>
      </c>
      <c r="E345" s="174" t="s">
        <v>6669</v>
      </c>
      <c r="F345" s="174" t="s">
        <v>589</v>
      </c>
      <c r="G345" s="174" t="s">
        <v>6670</v>
      </c>
      <c r="H345" s="174" t="s">
        <v>590</v>
      </c>
      <c r="I345" s="174" t="s">
        <v>6671</v>
      </c>
      <c r="J345" s="174" t="s">
        <v>591</v>
      </c>
      <c r="K345" s="174" t="s">
        <v>6929</v>
      </c>
      <c r="L345" s="174" t="s">
        <v>6168</v>
      </c>
      <c r="M345" s="174" t="s">
        <v>592</v>
      </c>
      <c r="N345" s="174" t="s">
        <v>6672</v>
      </c>
      <c r="O345" s="174" t="s">
        <v>6673</v>
      </c>
      <c r="P345" s="174">
        <v>0</v>
      </c>
      <c r="Q345" s="176" t="s">
        <v>419</v>
      </c>
      <c r="R345" s="176" t="s">
        <v>6933</v>
      </c>
      <c r="S345" s="177">
        <v>37970</v>
      </c>
      <c r="T345" s="178">
        <v>6866</v>
      </c>
      <c r="U345" s="179">
        <v>19756212</v>
      </c>
      <c r="V345" s="179">
        <v>80313296</v>
      </c>
      <c r="W345" s="195">
        <v>44286</v>
      </c>
      <c r="X345" s="178" t="s">
        <v>7879</v>
      </c>
      <c r="Y345" s="178" t="s">
        <v>7880</v>
      </c>
      <c r="Z345" s="194" t="s">
        <v>198</v>
      </c>
    </row>
    <row r="346" spans="1:26" ht="12.75" x14ac:dyDescent="0.2">
      <c r="A346" s="194" t="s">
        <v>587</v>
      </c>
      <c r="B346" s="175">
        <v>719926002</v>
      </c>
      <c r="C346" s="174" t="s">
        <v>53</v>
      </c>
      <c r="D346" s="174" t="s">
        <v>588</v>
      </c>
      <c r="E346" s="174" t="s">
        <v>6669</v>
      </c>
      <c r="F346" s="174" t="s">
        <v>589</v>
      </c>
      <c r="G346" s="174" t="s">
        <v>6670</v>
      </c>
      <c r="H346" s="174" t="s">
        <v>590</v>
      </c>
      <c r="I346" s="174" t="s">
        <v>6671</v>
      </c>
      <c r="J346" s="174" t="s">
        <v>591</v>
      </c>
      <c r="K346" s="174" t="s">
        <v>6929</v>
      </c>
      <c r="L346" s="174" t="s">
        <v>6168</v>
      </c>
      <c r="M346" s="174" t="s">
        <v>592</v>
      </c>
      <c r="N346" s="174" t="s">
        <v>6672</v>
      </c>
      <c r="O346" s="174" t="s">
        <v>6673</v>
      </c>
      <c r="P346" s="174">
        <v>0</v>
      </c>
      <c r="Q346" s="176" t="s">
        <v>419</v>
      </c>
      <c r="R346" s="176" t="s">
        <v>6933</v>
      </c>
      <c r="S346" s="177">
        <v>37970</v>
      </c>
      <c r="T346" s="178">
        <v>6866</v>
      </c>
      <c r="U346" s="179">
        <v>28094304</v>
      </c>
      <c r="V346" s="179">
        <v>82239972</v>
      </c>
      <c r="W346" s="195">
        <v>44286</v>
      </c>
      <c r="X346" s="178" t="s">
        <v>7879</v>
      </c>
      <c r="Y346" s="178" t="s">
        <v>7880</v>
      </c>
      <c r="Z346" s="194" t="s">
        <v>7888</v>
      </c>
    </row>
    <row r="347" spans="1:26" ht="12.75" x14ac:dyDescent="0.2">
      <c r="A347" s="194" t="s">
        <v>465</v>
      </c>
      <c r="B347" s="175">
        <v>715787008</v>
      </c>
      <c r="C347" s="174" t="s">
        <v>53</v>
      </c>
      <c r="D347" s="174" t="s">
        <v>466</v>
      </c>
      <c r="E347" s="174" t="s">
        <v>8129</v>
      </c>
      <c r="F347" s="174" t="s">
        <v>467</v>
      </c>
      <c r="G347" s="174" t="s">
        <v>8130</v>
      </c>
      <c r="H347" s="174" t="s">
        <v>68</v>
      </c>
      <c r="I347" s="174" t="s">
        <v>8131</v>
      </c>
      <c r="J347" s="174" t="s">
        <v>8132</v>
      </c>
      <c r="K347" s="174" t="s">
        <v>468</v>
      </c>
      <c r="L347" s="174" t="s">
        <v>50</v>
      </c>
      <c r="M347" s="174" t="s">
        <v>469</v>
      </c>
      <c r="N347" s="174" t="s">
        <v>8133</v>
      </c>
      <c r="O347" s="174" t="s">
        <v>8134</v>
      </c>
      <c r="P347" s="174">
        <v>0</v>
      </c>
      <c r="Q347" s="176" t="s">
        <v>470</v>
      </c>
      <c r="R347" s="176" t="s">
        <v>8135</v>
      </c>
      <c r="S347" s="177">
        <v>37970</v>
      </c>
      <c r="T347" s="178">
        <v>6871</v>
      </c>
      <c r="U347" s="179">
        <v>3914773</v>
      </c>
      <c r="V347" s="179">
        <v>11739819</v>
      </c>
      <c r="W347" s="195">
        <v>44286</v>
      </c>
      <c r="X347" s="178" t="s">
        <v>7879</v>
      </c>
      <c r="Y347" s="178" t="s">
        <v>7880</v>
      </c>
      <c r="Z347" s="194" t="s">
        <v>7889</v>
      </c>
    </row>
    <row r="348" spans="1:26" ht="12.75" x14ac:dyDescent="0.2">
      <c r="A348" s="194" t="s">
        <v>3898</v>
      </c>
      <c r="B348" s="175">
        <v>690734001</v>
      </c>
      <c r="C348" s="174" t="s">
        <v>2854</v>
      </c>
      <c r="D348" s="174" t="s">
        <v>2871</v>
      </c>
      <c r="E348" s="174" t="s">
        <v>27</v>
      </c>
      <c r="F348" s="174" t="s">
        <v>2872</v>
      </c>
      <c r="G348" s="174">
        <v>0</v>
      </c>
      <c r="H348" s="174">
        <v>0</v>
      </c>
      <c r="I348" s="174">
        <v>0</v>
      </c>
      <c r="J348" s="174" t="s">
        <v>3900</v>
      </c>
      <c r="K348" s="174" t="s">
        <v>3899</v>
      </c>
      <c r="L348" s="174" t="s">
        <v>630</v>
      </c>
      <c r="M348" s="174" t="s">
        <v>3901</v>
      </c>
      <c r="N348" s="174">
        <v>0</v>
      </c>
      <c r="O348" s="174">
        <v>0</v>
      </c>
      <c r="P348" s="174">
        <v>0</v>
      </c>
      <c r="Q348" s="176">
        <v>91001</v>
      </c>
      <c r="R348" s="176" t="s">
        <v>3269</v>
      </c>
      <c r="S348" s="177">
        <v>38159</v>
      </c>
      <c r="T348" s="178">
        <v>6872</v>
      </c>
      <c r="U348" s="179">
        <v>12878280</v>
      </c>
      <c r="V348" s="179">
        <v>13065030</v>
      </c>
      <c r="W348" s="195">
        <v>44286</v>
      </c>
      <c r="X348" s="178" t="s">
        <v>7879</v>
      </c>
      <c r="Y348" s="178" t="s">
        <v>7880</v>
      </c>
      <c r="Z348" s="194" t="s">
        <v>7933</v>
      </c>
    </row>
    <row r="349" spans="1:26" ht="12.75" x14ac:dyDescent="0.2">
      <c r="A349" s="194" t="s">
        <v>3115</v>
      </c>
      <c r="B349" s="175">
        <v>691201007</v>
      </c>
      <c r="C349" s="174" t="s">
        <v>2854</v>
      </c>
      <c r="D349" s="174" t="s">
        <v>2871</v>
      </c>
      <c r="E349" s="174" t="s">
        <v>27</v>
      </c>
      <c r="F349" s="174" t="s">
        <v>2872</v>
      </c>
      <c r="G349" s="174" t="s">
        <v>29</v>
      </c>
      <c r="H349" s="174">
        <v>0</v>
      </c>
      <c r="I349" s="174">
        <v>0</v>
      </c>
      <c r="J349" s="174" t="s">
        <v>3116</v>
      </c>
      <c r="K349" s="174" t="s">
        <v>3117</v>
      </c>
      <c r="L349" s="174" t="s">
        <v>6171</v>
      </c>
      <c r="M349" s="174" t="s">
        <v>3118</v>
      </c>
      <c r="N349" s="174">
        <v>0</v>
      </c>
      <c r="O349" s="174">
        <v>0</v>
      </c>
      <c r="P349" s="174">
        <v>0</v>
      </c>
      <c r="Q349" s="176">
        <v>91001</v>
      </c>
      <c r="R349" s="176" t="s">
        <v>3119</v>
      </c>
      <c r="S349" s="177">
        <v>37970</v>
      </c>
      <c r="T349" s="178">
        <v>6876</v>
      </c>
      <c r="U349" s="179">
        <v>47474690</v>
      </c>
      <c r="V349" s="179">
        <v>54100580</v>
      </c>
      <c r="W349" s="195">
        <v>44286</v>
      </c>
      <c r="X349" s="178" t="s">
        <v>7879</v>
      </c>
      <c r="Y349" s="178" t="s">
        <v>7880</v>
      </c>
      <c r="Z349" s="194" t="s">
        <v>7891</v>
      </c>
    </row>
    <row r="350" spans="1:26" ht="12.75" x14ac:dyDescent="0.2">
      <c r="A350" s="194" t="s">
        <v>6827</v>
      </c>
      <c r="B350" s="175">
        <v>705528004</v>
      </c>
      <c r="C350" s="174" t="s">
        <v>1566</v>
      </c>
      <c r="D350" s="174" t="s">
        <v>1756</v>
      </c>
      <c r="E350" s="174" t="s">
        <v>7749</v>
      </c>
      <c r="F350" s="174" t="s">
        <v>1757</v>
      </c>
      <c r="G350" s="174" t="s">
        <v>7751</v>
      </c>
      <c r="H350" s="174" t="s">
        <v>7752</v>
      </c>
      <c r="I350" s="174" t="s">
        <v>7753</v>
      </c>
      <c r="J350" s="174" t="s">
        <v>1758</v>
      </c>
      <c r="K350" s="174" t="s">
        <v>1760</v>
      </c>
      <c r="L350" s="174" t="s">
        <v>6171</v>
      </c>
      <c r="M350" s="174" t="s">
        <v>1013</v>
      </c>
      <c r="N350" s="174" t="s">
        <v>7750</v>
      </c>
      <c r="O350" s="174" t="s">
        <v>1759</v>
      </c>
      <c r="P350" s="174">
        <v>0</v>
      </c>
      <c r="Q350" s="176">
        <v>93401</v>
      </c>
      <c r="R350" s="176" t="s">
        <v>7072</v>
      </c>
      <c r="S350" s="177">
        <v>37970</v>
      </c>
      <c r="T350" s="178">
        <v>6880</v>
      </c>
      <c r="U350" s="179">
        <v>16033200</v>
      </c>
      <c r="V350" s="179">
        <v>85987948</v>
      </c>
      <c r="W350" s="195">
        <v>44286</v>
      </c>
      <c r="X350" s="178" t="s">
        <v>7879</v>
      </c>
      <c r="Y350" s="178" t="s">
        <v>7880</v>
      </c>
      <c r="Z350" s="194" t="s">
        <v>7914</v>
      </c>
    </row>
    <row r="351" spans="1:26" ht="12.75" x14ac:dyDescent="0.2">
      <c r="A351" s="194" t="s">
        <v>6827</v>
      </c>
      <c r="B351" s="175">
        <v>705528004</v>
      </c>
      <c r="C351" s="174" t="s">
        <v>1566</v>
      </c>
      <c r="D351" s="174" t="s">
        <v>1756</v>
      </c>
      <c r="E351" s="174" t="s">
        <v>7749</v>
      </c>
      <c r="F351" s="174" t="s">
        <v>1757</v>
      </c>
      <c r="G351" s="174" t="s">
        <v>7751</v>
      </c>
      <c r="H351" s="174" t="s">
        <v>7752</v>
      </c>
      <c r="I351" s="174" t="s">
        <v>7753</v>
      </c>
      <c r="J351" s="174" t="s">
        <v>1758</v>
      </c>
      <c r="K351" s="174" t="s">
        <v>1760</v>
      </c>
      <c r="L351" s="174" t="s">
        <v>6171</v>
      </c>
      <c r="M351" s="174" t="s">
        <v>1013</v>
      </c>
      <c r="N351" s="174" t="s">
        <v>7750</v>
      </c>
      <c r="O351" s="174" t="s">
        <v>1759</v>
      </c>
      <c r="P351" s="174">
        <v>0</v>
      </c>
      <c r="Q351" s="176">
        <v>93401</v>
      </c>
      <c r="R351" s="176" t="s">
        <v>7072</v>
      </c>
      <c r="S351" s="177">
        <v>37970</v>
      </c>
      <c r="T351" s="178">
        <v>6880</v>
      </c>
      <c r="U351" s="179">
        <v>47015204</v>
      </c>
      <c r="V351" s="179">
        <v>189705512</v>
      </c>
      <c r="W351" s="195">
        <v>44286</v>
      </c>
      <c r="X351" s="178" t="s">
        <v>7879</v>
      </c>
      <c r="Y351" s="178" t="s">
        <v>7880</v>
      </c>
      <c r="Z351" s="194" t="s">
        <v>7993</v>
      </c>
    </row>
    <row r="352" spans="1:26" ht="12.75" x14ac:dyDescent="0.2">
      <c r="A352" s="194" t="s">
        <v>6827</v>
      </c>
      <c r="B352" s="175">
        <v>705528004</v>
      </c>
      <c r="C352" s="174" t="s">
        <v>1566</v>
      </c>
      <c r="D352" s="174" t="s">
        <v>1756</v>
      </c>
      <c r="E352" s="174" t="s">
        <v>7749</v>
      </c>
      <c r="F352" s="174" t="s">
        <v>1757</v>
      </c>
      <c r="G352" s="174" t="s">
        <v>7751</v>
      </c>
      <c r="H352" s="174" t="s">
        <v>7752</v>
      </c>
      <c r="I352" s="174" t="s">
        <v>7753</v>
      </c>
      <c r="J352" s="174" t="s">
        <v>1758</v>
      </c>
      <c r="K352" s="174" t="s">
        <v>1760</v>
      </c>
      <c r="L352" s="174" t="s">
        <v>6171</v>
      </c>
      <c r="M352" s="174" t="s">
        <v>1013</v>
      </c>
      <c r="N352" s="174" t="s">
        <v>7750</v>
      </c>
      <c r="O352" s="174" t="s">
        <v>1759</v>
      </c>
      <c r="P352" s="174">
        <v>0</v>
      </c>
      <c r="Q352" s="176">
        <v>93401</v>
      </c>
      <c r="R352" s="176" t="s">
        <v>7072</v>
      </c>
      <c r="S352" s="177">
        <v>37970</v>
      </c>
      <c r="T352" s="178">
        <v>6880</v>
      </c>
      <c r="U352" s="179">
        <v>50064960</v>
      </c>
      <c r="V352" s="179">
        <v>163072899</v>
      </c>
      <c r="W352" s="195">
        <v>44286</v>
      </c>
      <c r="X352" s="178" t="s">
        <v>7879</v>
      </c>
      <c r="Y352" s="178" t="s">
        <v>7880</v>
      </c>
      <c r="Z352" s="194" t="s">
        <v>8023</v>
      </c>
    </row>
    <row r="353" spans="1:26" ht="12.75" x14ac:dyDescent="0.2">
      <c r="A353" s="194" t="s">
        <v>6827</v>
      </c>
      <c r="B353" s="175">
        <v>705528004</v>
      </c>
      <c r="C353" s="174" t="s">
        <v>1566</v>
      </c>
      <c r="D353" s="174" t="s">
        <v>1756</v>
      </c>
      <c r="E353" s="174" t="s">
        <v>7749</v>
      </c>
      <c r="F353" s="174" t="s">
        <v>1757</v>
      </c>
      <c r="G353" s="174" t="s">
        <v>7751</v>
      </c>
      <c r="H353" s="174" t="s">
        <v>7752</v>
      </c>
      <c r="I353" s="174" t="s">
        <v>7753</v>
      </c>
      <c r="J353" s="174" t="s">
        <v>1758</v>
      </c>
      <c r="K353" s="174" t="s">
        <v>1760</v>
      </c>
      <c r="L353" s="174" t="s">
        <v>6171</v>
      </c>
      <c r="M353" s="174" t="s">
        <v>1013</v>
      </c>
      <c r="N353" s="174" t="s">
        <v>7750</v>
      </c>
      <c r="O353" s="174" t="s">
        <v>1759</v>
      </c>
      <c r="P353" s="174">
        <v>0</v>
      </c>
      <c r="Q353" s="176">
        <v>93401</v>
      </c>
      <c r="R353" s="176" t="s">
        <v>7072</v>
      </c>
      <c r="S353" s="177">
        <v>37970</v>
      </c>
      <c r="T353" s="178">
        <v>6880</v>
      </c>
      <c r="U353" s="179">
        <v>12024900</v>
      </c>
      <c r="V353" s="179">
        <v>54352548</v>
      </c>
      <c r="W353" s="195">
        <v>44286</v>
      </c>
      <c r="X353" s="178" t="s">
        <v>7879</v>
      </c>
      <c r="Y353" s="178" t="s">
        <v>7880</v>
      </c>
      <c r="Z353" s="194" t="s">
        <v>7999</v>
      </c>
    </row>
    <row r="354" spans="1:26" ht="12.75" x14ac:dyDescent="0.2">
      <c r="A354" s="194" t="s">
        <v>6827</v>
      </c>
      <c r="B354" s="175">
        <v>705528004</v>
      </c>
      <c r="C354" s="174" t="s">
        <v>1566</v>
      </c>
      <c r="D354" s="174" t="s">
        <v>1756</v>
      </c>
      <c r="E354" s="174" t="s">
        <v>7749</v>
      </c>
      <c r="F354" s="174" t="s">
        <v>1757</v>
      </c>
      <c r="G354" s="174" t="s">
        <v>7751</v>
      </c>
      <c r="H354" s="174" t="s">
        <v>7752</v>
      </c>
      <c r="I354" s="174" t="s">
        <v>7753</v>
      </c>
      <c r="J354" s="174" t="s">
        <v>1758</v>
      </c>
      <c r="K354" s="174" t="s">
        <v>1760</v>
      </c>
      <c r="L354" s="174" t="s">
        <v>6171</v>
      </c>
      <c r="M354" s="174" t="s">
        <v>1013</v>
      </c>
      <c r="N354" s="174" t="s">
        <v>7750</v>
      </c>
      <c r="O354" s="174" t="s">
        <v>1759</v>
      </c>
      <c r="P354" s="174">
        <v>0</v>
      </c>
      <c r="Q354" s="176">
        <v>93401</v>
      </c>
      <c r="R354" s="176" t="s">
        <v>7072</v>
      </c>
      <c r="S354" s="177">
        <v>37970</v>
      </c>
      <c r="T354" s="178">
        <v>6880</v>
      </c>
      <c r="U354" s="179">
        <v>42741408</v>
      </c>
      <c r="V354" s="179">
        <v>160197528</v>
      </c>
      <c r="W354" s="195">
        <v>44286</v>
      </c>
      <c r="X354" s="178" t="s">
        <v>7879</v>
      </c>
      <c r="Y354" s="178" t="s">
        <v>7880</v>
      </c>
      <c r="Z354" s="194" t="s">
        <v>7899</v>
      </c>
    </row>
    <row r="355" spans="1:26" ht="12.75" x14ac:dyDescent="0.2">
      <c r="A355" s="194" t="s">
        <v>4223</v>
      </c>
      <c r="B355" s="175" t="s">
        <v>7853</v>
      </c>
      <c r="C355" s="174" t="s">
        <v>81</v>
      </c>
      <c r="D355" s="174" t="s">
        <v>4224</v>
      </c>
      <c r="E355" s="174" t="s">
        <v>7500</v>
      </c>
      <c r="F355" s="174" t="s">
        <v>4225</v>
      </c>
      <c r="G355" s="174" t="s">
        <v>7501</v>
      </c>
      <c r="H355" s="174" t="s">
        <v>4226</v>
      </c>
      <c r="I355" s="174" t="s">
        <v>7502</v>
      </c>
      <c r="J355" s="174" t="s">
        <v>7504</v>
      </c>
      <c r="K355" s="174" t="s">
        <v>4227</v>
      </c>
      <c r="L355" s="174" t="s">
        <v>50</v>
      </c>
      <c r="M355" s="174" t="s">
        <v>3485</v>
      </c>
      <c r="N355" s="174" t="s">
        <v>4228</v>
      </c>
      <c r="O355" s="174" t="s">
        <v>6643</v>
      </c>
      <c r="P355" s="174">
        <v>0</v>
      </c>
      <c r="Q355" s="176" t="s">
        <v>419</v>
      </c>
      <c r="R355" s="176" t="s">
        <v>7503</v>
      </c>
      <c r="S355" s="177">
        <v>37970</v>
      </c>
      <c r="T355" s="178">
        <v>6897</v>
      </c>
      <c r="U355" s="179">
        <v>6206400</v>
      </c>
      <c r="V355" s="179">
        <v>18929520</v>
      </c>
      <c r="W355" s="195">
        <v>44286</v>
      </c>
      <c r="X355" s="178" t="s">
        <v>7879</v>
      </c>
      <c r="Y355" s="178" t="s">
        <v>7880</v>
      </c>
      <c r="Z355" s="194" t="s">
        <v>8014</v>
      </c>
    </row>
    <row r="356" spans="1:26" ht="12.75" x14ac:dyDescent="0.2">
      <c r="A356" s="194" t="s">
        <v>4223</v>
      </c>
      <c r="B356" s="175" t="s">
        <v>7853</v>
      </c>
      <c r="C356" s="174" t="s">
        <v>81</v>
      </c>
      <c r="D356" s="174" t="s">
        <v>4224</v>
      </c>
      <c r="E356" s="174" t="s">
        <v>7500</v>
      </c>
      <c r="F356" s="174" t="s">
        <v>4225</v>
      </c>
      <c r="G356" s="174" t="s">
        <v>7501</v>
      </c>
      <c r="H356" s="174" t="s">
        <v>4226</v>
      </c>
      <c r="I356" s="174" t="s">
        <v>7502</v>
      </c>
      <c r="J356" s="174" t="s">
        <v>7504</v>
      </c>
      <c r="K356" s="174" t="s">
        <v>4227</v>
      </c>
      <c r="L356" s="174" t="s">
        <v>50</v>
      </c>
      <c r="M356" s="174" t="s">
        <v>3485</v>
      </c>
      <c r="N356" s="174" t="s">
        <v>4228</v>
      </c>
      <c r="O356" s="174" t="s">
        <v>6643</v>
      </c>
      <c r="P356" s="174">
        <v>0</v>
      </c>
      <c r="Q356" s="176" t="s">
        <v>419</v>
      </c>
      <c r="R356" s="176" t="s">
        <v>7503</v>
      </c>
      <c r="S356" s="177">
        <v>37970</v>
      </c>
      <c r="T356" s="178">
        <v>6897</v>
      </c>
      <c r="U356" s="179">
        <v>6516720</v>
      </c>
      <c r="V356" s="179">
        <v>20481120</v>
      </c>
      <c r="W356" s="195">
        <v>44286</v>
      </c>
      <c r="X356" s="178" t="s">
        <v>7879</v>
      </c>
      <c r="Y356" s="178" t="s">
        <v>7880</v>
      </c>
      <c r="Z356" s="194" t="s">
        <v>250</v>
      </c>
    </row>
    <row r="357" spans="1:26" ht="12.75" x14ac:dyDescent="0.2">
      <c r="A357" s="194" t="s">
        <v>4223</v>
      </c>
      <c r="B357" s="175" t="s">
        <v>7853</v>
      </c>
      <c r="C357" s="174" t="s">
        <v>81</v>
      </c>
      <c r="D357" s="174" t="s">
        <v>4224</v>
      </c>
      <c r="E357" s="174" t="s">
        <v>7500</v>
      </c>
      <c r="F357" s="174" t="s">
        <v>4225</v>
      </c>
      <c r="G357" s="174" t="s">
        <v>7501</v>
      </c>
      <c r="H357" s="174" t="s">
        <v>4226</v>
      </c>
      <c r="I357" s="174" t="s">
        <v>7502</v>
      </c>
      <c r="J357" s="174" t="s">
        <v>7504</v>
      </c>
      <c r="K357" s="174" t="s">
        <v>4227</v>
      </c>
      <c r="L357" s="174" t="s">
        <v>50</v>
      </c>
      <c r="M357" s="174" t="s">
        <v>3485</v>
      </c>
      <c r="N357" s="174" t="s">
        <v>4228</v>
      </c>
      <c r="O357" s="174" t="s">
        <v>6643</v>
      </c>
      <c r="P357" s="174">
        <v>0</v>
      </c>
      <c r="Q357" s="176" t="s">
        <v>419</v>
      </c>
      <c r="R357" s="176" t="s">
        <v>7503</v>
      </c>
      <c r="S357" s="177">
        <v>37970</v>
      </c>
      <c r="T357" s="178">
        <v>6897</v>
      </c>
      <c r="U357" s="179">
        <v>18619200</v>
      </c>
      <c r="V357" s="179">
        <v>61676100</v>
      </c>
      <c r="W357" s="195">
        <v>44286</v>
      </c>
      <c r="X357" s="178" t="s">
        <v>7879</v>
      </c>
      <c r="Y357" s="178" t="s">
        <v>7880</v>
      </c>
      <c r="Z357" s="194" t="s">
        <v>7960</v>
      </c>
    </row>
    <row r="358" spans="1:26" ht="12.75" x14ac:dyDescent="0.2">
      <c r="A358" s="194" t="s">
        <v>4223</v>
      </c>
      <c r="B358" s="175" t="s">
        <v>7853</v>
      </c>
      <c r="C358" s="174" t="s">
        <v>81</v>
      </c>
      <c r="D358" s="174" t="s">
        <v>4224</v>
      </c>
      <c r="E358" s="174" t="s">
        <v>7500</v>
      </c>
      <c r="F358" s="174" t="s">
        <v>4225</v>
      </c>
      <c r="G358" s="174" t="s">
        <v>7501</v>
      </c>
      <c r="H358" s="174" t="s">
        <v>4226</v>
      </c>
      <c r="I358" s="174" t="s">
        <v>7502</v>
      </c>
      <c r="J358" s="174" t="s">
        <v>7504</v>
      </c>
      <c r="K358" s="174" t="s">
        <v>4227</v>
      </c>
      <c r="L358" s="174" t="s">
        <v>50</v>
      </c>
      <c r="M358" s="174" t="s">
        <v>3485</v>
      </c>
      <c r="N358" s="174" t="s">
        <v>4228</v>
      </c>
      <c r="O358" s="174" t="s">
        <v>6643</v>
      </c>
      <c r="P358" s="174">
        <v>0</v>
      </c>
      <c r="Q358" s="176" t="s">
        <v>419</v>
      </c>
      <c r="R358" s="176" t="s">
        <v>7503</v>
      </c>
      <c r="S358" s="177">
        <v>37970</v>
      </c>
      <c r="T358" s="178">
        <v>6897</v>
      </c>
      <c r="U358" s="179">
        <v>8068320</v>
      </c>
      <c r="V358" s="179">
        <v>25834140</v>
      </c>
      <c r="W358" s="195">
        <v>44286</v>
      </c>
      <c r="X358" s="178" t="s">
        <v>7879</v>
      </c>
      <c r="Y358" s="178" t="s">
        <v>7880</v>
      </c>
      <c r="Z358" s="194" t="s">
        <v>7941</v>
      </c>
    </row>
    <row r="359" spans="1:26" ht="12.75" x14ac:dyDescent="0.2">
      <c r="A359" s="194" t="s">
        <v>4223</v>
      </c>
      <c r="B359" s="175" t="s">
        <v>7853</v>
      </c>
      <c r="C359" s="174" t="s">
        <v>81</v>
      </c>
      <c r="D359" s="174" t="s">
        <v>4224</v>
      </c>
      <c r="E359" s="174" t="s">
        <v>7500</v>
      </c>
      <c r="F359" s="174" t="s">
        <v>4225</v>
      </c>
      <c r="G359" s="174" t="s">
        <v>7501</v>
      </c>
      <c r="H359" s="174" t="s">
        <v>4226</v>
      </c>
      <c r="I359" s="174" t="s">
        <v>7502</v>
      </c>
      <c r="J359" s="174" t="s">
        <v>7504</v>
      </c>
      <c r="K359" s="174" t="s">
        <v>4227</v>
      </c>
      <c r="L359" s="174" t="s">
        <v>50</v>
      </c>
      <c r="M359" s="174" t="s">
        <v>3485</v>
      </c>
      <c r="N359" s="174" t="s">
        <v>4228</v>
      </c>
      <c r="O359" s="174" t="s">
        <v>6643</v>
      </c>
      <c r="P359" s="174">
        <v>0</v>
      </c>
      <c r="Q359" s="176" t="s">
        <v>419</v>
      </c>
      <c r="R359" s="176" t="s">
        <v>7503</v>
      </c>
      <c r="S359" s="177">
        <v>37970</v>
      </c>
      <c r="T359" s="178">
        <v>6897</v>
      </c>
      <c r="U359" s="179">
        <v>6206400</v>
      </c>
      <c r="V359" s="179">
        <v>18696780</v>
      </c>
      <c r="W359" s="195">
        <v>44286</v>
      </c>
      <c r="X359" s="178" t="s">
        <v>7879</v>
      </c>
      <c r="Y359" s="178" t="s">
        <v>7880</v>
      </c>
      <c r="Z359" s="194" t="s">
        <v>7979</v>
      </c>
    </row>
    <row r="360" spans="1:26" ht="12.75" x14ac:dyDescent="0.2">
      <c r="A360" s="194" t="s">
        <v>4223</v>
      </c>
      <c r="B360" s="175" t="s">
        <v>7853</v>
      </c>
      <c r="C360" s="174" t="s">
        <v>81</v>
      </c>
      <c r="D360" s="174" t="s">
        <v>4224</v>
      </c>
      <c r="E360" s="174" t="s">
        <v>7500</v>
      </c>
      <c r="F360" s="174" t="s">
        <v>4225</v>
      </c>
      <c r="G360" s="174" t="s">
        <v>7501</v>
      </c>
      <c r="H360" s="174" t="s">
        <v>4226</v>
      </c>
      <c r="I360" s="174" t="s">
        <v>7502</v>
      </c>
      <c r="J360" s="174" t="s">
        <v>7504</v>
      </c>
      <c r="K360" s="174" t="s">
        <v>4227</v>
      </c>
      <c r="L360" s="174" t="s">
        <v>50</v>
      </c>
      <c r="M360" s="174" t="s">
        <v>3485</v>
      </c>
      <c r="N360" s="174" t="s">
        <v>4228</v>
      </c>
      <c r="O360" s="174" t="s">
        <v>6643</v>
      </c>
      <c r="P360" s="174">
        <v>0</v>
      </c>
      <c r="Q360" s="176" t="s">
        <v>419</v>
      </c>
      <c r="R360" s="176" t="s">
        <v>7503</v>
      </c>
      <c r="S360" s="177">
        <v>37970</v>
      </c>
      <c r="T360" s="178">
        <v>6897</v>
      </c>
      <c r="U360" s="179">
        <v>6206400</v>
      </c>
      <c r="V360" s="179">
        <v>20325960</v>
      </c>
      <c r="W360" s="195">
        <v>44286</v>
      </c>
      <c r="X360" s="178" t="s">
        <v>7879</v>
      </c>
      <c r="Y360" s="178" t="s">
        <v>7880</v>
      </c>
      <c r="Z360" s="194" t="s">
        <v>7950</v>
      </c>
    </row>
    <row r="361" spans="1:26" ht="12.75" x14ac:dyDescent="0.2">
      <c r="A361" s="194" t="s">
        <v>4223</v>
      </c>
      <c r="B361" s="175" t="s">
        <v>7853</v>
      </c>
      <c r="C361" s="174" t="s">
        <v>81</v>
      </c>
      <c r="D361" s="174" t="s">
        <v>4224</v>
      </c>
      <c r="E361" s="174" t="s">
        <v>7500</v>
      </c>
      <c r="F361" s="174" t="s">
        <v>4225</v>
      </c>
      <c r="G361" s="174" t="s">
        <v>7501</v>
      </c>
      <c r="H361" s="174" t="s">
        <v>4226</v>
      </c>
      <c r="I361" s="174" t="s">
        <v>7502</v>
      </c>
      <c r="J361" s="174" t="s">
        <v>7504</v>
      </c>
      <c r="K361" s="174" t="s">
        <v>4227</v>
      </c>
      <c r="L361" s="174" t="s">
        <v>50</v>
      </c>
      <c r="M361" s="174" t="s">
        <v>3485</v>
      </c>
      <c r="N361" s="174" t="s">
        <v>4228</v>
      </c>
      <c r="O361" s="174" t="s">
        <v>6643</v>
      </c>
      <c r="P361" s="174">
        <v>0</v>
      </c>
      <c r="Q361" s="176" t="s">
        <v>419</v>
      </c>
      <c r="R361" s="176" t="s">
        <v>7503</v>
      </c>
      <c r="S361" s="177">
        <v>37970</v>
      </c>
      <c r="T361" s="178">
        <v>6897</v>
      </c>
      <c r="U361" s="179">
        <v>12024900</v>
      </c>
      <c r="V361" s="179">
        <v>37548720</v>
      </c>
      <c r="W361" s="195">
        <v>44286</v>
      </c>
      <c r="X361" s="178" t="s">
        <v>7879</v>
      </c>
      <c r="Y361" s="178" t="s">
        <v>7880</v>
      </c>
      <c r="Z361" s="194" t="s">
        <v>7951</v>
      </c>
    </row>
    <row r="362" spans="1:26" ht="12.75" x14ac:dyDescent="0.2">
      <c r="A362" s="194" t="s">
        <v>4223</v>
      </c>
      <c r="B362" s="175" t="s">
        <v>7853</v>
      </c>
      <c r="C362" s="174" t="s">
        <v>81</v>
      </c>
      <c r="D362" s="174" t="s">
        <v>4224</v>
      </c>
      <c r="E362" s="174" t="s">
        <v>7500</v>
      </c>
      <c r="F362" s="174" t="s">
        <v>4225</v>
      </c>
      <c r="G362" s="174" t="s">
        <v>7501</v>
      </c>
      <c r="H362" s="174" t="s">
        <v>4226</v>
      </c>
      <c r="I362" s="174" t="s">
        <v>7502</v>
      </c>
      <c r="J362" s="174" t="s">
        <v>7504</v>
      </c>
      <c r="K362" s="174" t="s">
        <v>4227</v>
      </c>
      <c r="L362" s="174" t="s">
        <v>50</v>
      </c>
      <c r="M362" s="174" t="s">
        <v>3485</v>
      </c>
      <c r="N362" s="174" t="s">
        <v>4228</v>
      </c>
      <c r="O362" s="174" t="s">
        <v>6643</v>
      </c>
      <c r="P362" s="174">
        <v>0</v>
      </c>
      <c r="Q362" s="176" t="s">
        <v>419</v>
      </c>
      <c r="R362" s="176" t="s">
        <v>7503</v>
      </c>
      <c r="S362" s="177">
        <v>37970</v>
      </c>
      <c r="T362" s="178">
        <v>6897</v>
      </c>
      <c r="U362" s="179">
        <v>14274720</v>
      </c>
      <c r="V362" s="179">
        <v>47168640</v>
      </c>
      <c r="W362" s="195">
        <v>44286</v>
      </c>
      <c r="X362" s="178" t="s">
        <v>7879</v>
      </c>
      <c r="Y362" s="178" t="s">
        <v>7880</v>
      </c>
      <c r="Z362" s="194" t="s">
        <v>7961</v>
      </c>
    </row>
    <row r="363" spans="1:26" ht="12.75" x14ac:dyDescent="0.2">
      <c r="A363" s="194" t="s">
        <v>4223</v>
      </c>
      <c r="B363" s="175" t="s">
        <v>7853</v>
      </c>
      <c r="C363" s="174" t="s">
        <v>81</v>
      </c>
      <c r="D363" s="174" t="s">
        <v>4224</v>
      </c>
      <c r="E363" s="174" t="s">
        <v>7500</v>
      </c>
      <c r="F363" s="174" t="s">
        <v>4225</v>
      </c>
      <c r="G363" s="174" t="s">
        <v>7501</v>
      </c>
      <c r="H363" s="174" t="s">
        <v>4226</v>
      </c>
      <c r="I363" s="174" t="s">
        <v>7502</v>
      </c>
      <c r="J363" s="174" t="s">
        <v>7504</v>
      </c>
      <c r="K363" s="174" t="s">
        <v>4227</v>
      </c>
      <c r="L363" s="174" t="s">
        <v>50</v>
      </c>
      <c r="M363" s="174" t="s">
        <v>3485</v>
      </c>
      <c r="N363" s="174" t="s">
        <v>4228</v>
      </c>
      <c r="O363" s="174" t="s">
        <v>6643</v>
      </c>
      <c r="P363" s="174">
        <v>0</v>
      </c>
      <c r="Q363" s="176" t="s">
        <v>419</v>
      </c>
      <c r="R363" s="176" t="s">
        <v>7503</v>
      </c>
      <c r="S363" s="177">
        <v>37970</v>
      </c>
      <c r="T363" s="178">
        <v>6897</v>
      </c>
      <c r="U363" s="179">
        <v>12412800</v>
      </c>
      <c r="V363" s="179">
        <v>37238400</v>
      </c>
      <c r="W363" s="195">
        <v>44286</v>
      </c>
      <c r="X363" s="178" t="s">
        <v>7879</v>
      </c>
      <c r="Y363" s="178" t="s">
        <v>7880</v>
      </c>
      <c r="Z363" s="194" t="s">
        <v>7982</v>
      </c>
    </row>
    <row r="364" spans="1:26" ht="12.75" x14ac:dyDescent="0.2">
      <c r="A364" s="194" t="s">
        <v>1238</v>
      </c>
      <c r="B364" s="175">
        <v>712939001</v>
      </c>
      <c r="C364" s="174" t="s">
        <v>81</v>
      </c>
      <c r="D364" s="174" t="s">
        <v>1239</v>
      </c>
      <c r="E364" s="174" t="s">
        <v>7778</v>
      </c>
      <c r="F364" s="174" t="s">
        <v>1240</v>
      </c>
      <c r="G364" s="174" t="s">
        <v>6685</v>
      </c>
      <c r="H364" s="174" t="s">
        <v>1241</v>
      </c>
      <c r="I364" s="174" t="s">
        <v>6686</v>
      </c>
      <c r="J364" s="174" t="s">
        <v>6687</v>
      </c>
      <c r="K364" s="174" t="s">
        <v>6682</v>
      </c>
      <c r="L364" s="174" t="s">
        <v>50</v>
      </c>
      <c r="M364" s="174" t="s">
        <v>1242</v>
      </c>
      <c r="N364" s="174" t="s">
        <v>6683</v>
      </c>
      <c r="O364" s="174" t="s">
        <v>6684</v>
      </c>
      <c r="P364" s="174">
        <v>0</v>
      </c>
      <c r="Q364" s="176">
        <v>93401</v>
      </c>
      <c r="R364" s="176" t="s">
        <v>7783</v>
      </c>
      <c r="S364" s="177">
        <v>37970</v>
      </c>
      <c r="T364" s="178">
        <v>6898</v>
      </c>
      <c r="U364" s="179">
        <v>6439140</v>
      </c>
      <c r="V364" s="179">
        <v>13065030</v>
      </c>
      <c r="W364" s="195">
        <v>44286</v>
      </c>
      <c r="X364" s="178" t="s">
        <v>7879</v>
      </c>
      <c r="Y364" s="178" t="s">
        <v>7880</v>
      </c>
      <c r="Z364" s="194" t="s">
        <v>7922</v>
      </c>
    </row>
    <row r="365" spans="1:26" ht="12.75" x14ac:dyDescent="0.2">
      <c r="A365" s="194" t="s">
        <v>900</v>
      </c>
      <c r="B365" s="175">
        <v>719365000</v>
      </c>
      <c r="C365" s="174" t="s">
        <v>81</v>
      </c>
      <c r="D365" s="174" t="s">
        <v>901</v>
      </c>
      <c r="E365" s="174" t="s">
        <v>7773</v>
      </c>
      <c r="F365" s="174" t="s">
        <v>902</v>
      </c>
      <c r="G365" s="174" t="s">
        <v>6812</v>
      </c>
      <c r="H365" s="174" t="s">
        <v>903</v>
      </c>
      <c r="I365" s="174" t="s">
        <v>904</v>
      </c>
      <c r="J365" s="174" t="s">
        <v>6813</v>
      </c>
      <c r="K365" s="174" t="s">
        <v>905</v>
      </c>
      <c r="L365" s="174" t="s">
        <v>50</v>
      </c>
      <c r="M365" s="174" t="s">
        <v>906</v>
      </c>
      <c r="N365" s="174" t="s">
        <v>6814</v>
      </c>
      <c r="O365" s="174" t="s">
        <v>6815</v>
      </c>
      <c r="P365" s="174">
        <v>0</v>
      </c>
      <c r="Q365" s="176" t="s">
        <v>419</v>
      </c>
      <c r="R365" s="176" t="s">
        <v>7781</v>
      </c>
      <c r="S365" s="177">
        <v>37970</v>
      </c>
      <c r="T365" s="178">
        <v>6899</v>
      </c>
      <c r="U365" s="214">
        <v>0</v>
      </c>
      <c r="V365" s="179">
        <v>63263758</v>
      </c>
      <c r="W365" s="195">
        <v>44286</v>
      </c>
      <c r="X365" s="178" t="s">
        <v>7879</v>
      </c>
      <c r="Y365" s="178" t="s">
        <v>7880</v>
      </c>
      <c r="Z365" s="194" t="s">
        <v>7941</v>
      </c>
    </row>
    <row r="366" spans="1:26" ht="12.75" x14ac:dyDescent="0.2">
      <c r="A366" s="194" t="s">
        <v>807</v>
      </c>
      <c r="B366" s="175" t="s">
        <v>7799</v>
      </c>
      <c r="C366" s="174" t="s">
        <v>53</v>
      </c>
      <c r="D366" s="174" t="s">
        <v>808</v>
      </c>
      <c r="E366" s="174" t="s">
        <v>7105</v>
      </c>
      <c r="F366" s="174" t="s">
        <v>809</v>
      </c>
      <c r="G366" s="174" t="s">
        <v>7106</v>
      </c>
      <c r="H366" s="174" t="s">
        <v>6738</v>
      </c>
      <c r="I366" s="174" t="s">
        <v>6739</v>
      </c>
      <c r="J366" s="174" t="s">
        <v>810</v>
      </c>
      <c r="K366" s="174" t="s">
        <v>6593</v>
      </c>
      <c r="L366" s="174" t="s">
        <v>630</v>
      </c>
      <c r="M366" s="174" t="s">
        <v>811</v>
      </c>
      <c r="N366" s="174" t="s">
        <v>812</v>
      </c>
      <c r="O366" s="174" t="s">
        <v>813</v>
      </c>
      <c r="P366" s="174">
        <v>0</v>
      </c>
      <c r="Q366" s="176">
        <v>93401</v>
      </c>
      <c r="R366" s="176" t="s">
        <v>7168</v>
      </c>
      <c r="S366" s="177">
        <v>37970</v>
      </c>
      <c r="T366" s="178">
        <v>6900</v>
      </c>
      <c r="U366" s="179">
        <v>5663340</v>
      </c>
      <c r="V366" s="179">
        <v>18851940</v>
      </c>
      <c r="W366" s="195">
        <v>44286</v>
      </c>
      <c r="X366" s="178" t="s">
        <v>7879</v>
      </c>
      <c r="Y366" s="178" t="s">
        <v>7880</v>
      </c>
      <c r="Z366" s="194" t="s">
        <v>8024</v>
      </c>
    </row>
    <row r="367" spans="1:26" ht="12.75" x14ac:dyDescent="0.2">
      <c r="A367" s="194" t="s">
        <v>807</v>
      </c>
      <c r="B367" s="175" t="s">
        <v>7799</v>
      </c>
      <c r="C367" s="174" t="s">
        <v>53</v>
      </c>
      <c r="D367" s="174" t="s">
        <v>808</v>
      </c>
      <c r="E367" s="174" t="s">
        <v>7105</v>
      </c>
      <c r="F367" s="174" t="s">
        <v>809</v>
      </c>
      <c r="G367" s="174" t="s">
        <v>7106</v>
      </c>
      <c r="H367" s="174" t="s">
        <v>6738</v>
      </c>
      <c r="I367" s="174" t="s">
        <v>6739</v>
      </c>
      <c r="J367" s="174" t="s">
        <v>810</v>
      </c>
      <c r="K367" s="174" t="s">
        <v>6593</v>
      </c>
      <c r="L367" s="174" t="s">
        <v>630</v>
      </c>
      <c r="M367" s="174" t="s">
        <v>811</v>
      </c>
      <c r="N367" s="174" t="s">
        <v>812</v>
      </c>
      <c r="O367" s="174" t="s">
        <v>813</v>
      </c>
      <c r="P367" s="174">
        <v>0</v>
      </c>
      <c r="Q367" s="176">
        <v>93401</v>
      </c>
      <c r="R367" s="176" t="s">
        <v>7168</v>
      </c>
      <c r="S367" s="177">
        <v>37970</v>
      </c>
      <c r="T367" s="178">
        <v>6900</v>
      </c>
      <c r="U367" s="179">
        <v>6361560</v>
      </c>
      <c r="V367" s="179">
        <v>19550160</v>
      </c>
      <c r="W367" s="195">
        <v>44286</v>
      </c>
      <c r="X367" s="178" t="s">
        <v>7879</v>
      </c>
      <c r="Y367" s="178" t="s">
        <v>7880</v>
      </c>
      <c r="Z367" s="194" t="s">
        <v>8025</v>
      </c>
    </row>
    <row r="368" spans="1:26" ht="12.75" x14ac:dyDescent="0.2">
      <c r="A368" s="194" t="s">
        <v>807</v>
      </c>
      <c r="B368" s="175" t="s">
        <v>7799</v>
      </c>
      <c r="C368" s="174" t="s">
        <v>53</v>
      </c>
      <c r="D368" s="174" t="s">
        <v>808</v>
      </c>
      <c r="E368" s="174" t="s">
        <v>7105</v>
      </c>
      <c r="F368" s="174" t="s">
        <v>809</v>
      </c>
      <c r="G368" s="174" t="s">
        <v>7106</v>
      </c>
      <c r="H368" s="174" t="s">
        <v>6738</v>
      </c>
      <c r="I368" s="174" t="s">
        <v>6739</v>
      </c>
      <c r="J368" s="174" t="s">
        <v>810</v>
      </c>
      <c r="K368" s="174" t="s">
        <v>6593</v>
      </c>
      <c r="L368" s="174" t="s">
        <v>630</v>
      </c>
      <c r="M368" s="174" t="s">
        <v>811</v>
      </c>
      <c r="N368" s="174" t="s">
        <v>812</v>
      </c>
      <c r="O368" s="174" t="s">
        <v>813</v>
      </c>
      <c r="P368" s="174">
        <v>0</v>
      </c>
      <c r="Q368" s="176">
        <v>93401</v>
      </c>
      <c r="R368" s="176" t="s">
        <v>7168</v>
      </c>
      <c r="S368" s="177">
        <v>37970</v>
      </c>
      <c r="T368" s="178">
        <v>6900</v>
      </c>
      <c r="U368" s="179">
        <v>6456208</v>
      </c>
      <c r="V368" s="179">
        <v>19722388</v>
      </c>
      <c r="W368" s="195">
        <v>44286</v>
      </c>
      <c r="X368" s="178" t="s">
        <v>7879</v>
      </c>
      <c r="Y368" s="178" t="s">
        <v>7880</v>
      </c>
      <c r="Z368" s="194" t="s">
        <v>8026</v>
      </c>
    </row>
    <row r="369" spans="1:26" ht="12.75" x14ac:dyDescent="0.2">
      <c r="A369" s="194" t="s">
        <v>807</v>
      </c>
      <c r="B369" s="175" t="s">
        <v>7799</v>
      </c>
      <c r="C369" s="174" t="s">
        <v>53</v>
      </c>
      <c r="D369" s="174" t="s">
        <v>808</v>
      </c>
      <c r="E369" s="174" t="s">
        <v>7105</v>
      </c>
      <c r="F369" s="174" t="s">
        <v>809</v>
      </c>
      <c r="G369" s="174" t="s">
        <v>7106</v>
      </c>
      <c r="H369" s="174" t="s">
        <v>6738</v>
      </c>
      <c r="I369" s="174" t="s">
        <v>6739</v>
      </c>
      <c r="J369" s="174" t="s">
        <v>810</v>
      </c>
      <c r="K369" s="174" t="s">
        <v>6593</v>
      </c>
      <c r="L369" s="174" t="s">
        <v>630</v>
      </c>
      <c r="M369" s="174" t="s">
        <v>811</v>
      </c>
      <c r="N369" s="174" t="s">
        <v>812</v>
      </c>
      <c r="O369" s="174" t="s">
        <v>813</v>
      </c>
      <c r="P369" s="174">
        <v>0</v>
      </c>
      <c r="Q369" s="176">
        <v>93401</v>
      </c>
      <c r="R369" s="176" t="s">
        <v>7168</v>
      </c>
      <c r="S369" s="177">
        <v>37970</v>
      </c>
      <c r="T369" s="178">
        <v>6900</v>
      </c>
      <c r="U369" s="179">
        <v>11869740</v>
      </c>
      <c r="V369" s="179">
        <v>28937340</v>
      </c>
      <c r="W369" s="195">
        <v>44286</v>
      </c>
      <c r="X369" s="178" t="s">
        <v>7879</v>
      </c>
      <c r="Y369" s="178" t="s">
        <v>7880</v>
      </c>
      <c r="Z369" s="194" t="s">
        <v>7904</v>
      </c>
    </row>
    <row r="370" spans="1:26" ht="12.75" x14ac:dyDescent="0.2">
      <c r="A370" s="194" t="s">
        <v>807</v>
      </c>
      <c r="B370" s="175" t="s">
        <v>7799</v>
      </c>
      <c r="C370" s="174" t="s">
        <v>53</v>
      </c>
      <c r="D370" s="174" t="s">
        <v>808</v>
      </c>
      <c r="E370" s="174" t="s">
        <v>7105</v>
      </c>
      <c r="F370" s="174" t="s">
        <v>809</v>
      </c>
      <c r="G370" s="174" t="s">
        <v>7106</v>
      </c>
      <c r="H370" s="174" t="s">
        <v>6738</v>
      </c>
      <c r="I370" s="174" t="s">
        <v>6739</v>
      </c>
      <c r="J370" s="174" t="s">
        <v>810</v>
      </c>
      <c r="K370" s="174" t="s">
        <v>6593</v>
      </c>
      <c r="L370" s="174" t="s">
        <v>630</v>
      </c>
      <c r="M370" s="174" t="s">
        <v>811</v>
      </c>
      <c r="N370" s="174" t="s">
        <v>812</v>
      </c>
      <c r="O370" s="174" t="s">
        <v>813</v>
      </c>
      <c r="P370" s="174">
        <v>0</v>
      </c>
      <c r="Q370" s="176">
        <v>93401</v>
      </c>
      <c r="R370" s="176" t="s">
        <v>7168</v>
      </c>
      <c r="S370" s="177">
        <v>37970</v>
      </c>
      <c r="T370" s="178">
        <v>6900</v>
      </c>
      <c r="U370" s="179">
        <v>14585040</v>
      </c>
      <c r="V370" s="179">
        <v>44298180</v>
      </c>
      <c r="W370" s="195">
        <v>44286</v>
      </c>
      <c r="X370" s="178" t="s">
        <v>7879</v>
      </c>
      <c r="Y370" s="178" t="s">
        <v>7880</v>
      </c>
      <c r="Z370" s="194" t="s">
        <v>8003</v>
      </c>
    </row>
    <row r="371" spans="1:26" ht="12.75" x14ac:dyDescent="0.2">
      <c r="A371" s="194" t="s">
        <v>807</v>
      </c>
      <c r="B371" s="175" t="s">
        <v>7799</v>
      </c>
      <c r="C371" s="174" t="s">
        <v>53</v>
      </c>
      <c r="D371" s="174" t="s">
        <v>808</v>
      </c>
      <c r="E371" s="174" t="s">
        <v>7105</v>
      </c>
      <c r="F371" s="174" t="s">
        <v>809</v>
      </c>
      <c r="G371" s="174" t="s">
        <v>7106</v>
      </c>
      <c r="H371" s="174" t="s">
        <v>6738</v>
      </c>
      <c r="I371" s="174" t="s">
        <v>6739</v>
      </c>
      <c r="J371" s="174" t="s">
        <v>810</v>
      </c>
      <c r="K371" s="174" t="s">
        <v>6593</v>
      </c>
      <c r="L371" s="174" t="s">
        <v>630</v>
      </c>
      <c r="M371" s="174" t="s">
        <v>811</v>
      </c>
      <c r="N371" s="174" t="s">
        <v>812</v>
      </c>
      <c r="O371" s="174" t="s">
        <v>813</v>
      </c>
      <c r="P371" s="174">
        <v>0</v>
      </c>
      <c r="Q371" s="176">
        <v>93401</v>
      </c>
      <c r="R371" s="176" t="s">
        <v>7168</v>
      </c>
      <c r="S371" s="177">
        <v>37970</v>
      </c>
      <c r="T371" s="178">
        <v>6900</v>
      </c>
      <c r="U371" s="179">
        <v>7252178</v>
      </c>
      <c r="V371" s="179">
        <v>21402770</v>
      </c>
      <c r="W371" s="195">
        <v>44286</v>
      </c>
      <c r="X371" s="178" t="s">
        <v>7879</v>
      </c>
      <c r="Y371" s="178" t="s">
        <v>7880</v>
      </c>
      <c r="Z371" s="194" t="s">
        <v>8027</v>
      </c>
    </row>
    <row r="372" spans="1:26" ht="12.75" x14ac:dyDescent="0.2">
      <c r="A372" s="194" t="s">
        <v>807</v>
      </c>
      <c r="B372" s="175" t="s">
        <v>7799</v>
      </c>
      <c r="C372" s="174" t="s">
        <v>53</v>
      </c>
      <c r="D372" s="174" t="s">
        <v>808</v>
      </c>
      <c r="E372" s="174" t="s">
        <v>7105</v>
      </c>
      <c r="F372" s="174" t="s">
        <v>809</v>
      </c>
      <c r="G372" s="174" t="s">
        <v>7106</v>
      </c>
      <c r="H372" s="174" t="s">
        <v>6738</v>
      </c>
      <c r="I372" s="174" t="s">
        <v>6739</v>
      </c>
      <c r="J372" s="174" t="s">
        <v>810</v>
      </c>
      <c r="K372" s="174" t="s">
        <v>6593</v>
      </c>
      <c r="L372" s="174" t="s">
        <v>630</v>
      </c>
      <c r="M372" s="174" t="s">
        <v>811</v>
      </c>
      <c r="N372" s="174" t="s">
        <v>812</v>
      </c>
      <c r="O372" s="174" t="s">
        <v>813</v>
      </c>
      <c r="P372" s="174">
        <v>0</v>
      </c>
      <c r="Q372" s="176">
        <v>93401</v>
      </c>
      <c r="R372" s="176" t="s">
        <v>7168</v>
      </c>
      <c r="S372" s="177">
        <v>37970</v>
      </c>
      <c r="T372" s="178">
        <v>6900</v>
      </c>
      <c r="U372" s="179">
        <v>6982200</v>
      </c>
      <c r="V372" s="179">
        <v>19395000</v>
      </c>
      <c r="W372" s="195">
        <v>44286</v>
      </c>
      <c r="X372" s="178" t="s">
        <v>7879</v>
      </c>
      <c r="Y372" s="178" t="s">
        <v>7880</v>
      </c>
      <c r="Z372" s="194" t="s">
        <v>8028</v>
      </c>
    </row>
    <row r="373" spans="1:26" ht="12.75" x14ac:dyDescent="0.2">
      <c r="A373" s="194" t="s">
        <v>807</v>
      </c>
      <c r="B373" s="175" t="s">
        <v>7799</v>
      </c>
      <c r="C373" s="174" t="s">
        <v>53</v>
      </c>
      <c r="D373" s="174" t="s">
        <v>808</v>
      </c>
      <c r="E373" s="174" t="s">
        <v>7105</v>
      </c>
      <c r="F373" s="174" t="s">
        <v>809</v>
      </c>
      <c r="G373" s="174" t="s">
        <v>7106</v>
      </c>
      <c r="H373" s="174" t="s">
        <v>6738</v>
      </c>
      <c r="I373" s="174" t="s">
        <v>6739</v>
      </c>
      <c r="J373" s="174" t="s">
        <v>810</v>
      </c>
      <c r="K373" s="174" t="s">
        <v>6593</v>
      </c>
      <c r="L373" s="174" t="s">
        <v>630</v>
      </c>
      <c r="M373" s="174" t="s">
        <v>811</v>
      </c>
      <c r="N373" s="174" t="s">
        <v>812</v>
      </c>
      <c r="O373" s="174" t="s">
        <v>813</v>
      </c>
      <c r="P373" s="174">
        <v>0</v>
      </c>
      <c r="Q373" s="176">
        <v>93401</v>
      </c>
      <c r="R373" s="176" t="s">
        <v>7168</v>
      </c>
      <c r="S373" s="177">
        <v>37970</v>
      </c>
      <c r="T373" s="178">
        <v>6900</v>
      </c>
      <c r="U373" s="179">
        <v>14274720</v>
      </c>
      <c r="V373" s="179">
        <v>29174580</v>
      </c>
      <c r="W373" s="195">
        <v>44286</v>
      </c>
      <c r="X373" s="178" t="s">
        <v>7879</v>
      </c>
      <c r="Y373" s="178" t="s">
        <v>7880</v>
      </c>
      <c r="Z373" s="194" t="s">
        <v>8029</v>
      </c>
    </row>
    <row r="374" spans="1:26" ht="12.75" x14ac:dyDescent="0.2">
      <c r="A374" s="194" t="s">
        <v>807</v>
      </c>
      <c r="B374" s="175" t="s">
        <v>7799</v>
      </c>
      <c r="C374" s="174" t="s">
        <v>53</v>
      </c>
      <c r="D374" s="174" t="s">
        <v>808</v>
      </c>
      <c r="E374" s="174" t="s">
        <v>7105</v>
      </c>
      <c r="F374" s="174" t="s">
        <v>809</v>
      </c>
      <c r="G374" s="174" t="s">
        <v>7106</v>
      </c>
      <c r="H374" s="174" t="s">
        <v>6738</v>
      </c>
      <c r="I374" s="174" t="s">
        <v>6739</v>
      </c>
      <c r="J374" s="174" t="s">
        <v>810</v>
      </c>
      <c r="K374" s="174" t="s">
        <v>6593</v>
      </c>
      <c r="L374" s="174" t="s">
        <v>630</v>
      </c>
      <c r="M374" s="174" t="s">
        <v>811</v>
      </c>
      <c r="N374" s="174" t="s">
        <v>812</v>
      </c>
      <c r="O374" s="174" t="s">
        <v>813</v>
      </c>
      <c r="P374" s="174">
        <v>0</v>
      </c>
      <c r="Q374" s="176">
        <v>93401</v>
      </c>
      <c r="R374" s="176" t="s">
        <v>7168</v>
      </c>
      <c r="S374" s="177">
        <v>37970</v>
      </c>
      <c r="T374" s="178">
        <v>6900</v>
      </c>
      <c r="U374" s="179">
        <v>4732380</v>
      </c>
      <c r="V374" s="179">
        <v>15826320</v>
      </c>
      <c r="W374" s="195">
        <v>44286</v>
      </c>
      <c r="X374" s="178" t="s">
        <v>7879</v>
      </c>
      <c r="Y374" s="178" t="s">
        <v>7880</v>
      </c>
      <c r="Z374" s="194" t="s">
        <v>8030</v>
      </c>
    </row>
    <row r="375" spans="1:26" ht="12.75" x14ac:dyDescent="0.2">
      <c r="A375" s="194" t="s">
        <v>807</v>
      </c>
      <c r="B375" s="175" t="s">
        <v>7799</v>
      </c>
      <c r="C375" s="174" t="s">
        <v>53</v>
      </c>
      <c r="D375" s="174" t="s">
        <v>808</v>
      </c>
      <c r="E375" s="174" t="s">
        <v>7105</v>
      </c>
      <c r="F375" s="174" t="s">
        <v>809</v>
      </c>
      <c r="G375" s="174" t="s">
        <v>7106</v>
      </c>
      <c r="H375" s="174" t="s">
        <v>6738</v>
      </c>
      <c r="I375" s="174" t="s">
        <v>6739</v>
      </c>
      <c r="J375" s="174" t="s">
        <v>810</v>
      </c>
      <c r="K375" s="174" t="s">
        <v>6593</v>
      </c>
      <c r="L375" s="174" t="s">
        <v>630</v>
      </c>
      <c r="M375" s="174" t="s">
        <v>811</v>
      </c>
      <c r="N375" s="174" t="s">
        <v>812</v>
      </c>
      <c r="O375" s="174" t="s">
        <v>813</v>
      </c>
      <c r="P375" s="174">
        <v>0</v>
      </c>
      <c r="Q375" s="176">
        <v>93401</v>
      </c>
      <c r="R375" s="176" t="s">
        <v>7168</v>
      </c>
      <c r="S375" s="177">
        <v>37970</v>
      </c>
      <c r="T375" s="178">
        <v>6900</v>
      </c>
      <c r="U375" s="179">
        <v>41769072</v>
      </c>
      <c r="V375" s="179">
        <v>116698086</v>
      </c>
      <c r="W375" s="195">
        <v>44286</v>
      </c>
      <c r="X375" s="178" t="s">
        <v>7879</v>
      </c>
      <c r="Y375" s="178" t="s">
        <v>7880</v>
      </c>
      <c r="Z375" s="194" t="s">
        <v>7885</v>
      </c>
    </row>
    <row r="376" spans="1:26" ht="12.75" x14ac:dyDescent="0.2">
      <c r="A376" s="194" t="s">
        <v>807</v>
      </c>
      <c r="B376" s="175" t="s">
        <v>7799</v>
      </c>
      <c r="C376" s="174" t="s">
        <v>53</v>
      </c>
      <c r="D376" s="174" t="s">
        <v>808</v>
      </c>
      <c r="E376" s="174" t="s">
        <v>7105</v>
      </c>
      <c r="F376" s="174" t="s">
        <v>809</v>
      </c>
      <c r="G376" s="174" t="s">
        <v>7106</v>
      </c>
      <c r="H376" s="174" t="s">
        <v>6738</v>
      </c>
      <c r="I376" s="174" t="s">
        <v>6739</v>
      </c>
      <c r="J376" s="174" t="s">
        <v>810</v>
      </c>
      <c r="K376" s="174" t="s">
        <v>6593</v>
      </c>
      <c r="L376" s="174" t="s">
        <v>630</v>
      </c>
      <c r="M376" s="174" t="s">
        <v>811</v>
      </c>
      <c r="N376" s="174" t="s">
        <v>812</v>
      </c>
      <c r="O376" s="174" t="s">
        <v>813</v>
      </c>
      <c r="P376" s="174">
        <v>0</v>
      </c>
      <c r="Q376" s="176">
        <v>93401</v>
      </c>
      <c r="R376" s="176" t="s">
        <v>7168</v>
      </c>
      <c r="S376" s="177">
        <v>37970</v>
      </c>
      <c r="T376" s="178">
        <v>6900</v>
      </c>
      <c r="U376" s="179">
        <v>45125700</v>
      </c>
      <c r="V376" s="179">
        <v>96393720</v>
      </c>
      <c r="W376" s="195">
        <v>44286</v>
      </c>
      <c r="X376" s="178" t="s">
        <v>7879</v>
      </c>
      <c r="Y376" s="178" t="s">
        <v>7880</v>
      </c>
      <c r="Z376" s="194" t="s">
        <v>7886</v>
      </c>
    </row>
    <row r="377" spans="1:26" ht="12.75" x14ac:dyDescent="0.2">
      <c r="A377" s="194" t="s">
        <v>807</v>
      </c>
      <c r="B377" s="175" t="s">
        <v>7799</v>
      </c>
      <c r="C377" s="174" t="s">
        <v>53</v>
      </c>
      <c r="D377" s="174" t="s">
        <v>808</v>
      </c>
      <c r="E377" s="174" t="s">
        <v>7105</v>
      </c>
      <c r="F377" s="174" t="s">
        <v>809</v>
      </c>
      <c r="G377" s="174" t="s">
        <v>7106</v>
      </c>
      <c r="H377" s="174" t="s">
        <v>6738</v>
      </c>
      <c r="I377" s="174" t="s">
        <v>6739</v>
      </c>
      <c r="J377" s="174" t="s">
        <v>810</v>
      </c>
      <c r="K377" s="174" t="s">
        <v>6593</v>
      </c>
      <c r="L377" s="174" t="s">
        <v>630</v>
      </c>
      <c r="M377" s="174" t="s">
        <v>811</v>
      </c>
      <c r="N377" s="174" t="s">
        <v>812</v>
      </c>
      <c r="O377" s="174" t="s">
        <v>813</v>
      </c>
      <c r="P377" s="174">
        <v>0</v>
      </c>
      <c r="Q377" s="176">
        <v>93401</v>
      </c>
      <c r="R377" s="176" t="s">
        <v>7168</v>
      </c>
      <c r="S377" s="177">
        <v>37970</v>
      </c>
      <c r="T377" s="178">
        <v>6900</v>
      </c>
      <c r="U377" s="179">
        <v>14662620</v>
      </c>
      <c r="V377" s="179">
        <v>29713140</v>
      </c>
      <c r="W377" s="195">
        <v>44286</v>
      </c>
      <c r="X377" s="178" t="s">
        <v>7879</v>
      </c>
      <c r="Y377" s="178" t="s">
        <v>7880</v>
      </c>
      <c r="Z377" s="194" t="s">
        <v>7897</v>
      </c>
    </row>
    <row r="378" spans="1:26" ht="12.75" x14ac:dyDescent="0.2">
      <c r="A378" s="194" t="s">
        <v>807</v>
      </c>
      <c r="B378" s="175" t="s">
        <v>7799</v>
      </c>
      <c r="C378" s="174" t="s">
        <v>53</v>
      </c>
      <c r="D378" s="174" t="s">
        <v>808</v>
      </c>
      <c r="E378" s="174" t="s">
        <v>7105</v>
      </c>
      <c r="F378" s="174" t="s">
        <v>809</v>
      </c>
      <c r="G378" s="174" t="s">
        <v>7106</v>
      </c>
      <c r="H378" s="174" t="s">
        <v>6738</v>
      </c>
      <c r="I378" s="174" t="s">
        <v>6739</v>
      </c>
      <c r="J378" s="174" t="s">
        <v>810</v>
      </c>
      <c r="K378" s="174" t="s">
        <v>6593</v>
      </c>
      <c r="L378" s="174" t="s">
        <v>630</v>
      </c>
      <c r="M378" s="174" t="s">
        <v>811</v>
      </c>
      <c r="N378" s="174" t="s">
        <v>812</v>
      </c>
      <c r="O378" s="174" t="s">
        <v>813</v>
      </c>
      <c r="P378" s="174">
        <v>0</v>
      </c>
      <c r="Q378" s="176">
        <v>93401</v>
      </c>
      <c r="R378" s="176" t="s">
        <v>7168</v>
      </c>
      <c r="S378" s="177">
        <v>37970</v>
      </c>
      <c r="T378" s="178">
        <v>6900</v>
      </c>
      <c r="U378" s="179">
        <v>51321756</v>
      </c>
      <c r="V378" s="179">
        <v>110379952</v>
      </c>
      <c r="W378" s="195">
        <v>44286</v>
      </c>
      <c r="X378" s="178" t="s">
        <v>7879</v>
      </c>
      <c r="Y378" s="178" t="s">
        <v>7880</v>
      </c>
      <c r="Z378" s="194" t="s">
        <v>7939</v>
      </c>
    </row>
    <row r="379" spans="1:26" ht="12.75" x14ac:dyDescent="0.2">
      <c r="A379" s="194" t="s">
        <v>65</v>
      </c>
      <c r="B379" s="175">
        <v>700516008</v>
      </c>
      <c r="C379" s="174" t="s">
        <v>53</v>
      </c>
      <c r="D379" s="174" t="s">
        <v>66</v>
      </c>
      <c r="E379" s="174" t="s">
        <v>7230</v>
      </c>
      <c r="F379" s="174" t="s">
        <v>67</v>
      </c>
      <c r="G379" s="174" t="s">
        <v>7728</v>
      </c>
      <c r="H379" s="174" t="s">
        <v>68</v>
      </c>
      <c r="I379" s="174" t="s">
        <v>7729</v>
      </c>
      <c r="J379" s="174" t="s">
        <v>7231</v>
      </c>
      <c r="K379" s="174" t="s">
        <v>69</v>
      </c>
      <c r="L379" s="174" t="s">
        <v>50</v>
      </c>
      <c r="M379" s="174" t="s">
        <v>70</v>
      </c>
      <c r="N379" s="174" t="s">
        <v>71</v>
      </c>
      <c r="O379" s="174" t="s">
        <v>72</v>
      </c>
      <c r="P379" s="174" t="s">
        <v>6233</v>
      </c>
      <c r="Q379" s="176">
        <v>93401</v>
      </c>
      <c r="R379" s="176" t="s">
        <v>7233</v>
      </c>
      <c r="S379" s="177">
        <v>37970</v>
      </c>
      <c r="T379" s="178">
        <v>6902</v>
      </c>
      <c r="U379" s="179">
        <v>12024900</v>
      </c>
      <c r="V379" s="179">
        <v>36074700</v>
      </c>
      <c r="W379" s="195">
        <v>44286</v>
      </c>
      <c r="X379" s="178" t="s">
        <v>7879</v>
      </c>
      <c r="Y379" s="178" t="s">
        <v>7880</v>
      </c>
      <c r="Z379" s="194" t="s">
        <v>7972</v>
      </c>
    </row>
    <row r="380" spans="1:26" ht="12.75" x14ac:dyDescent="0.2">
      <c r="A380" s="194" t="s">
        <v>65</v>
      </c>
      <c r="B380" s="175">
        <v>700516008</v>
      </c>
      <c r="C380" s="174" t="s">
        <v>53</v>
      </c>
      <c r="D380" s="174" t="s">
        <v>66</v>
      </c>
      <c r="E380" s="174" t="s">
        <v>7230</v>
      </c>
      <c r="F380" s="174" t="s">
        <v>67</v>
      </c>
      <c r="G380" s="174" t="s">
        <v>7728</v>
      </c>
      <c r="H380" s="174" t="s">
        <v>68</v>
      </c>
      <c r="I380" s="174" t="s">
        <v>7729</v>
      </c>
      <c r="J380" s="174" t="s">
        <v>7231</v>
      </c>
      <c r="K380" s="174" t="s">
        <v>69</v>
      </c>
      <c r="L380" s="174" t="s">
        <v>50</v>
      </c>
      <c r="M380" s="174" t="s">
        <v>70</v>
      </c>
      <c r="N380" s="174" t="s">
        <v>71</v>
      </c>
      <c r="O380" s="174" t="s">
        <v>72</v>
      </c>
      <c r="P380" s="174" t="s">
        <v>6233</v>
      </c>
      <c r="Q380" s="176">
        <v>93401</v>
      </c>
      <c r="R380" s="176" t="s">
        <v>7233</v>
      </c>
      <c r="S380" s="177">
        <v>37970</v>
      </c>
      <c r="T380" s="178">
        <v>6902</v>
      </c>
      <c r="U380" s="179">
        <v>82730014</v>
      </c>
      <c r="V380" s="179">
        <v>344924267</v>
      </c>
      <c r="W380" s="195">
        <v>44286</v>
      </c>
      <c r="X380" s="178" t="s">
        <v>7879</v>
      </c>
      <c r="Y380" s="178" t="s">
        <v>7880</v>
      </c>
      <c r="Z380" s="194" t="s">
        <v>162</v>
      </c>
    </row>
    <row r="381" spans="1:26" ht="12.75" x14ac:dyDescent="0.2">
      <c r="A381" s="194" t="s">
        <v>65</v>
      </c>
      <c r="B381" s="175">
        <v>700516008</v>
      </c>
      <c r="C381" s="174" t="s">
        <v>53</v>
      </c>
      <c r="D381" s="174" t="s">
        <v>66</v>
      </c>
      <c r="E381" s="174" t="s">
        <v>7230</v>
      </c>
      <c r="F381" s="174" t="s">
        <v>67</v>
      </c>
      <c r="G381" s="174" t="s">
        <v>7728</v>
      </c>
      <c r="H381" s="174" t="s">
        <v>68</v>
      </c>
      <c r="I381" s="174" t="s">
        <v>7729</v>
      </c>
      <c r="J381" s="174" t="s">
        <v>7231</v>
      </c>
      <c r="K381" s="174" t="s">
        <v>69</v>
      </c>
      <c r="L381" s="174" t="s">
        <v>50</v>
      </c>
      <c r="M381" s="174" t="s">
        <v>70</v>
      </c>
      <c r="N381" s="174" t="s">
        <v>71</v>
      </c>
      <c r="O381" s="174" t="s">
        <v>72</v>
      </c>
      <c r="P381" s="174" t="s">
        <v>6233</v>
      </c>
      <c r="Q381" s="176">
        <v>93401</v>
      </c>
      <c r="R381" s="176" t="s">
        <v>7233</v>
      </c>
      <c r="S381" s="177">
        <v>37970</v>
      </c>
      <c r="T381" s="178">
        <v>6902</v>
      </c>
      <c r="U381" s="179">
        <v>35420235</v>
      </c>
      <c r="V381" s="179">
        <v>128123393</v>
      </c>
      <c r="W381" s="195">
        <v>44286</v>
      </c>
      <c r="X381" s="178" t="s">
        <v>7879</v>
      </c>
      <c r="Y381" s="178" t="s">
        <v>7880</v>
      </c>
      <c r="Z381" s="194" t="s">
        <v>7892</v>
      </c>
    </row>
    <row r="382" spans="1:26" ht="12.75" x14ac:dyDescent="0.2">
      <c r="A382" s="194" t="s">
        <v>65</v>
      </c>
      <c r="B382" s="175">
        <v>700516008</v>
      </c>
      <c r="C382" s="174" t="s">
        <v>53</v>
      </c>
      <c r="D382" s="174" t="s">
        <v>66</v>
      </c>
      <c r="E382" s="174" t="s">
        <v>7230</v>
      </c>
      <c r="F382" s="174" t="s">
        <v>67</v>
      </c>
      <c r="G382" s="174" t="s">
        <v>7728</v>
      </c>
      <c r="H382" s="174" t="s">
        <v>68</v>
      </c>
      <c r="I382" s="174" t="s">
        <v>7729</v>
      </c>
      <c r="J382" s="174" t="s">
        <v>7231</v>
      </c>
      <c r="K382" s="174" t="s">
        <v>69</v>
      </c>
      <c r="L382" s="174" t="s">
        <v>50</v>
      </c>
      <c r="M382" s="174" t="s">
        <v>70</v>
      </c>
      <c r="N382" s="174" t="s">
        <v>71</v>
      </c>
      <c r="O382" s="174" t="s">
        <v>72</v>
      </c>
      <c r="P382" s="174" t="s">
        <v>6233</v>
      </c>
      <c r="Q382" s="176">
        <v>93401</v>
      </c>
      <c r="R382" s="176" t="s">
        <v>7233</v>
      </c>
      <c r="S382" s="177">
        <v>37970</v>
      </c>
      <c r="T382" s="178">
        <v>6902</v>
      </c>
      <c r="U382" s="179">
        <v>16033200</v>
      </c>
      <c r="V382" s="179">
        <v>48099600</v>
      </c>
      <c r="W382" s="195">
        <v>44286</v>
      </c>
      <c r="X382" s="178" t="s">
        <v>7879</v>
      </c>
      <c r="Y382" s="178" t="s">
        <v>7880</v>
      </c>
      <c r="Z382" s="194" t="s">
        <v>8031</v>
      </c>
    </row>
    <row r="383" spans="1:26" ht="12.75" x14ac:dyDescent="0.2">
      <c r="A383" s="194" t="s">
        <v>65</v>
      </c>
      <c r="B383" s="175">
        <v>700516008</v>
      </c>
      <c r="C383" s="174" t="s">
        <v>53</v>
      </c>
      <c r="D383" s="174" t="s">
        <v>66</v>
      </c>
      <c r="E383" s="174" t="s">
        <v>7230</v>
      </c>
      <c r="F383" s="174" t="s">
        <v>67</v>
      </c>
      <c r="G383" s="174" t="s">
        <v>7728</v>
      </c>
      <c r="H383" s="174" t="s">
        <v>68</v>
      </c>
      <c r="I383" s="174" t="s">
        <v>7729</v>
      </c>
      <c r="J383" s="174" t="s">
        <v>7231</v>
      </c>
      <c r="K383" s="174" t="s">
        <v>69</v>
      </c>
      <c r="L383" s="174" t="s">
        <v>50</v>
      </c>
      <c r="M383" s="174" t="s">
        <v>70</v>
      </c>
      <c r="N383" s="174" t="s">
        <v>71</v>
      </c>
      <c r="O383" s="174" t="s">
        <v>72</v>
      </c>
      <c r="P383" s="174" t="s">
        <v>6233</v>
      </c>
      <c r="Q383" s="176">
        <v>93401</v>
      </c>
      <c r="R383" s="176" t="s">
        <v>7233</v>
      </c>
      <c r="S383" s="177">
        <v>37970</v>
      </c>
      <c r="T383" s="178">
        <v>6902</v>
      </c>
      <c r="U383" s="179">
        <v>33217170</v>
      </c>
      <c r="V383" s="179">
        <v>122765178</v>
      </c>
      <c r="W383" s="195">
        <v>44286</v>
      </c>
      <c r="X383" s="178" t="s">
        <v>7879</v>
      </c>
      <c r="Y383" s="178" t="s">
        <v>7880</v>
      </c>
      <c r="Z383" s="194" t="s">
        <v>7914</v>
      </c>
    </row>
    <row r="384" spans="1:26" ht="12.75" x14ac:dyDescent="0.2">
      <c r="A384" s="194" t="s">
        <v>65</v>
      </c>
      <c r="B384" s="175">
        <v>700516008</v>
      </c>
      <c r="C384" s="174" t="s">
        <v>53</v>
      </c>
      <c r="D384" s="174" t="s">
        <v>66</v>
      </c>
      <c r="E384" s="174" t="s">
        <v>7230</v>
      </c>
      <c r="F384" s="174" t="s">
        <v>67</v>
      </c>
      <c r="G384" s="174" t="s">
        <v>7728</v>
      </c>
      <c r="H384" s="174" t="s">
        <v>68</v>
      </c>
      <c r="I384" s="174" t="s">
        <v>7729</v>
      </c>
      <c r="J384" s="174" t="s">
        <v>7231</v>
      </c>
      <c r="K384" s="174" t="s">
        <v>69</v>
      </c>
      <c r="L384" s="174" t="s">
        <v>50</v>
      </c>
      <c r="M384" s="174" t="s">
        <v>70</v>
      </c>
      <c r="N384" s="174" t="s">
        <v>71</v>
      </c>
      <c r="O384" s="174" t="s">
        <v>72</v>
      </c>
      <c r="P384" s="174" t="s">
        <v>6233</v>
      </c>
      <c r="Q384" s="176">
        <v>93401</v>
      </c>
      <c r="R384" s="176" t="s">
        <v>7233</v>
      </c>
      <c r="S384" s="177">
        <v>37970</v>
      </c>
      <c r="T384" s="178">
        <v>6902</v>
      </c>
      <c r="U384" s="179">
        <v>72028859</v>
      </c>
      <c r="V384" s="179">
        <v>111741060</v>
      </c>
      <c r="W384" s="195">
        <v>44286</v>
      </c>
      <c r="X384" s="178" t="s">
        <v>7879</v>
      </c>
      <c r="Y384" s="178" t="s">
        <v>7880</v>
      </c>
      <c r="Z384" s="194" t="s">
        <v>7966</v>
      </c>
    </row>
    <row r="385" spans="1:26" ht="12.75" x14ac:dyDescent="0.2">
      <c r="A385" s="194" t="s">
        <v>65</v>
      </c>
      <c r="B385" s="175">
        <v>700516008</v>
      </c>
      <c r="C385" s="174" t="s">
        <v>53</v>
      </c>
      <c r="D385" s="174" t="s">
        <v>66</v>
      </c>
      <c r="E385" s="174" t="s">
        <v>7230</v>
      </c>
      <c r="F385" s="174" t="s">
        <v>67</v>
      </c>
      <c r="G385" s="174" t="s">
        <v>7728</v>
      </c>
      <c r="H385" s="174" t="s">
        <v>68</v>
      </c>
      <c r="I385" s="174" t="s">
        <v>7729</v>
      </c>
      <c r="J385" s="174" t="s">
        <v>7231</v>
      </c>
      <c r="K385" s="174" t="s">
        <v>69</v>
      </c>
      <c r="L385" s="174" t="s">
        <v>50</v>
      </c>
      <c r="M385" s="174" t="s">
        <v>70</v>
      </c>
      <c r="N385" s="174" t="s">
        <v>71</v>
      </c>
      <c r="O385" s="174" t="s">
        <v>72</v>
      </c>
      <c r="P385" s="174" t="s">
        <v>6233</v>
      </c>
      <c r="Q385" s="176">
        <v>93401</v>
      </c>
      <c r="R385" s="176" t="s">
        <v>7233</v>
      </c>
      <c r="S385" s="177">
        <v>37970</v>
      </c>
      <c r="T385" s="178">
        <v>6902</v>
      </c>
      <c r="U385" s="179">
        <v>28898550</v>
      </c>
      <c r="V385" s="179">
        <v>86695650</v>
      </c>
      <c r="W385" s="195">
        <v>44286</v>
      </c>
      <c r="X385" s="178" t="s">
        <v>7879</v>
      </c>
      <c r="Y385" s="178" t="s">
        <v>7880</v>
      </c>
      <c r="Z385" s="194" t="s">
        <v>7944</v>
      </c>
    </row>
    <row r="386" spans="1:26" ht="12.75" x14ac:dyDescent="0.2">
      <c r="A386" s="194" t="s">
        <v>65</v>
      </c>
      <c r="B386" s="175">
        <v>700516008</v>
      </c>
      <c r="C386" s="174" t="s">
        <v>53</v>
      </c>
      <c r="D386" s="174" t="s">
        <v>66</v>
      </c>
      <c r="E386" s="174" t="s">
        <v>7230</v>
      </c>
      <c r="F386" s="174" t="s">
        <v>67</v>
      </c>
      <c r="G386" s="174" t="s">
        <v>7728</v>
      </c>
      <c r="H386" s="174" t="s">
        <v>68</v>
      </c>
      <c r="I386" s="174" t="s">
        <v>7729</v>
      </c>
      <c r="J386" s="174" t="s">
        <v>7231</v>
      </c>
      <c r="K386" s="174" t="s">
        <v>69</v>
      </c>
      <c r="L386" s="174" t="s">
        <v>50</v>
      </c>
      <c r="M386" s="174" t="s">
        <v>70</v>
      </c>
      <c r="N386" s="174" t="s">
        <v>71</v>
      </c>
      <c r="O386" s="174" t="s">
        <v>72</v>
      </c>
      <c r="P386" s="174" t="s">
        <v>6233</v>
      </c>
      <c r="Q386" s="176">
        <v>93401</v>
      </c>
      <c r="R386" s="176" t="s">
        <v>7233</v>
      </c>
      <c r="S386" s="177">
        <v>37970</v>
      </c>
      <c r="T386" s="178">
        <v>6902</v>
      </c>
      <c r="U386" s="179">
        <v>47542776</v>
      </c>
      <c r="V386" s="179">
        <v>105961350</v>
      </c>
      <c r="W386" s="195">
        <v>44286</v>
      </c>
      <c r="X386" s="178" t="s">
        <v>7879</v>
      </c>
      <c r="Y386" s="178" t="s">
        <v>7880</v>
      </c>
      <c r="Z386" s="194" t="s">
        <v>7960</v>
      </c>
    </row>
    <row r="387" spans="1:26" ht="12.75" x14ac:dyDescent="0.2">
      <c r="A387" s="194" t="s">
        <v>65</v>
      </c>
      <c r="B387" s="175">
        <v>700516008</v>
      </c>
      <c r="C387" s="174" t="s">
        <v>53</v>
      </c>
      <c r="D387" s="174" t="s">
        <v>66</v>
      </c>
      <c r="E387" s="174" t="s">
        <v>7230</v>
      </c>
      <c r="F387" s="174" t="s">
        <v>67</v>
      </c>
      <c r="G387" s="174" t="s">
        <v>7728</v>
      </c>
      <c r="H387" s="174" t="s">
        <v>68</v>
      </c>
      <c r="I387" s="174" t="s">
        <v>7729</v>
      </c>
      <c r="J387" s="174" t="s">
        <v>7231</v>
      </c>
      <c r="K387" s="174" t="s">
        <v>69</v>
      </c>
      <c r="L387" s="174" t="s">
        <v>50</v>
      </c>
      <c r="M387" s="174" t="s">
        <v>70</v>
      </c>
      <c r="N387" s="174" t="s">
        <v>71</v>
      </c>
      <c r="O387" s="174" t="s">
        <v>72</v>
      </c>
      <c r="P387" s="174" t="s">
        <v>6233</v>
      </c>
      <c r="Q387" s="176">
        <v>93401</v>
      </c>
      <c r="R387" s="176" t="s">
        <v>7233</v>
      </c>
      <c r="S387" s="177">
        <v>37970</v>
      </c>
      <c r="T387" s="178">
        <v>6902</v>
      </c>
      <c r="U387" s="179">
        <v>20615178</v>
      </c>
      <c r="V387" s="179">
        <v>95345197</v>
      </c>
      <c r="W387" s="195">
        <v>44286</v>
      </c>
      <c r="X387" s="178" t="s">
        <v>7879</v>
      </c>
      <c r="Y387" s="178" t="s">
        <v>7880</v>
      </c>
      <c r="Z387" s="194" t="s">
        <v>7917</v>
      </c>
    </row>
    <row r="388" spans="1:26" ht="12.75" x14ac:dyDescent="0.2">
      <c r="A388" s="194" t="s">
        <v>65</v>
      </c>
      <c r="B388" s="175">
        <v>700516008</v>
      </c>
      <c r="C388" s="174" t="s">
        <v>53</v>
      </c>
      <c r="D388" s="174" t="s">
        <v>66</v>
      </c>
      <c r="E388" s="174" t="s">
        <v>7230</v>
      </c>
      <c r="F388" s="174" t="s">
        <v>67</v>
      </c>
      <c r="G388" s="174" t="s">
        <v>7728</v>
      </c>
      <c r="H388" s="174" t="s">
        <v>68</v>
      </c>
      <c r="I388" s="174" t="s">
        <v>7729</v>
      </c>
      <c r="J388" s="174" t="s">
        <v>7231</v>
      </c>
      <c r="K388" s="174" t="s">
        <v>69</v>
      </c>
      <c r="L388" s="174" t="s">
        <v>50</v>
      </c>
      <c r="M388" s="174" t="s">
        <v>70</v>
      </c>
      <c r="N388" s="174" t="s">
        <v>71</v>
      </c>
      <c r="O388" s="174" t="s">
        <v>72</v>
      </c>
      <c r="P388" s="174" t="s">
        <v>6233</v>
      </c>
      <c r="Q388" s="176">
        <v>93401</v>
      </c>
      <c r="R388" s="176" t="s">
        <v>7233</v>
      </c>
      <c r="S388" s="177">
        <v>37970</v>
      </c>
      <c r="T388" s="178">
        <v>6902</v>
      </c>
      <c r="U388" s="179">
        <v>36604830</v>
      </c>
      <c r="V388" s="179">
        <v>134622444</v>
      </c>
      <c r="W388" s="195">
        <v>44286</v>
      </c>
      <c r="X388" s="178" t="s">
        <v>7879</v>
      </c>
      <c r="Y388" s="178" t="s">
        <v>7880</v>
      </c>
      <c r="Z388" s="194" t="s">
        <v>70</v>
      </c>
    </row>
    <row r="389" spans="1:26" ht="12.75" x14ac:dyDescent="0.2">
      <c r="A389" s="194" t="s">
        <v>65</v>
      </c>
      <c r="B389" s="175">
        <v>700516008</v>
      </c>
      <c r="C389" s="174" t="s">
        <v>53</v>
      </c>
      <c r="D389" s="174" t="s">
        <v>66</v>
      </c>
      <c r="E389" s="174" t="s">
        <v>7230</v>
      </c>
      <c r="F389" s="174" t="s">
        <v>67</v>
      </c>
      <c r="G389" s="174" t="s">
        <v>7728</v>
      </c>
      <c r="H389" s="174" t="s">
        <v>68</v>
      </c>
      <c r="I389" s="174" t="s">
        <v>7729</v>
      </c>
      <c r="J389" s="174" t="s">
        <v>7231</v>
      </c>
      <c r="K389" s="174" t="s">
        <v>69</v>
      </c>
      <c r="L389" s="174" t="s">
        <v>50</v>
      </c>
      <c r="M389" s="174" t="s">
        <v>70</v>
      </c>
      <c r="N389" s="174" t="s">
        <v>71</v>
      </c>
      <c r="O389" s="174" t="s">
        <v>72</v>
      </c>
      <c r="P389" s="174" t="s">
        <v>6233</v>
      </c>
      <c r="Q389" s="176">
        <v>93401</v>
      </c>
      <c r="R389" s="176" t="s">
        <v>7233</v>
      </c>
      <c r="S389" s="177">
        <v>37970</v>
      </c>
      <c r="T389" s="178">
        <v>6902</v>
      </c>
      <c r="U389" s="179">
        <v>19757040</v>
      </c>
      <c r="V389" s="179">
        <v>68384184</v>
      </c>
      <c r="W389" s="195">
        <v>44286</v>
      </c>
      <c r="X389" s="178" t="s">
        <v>7879</v>
      </c>
      <c r="Y389" s="178" t="s">
        <v>7880</v>
      </c>
      <c r="Z389" s="194" t="s">
        <v>7993</v>
      </c>
    </row>
    <row r="390" spans="1:26" ht="12.75" x14ac:dyDescent="0.2">
      <c r="A390" s="194" t="s">
        <v>65</v>
      </c>
      <c r="B390" s="175">
        <v>700516008</v>
      </c>
      <c r="C390" s="174" t="s">
        <v>53</v>
      </c>
      <c r="D390" s="174" t="s">
        <v>66</v>
      </c>
      <c r="E390" s="174" t="s">
        <v>7230</v>
      </c>
      <c r="F390" s="174" t="s">
        <v>67</v>
      </c>
      <c r="G390" s="174" t="s">
        <v>7728</v>
      </c>
      <c r="H390" s="174" t="s">
        <v>68</v>
      </c>
      <c r="I390" s="174" t="s">
        <v>7729</v>
      </c>
      <c r="J390" s="174" t="s">
        <v>7231</v>
      </c>
      <c r="K390" s="174" t="s">
        <v>69</v>
      </c>
      <c r="L390" s="174" t="s">
        <v>50</v>
      </c>
      <c r="M390" s="174" t="s">
        <v>70</v>
      </c>
      <c r="N390" s="174" t="s">
        <v>71</v>
      </c>
      <c r="O390" s="174" t="s">
        <v>72</v>
      </c>
      <c r="P390" s="174" t="s">
        <v>6233</v>
      </c>
      <c r="Q390" s="176">
        <v>93401</v>
      </c>
      <c r="R390" s="176" t="s">
        <v>7233</v>
      </c>
      <c r="S390" s="177">
        <v>37970</v>
      </c>
      <c r="T390" s="178">
        <v>6902</v>
      </c>
      <c r="U390" s="179">
        <v>33499664</v>
      </c>
      <c r="V390" s="179">
        <v>110377098</v>
      </c>
      <c r="W390" s="195">
        <v>44286</v>
      </c>
      <c r="X390" s="178" t="s">
        <v>7879</v>
      </c>
      <c r="Y390" s="178" t="s">
        <v>7880</v>
      </c>
      <c r="Z390" s="194" t="s">
        <v>7893</v>
      </c>
    </row>
    <row r="391" spans="1:26" ht="12.75" x14ac:dyDescent="0.2">
      <c r="A391" s="194" t="s">
        <v>65</v>
      </c>
      <c r="B391" s="175">
        <v>700516008</v>
      </c>
      <c r="C391" s="174" t="s">
        <v>53</v>
      </c>
      <c r="D391" s="174" t="s">
        <v>66</v>
      </c>
      <c r="E391" s="174" t="s">
        <v>7230</v>
      </c>
      <c r="F391" s="174" t="s">
        <v>67</v>
      </c>
      <c r="G391" s="174" t="s">
        <v>7728</v>
      </c>
      <c r="H391" s="174" t="s">
        <v>68</v>
      </c>
      <c r="I391" s="174" t="s">
        <v>7729</v>
      </c>
      <c r="J391" s="174" t="s">
        <v>7231</v>
      </c>
      <c r="K391" s="174" t="s">
        <v>69</v>
      </c>
      <c r="L391" s="174" t="s">
        <v>50</v>
      </c>
      <c r="M391" s="174" t="s">
        <v>70</v>
      </c>
      <c r="N391" s="174" t="s">
        <v>71</v>
      </c>
      <c r="O391" s="174" t="s">
        <v>72</v>
      </c>
      <c r="P391" s="174" t="s">
        <v>6233</v>
      </c>
      <c r="Q391" s="176">
        <v>93401</v>
      </c>
      <c r="R391" s="176" t="s">
        <v>7233</v>
      </c>
      <c r="S391" s="177">
        <v>37970</v>
      </c>
      <c r="T391" s="178">
        <v>6902</v>
      </c>
      <c r="U391" s="179">
        <v>88062059</v>
      </c>
      <c r="V391" s="179">
        <v>159840660</v>
      </c>
      <c r="W391" s="195">
        <v>44286</v>
      </c>
      <c r="X391" s="178" t="s">
        <v>7879</v>
      </c>
      <c r="Y391" s="178" t="s">
        <v>7880</v>
      </c>
      <c r="Z391" s="194" t="s">
        <v>7922</v>
      </c>
    </row>
    <row r="392" spans="1:26" ht="12.75" x14ac:dyDescent="0.2">
      <c r="A392" s="194" t="s">
        <v>65</v>
      </c>
      <c r="B392" s="175">
        <v>700516008</v>
      </c>
      <c r="C392" s="174" t="s">
        <v>53</v>
      </c>
      <c r="D392" s="174" t="s">
        <v>66</v>
      </c>
      <c r="E392" s="174" t="s">
        <v>7230</v>
      </c>
      <c r="F392" s="174" t="s">
        <v>67</v>
      </c>
      <c r="G392" s="174" t="s">
        <v>7728</v>
      </c>
      <c r="H392" s="174" t="s">
        <v>68</v>
      </c>
      <c r="I392" s="174" t="s">
        <v>7729</v>
      </c>
      <c r="J392" s="174" t="s">
        <v>7231</v>
      </c>
      <c r="K392" s="174" t="s">
        <v>69</v>
      </c>
      <c r="L392" s="174" t="s">
        <v>50</v>
      </c>
      <c r="M392" s="174" t="s">
        <v>70</v>
      </c>
      <c r="N392" s="174" t="s">
        <v>71</v>
      </c>
      <c r="O392" s="174" t="s">
        <v>72</v>
      </c>
      <c r="P392" s="174" t="s">
        <v>6233</v>
      </c>
      <c r="Q392" s="176">
        <v>93401</v>
      </c>
      <c r="R392" s="176" t="s">
        <v>7233</v>
      </c>
      <c r="S392" s="177">
        <v>37970</v>
      </c>
      <c r="T392" s="178">
        <v>6902</v>
      </c>
      <c r="U392" s="179">
        <v>20615178</v>
      </c>
      <c r="V392" s="179">
        <v>82890194</v>
      </c>
      <c r="W392" s="195">
        <v>44286</v>
      </c>
      <c r="X392" s="178" t="s">
        <v>7879</v>
      </c>
      <c r="Y392" s="178" t="s">
        <v>7880</v>
      </c>
      <c r="Z392" s="194" t="s">
        <v>7956</v>
      </c>
    </row>
    <row r="393" spans="1:26" ht="12.75" x14ac:dyDescent="0.2">
      <c r="A393" s="194" t="s">
        <v>65</v>
      </c>
      <c r="B393" s="175">
        <v>700516008</v>
      </c>
      <c r="C393" s="174" t="s">
        <v>53</v>
      </c>
      <c r="D393" s="174" t="s">
        <v>66</v>
      </c>
      <c r="E393" s="174" t="s">
        <v>7230</v>
      </c>
      <c r="F393" s="174" t="s">
        <v>67</v>
      </c>
      <c r="G393" s="174" t="s">
        <v>7728</v>
      </c>
      <c r="H393" s="174" t="s">
        <v>68</v>
      </c>
      <c r="I393" s="174" t="s">
        <v>7729</v>
      </c>
      <c r="J393" s="174" t="s">
        <v>7231</v>
      </c>
      <c r="K393" s="174" t="s">
        <v>69</v>
      </c>
      <c r="L393" s="174" t="s">
        <v>50</v>
      </c>
      <c r="M393" s="174" t="s">
        <v>70</v>
      </c>
      <c r="N393" s="174" t="s">
        <v>71</v>
      </c>
      <c r="O393" s="174" t="s">
        <v>72</v>
      </c>
      <c r="P393" s="174" t="s">
        <v>6233</v>
      </c>
      <c r="Q393" s="176">
        <v>93401</v>
      </c>
      <c r="R393" s="176" t="s">
        <v>7233</v>
      </c>
      <c r="S393" s="177">
        <v>37970</v>
      </c>
      <c r="T393" s="178">
        <v>6902</v>
      </c>
      <c r="U393" s="179">
        <v>36604830</v>
      </c>
      <c r="V393" s="179">
        <v>118145281</v>
      </c>
      <c r="W393" s="195">
        <v>44286</v>
      </c>
      <c r="X393" s="178" t="s">
        <v>7879</v>
      </c>
      <c r="Y393" s="178" t="s">
        <v>7880</v>
      </c>
      <c r="Z393" s="194" t="s">
        <v>7926</v>
      </c>
    </row>
    <row r="394" spans="1:26" ht="12.75" x14ac:dyDescent="0.2">
      <c r="A394" s="194" t="s">
        <v>65</v>
      </c>
      <c r="B394" s="175">
        <v>700516008</v>
      </c>
      <c r="C394" s="174" t="s">
        <v>53</v>
      </c>
      <c r="D394" s="174" t="s">
        <v>66</v>
      </c>
      <c r="E394" s="174" t="s">
        <v>7230</v>
      </c>
      <c r="F394" s="174" t="s">
        <v>67</v>
      </c>
      <c r="G394" s="174" t="s">
        <v>7728</v>
      </c>
      <c r="H394" s="174" t="s">
        <v>68</v>
      </c>
      <c r="I394" s="174" t="s">
        <v>7729</v>
      </c>
      <c r="J394" s="174" t="s">
        <v>7231</v>
      </c>
      <c r="K394" s="174" t="s">
        <v>69</v>
      </c>
      <c r="L394" s="174" t="s">
        <v>50</v>
      </c>
      <c r="M394" s="174" t="s">
        <v>70</v>
      </c>
      <c r="N394" s="174" t="s">
        <v>71</v>
      </c>
      <c r="O394" s="174" t="s">
        <v>72</v>
      </c>
      <c r="P394" s="174" t="s">
        <v>6233</v>
      </c>
      <c r="Q394" s="176">
        <v>93401</v>
      </c>
      <c r="R394" s="176" t="s">
        <v>7233</v>
      </c>
      <c r="S394" s="177">
        <v>37970</v>
      </c>
      <c r="T394" s="178">
        <v>6902</v>
      </c>
      <c r="U394" s="179">
        <v>36604830</v>
      </c>
      <c r="V394" s="179">
        <v>111741060</v>
      </c>
      <c r="W394" s="195">
        <v>44286</v>
      </c>
      <c r="X394" s="178" t="s">
        <v>7879</v>
      </c>
      <c r="Y394" s="178" t="s">
        <v>7880</v>
      </c>
      <c r="Z394" s="194" t="s">
        <v>7967</v>
      </c>
    </row>
    <row r="395" spans="1:26" ht="12.75" x14ac:dyDescent="0.2">
      <c r="A395" s="194" t="s">
        <v>65</v>
      </c>
      <c r="B395" s="175">
        <v>700516008</v>
      </c>
      <c r="C395" s="174" t="s">
        <v>53</v>
      </c>
      <c r="D395" s="174" t="s">
        <v>66</v>
      </c>
      <c r="E395" s="174" t="s">
        <v>7230</v>
      </c>
      <c r="F395" s="174" t="s">
        <v>67</v>
      </c>
      <c r="G395" s="174" t="s">
        <v>7728</v>
      </c>
      <c r="H395" s="174" t="s">
        <v>68</v>
      </c>
      <c r="I395" s="174" t="s">
        <v>7729</v>
      </c>
      <c r="J395" s="174" t="s">
        <v>7231</v>
      </c>
      <c r="K395" s="174" t="s">
        <v>69</v>
      </c>
      <c r="L395" s="174" t="s">
        <v>50</v>
      </c>
      <c r="M395" s="174" t="s">
        <v>70</v>
      </c>
      <c r="N395" s="174" t="s">
        <v>71</v>
      </c>
      <c r="O395" s="174" t="s">
        <v>72</v>
      </c>
      <c r="P395" s="174" t="s">
        <v>6233</v>
      </c>
      <c r="Q395" s="176">
        <v>93401</v>
      </c>
      <c r="R395" s="176" t="s">
        <v>7233</v>
      </c>
      <c r="S395" s="177">
        <v>37970</v>
      </c>
      <c r="T395" s="178">
        <v>6902</v>
      </c>
      <c r="U395" s="179">
        <v>16033200</v>
      </c>
      <c r="V395" s="179">
        <v>60765828</v>
      </c>
      <c r="W395" s="195">
        <v>44286</v>
      </c>
      <c r="X395" s="178" t="s">
        <v>7879</v>
      </c>
      <c r="Y395" s="178" t="s">
        <v>7880</v>
      </c>
      <c r="Z395" s="194" t="s">
        <v>7998</v>
      </c>
    </row>
    <row r="396" spans="1:26" ht="12.75" x14ac:dyDescent="0.2">
      <c r="A396" s="194" t="s">
        <v>65</v>
      </c>
      <c r="B396" s="175">
        <v>700516008</v>
      </c>
      <c r="C396" s="174" t="s">
        <v>53</v>
      </c>
      <c r="D396" s="174" t="s">
        <v>66</v>
      </c>
      <c r="E396" s="174" t="s">
        <v>7230</v>
      </c>
      <c r="F396" s="174" t="s">
        <v>67</v>
      </c>
      <c r="G396" s="174" t="s">
        <v>7728</v>
      </c>
      <c r="H396" s="174" t="s">
        <v>68</v>
      </c>
      <c r="I396" s="174" t="s">
        <v>7729</v>
      </c>
      <c r="J396" s="174" t="s">
        <v>7231</v>
      </c>
      <c r="K396" s="174" t="s">
        <v>69</v>
      </c>
      <c r="L396" s="174" t="s">
        <v>50</v>
      </c>
      <c r="M396" s="174" t="s">
        <v>70</v>
      </c>
      <c r="N396" s="174" t="s">
        <v>71</v>
      </c>
      <c r="O396" s="174" t="s">
        <v>72</v>
      </c>
      <c r="P396" s="174" t="s">
        <v>6233</v>
      </c>
      <c r="Q396" s="176">
        <v>93401</v>
      </c>
      <c r="R396" s="176" t="s">
        <v>7233</v>
      </c>
      <c r="S396" s="177">
        <v>37970</v>
      </c>
      <c r="T396" s="178">
        <v>6902</v>
      </c>
      <c r="U396" s="179">
        <v>28264980</v>
      </c>
      <c r="V396" s="179">
        <v>84569958</v>
      </c>
      <c r="W396" s="195">
        <v>44286</v>
      </c>
      <c r="X396" s="178" t="s">
        <v>7879</v>
      </c>
      <c r="Y396" s="178" t="s">
        <v>7880</v>
      </c>
      <c r="Z396" s="194" t="s">
        <v>7887</v>
      </c>
    </row>
    <row r="397" spans="1:26" ht="12.75" x14ac:dyDescent="0.2">
      <c r="A397" s="194" t="s">
        <v>65</v>
      </c>
      <c r="B397" s="175">
        <v>700516008</v>
      </c>
      <c r="C397" s="174" t="s">
        <v>53</v>
      </c>
      <c r="D397" s="174" t="s">
        <v>66</v>
      </c>
      <c r="E397" s="174" t="s">
        <v>7230</v>
      </c>
      <c r="F397" s="174" t="s">
        <v>67</v>
      </c>
      <c r="G397" s="174" t="s">
        <v>7728</v>
      </c>
      <c r="H397" s="174" t="s">
        <v>68</v>
      </c>
      <c r="I397" s="174" t="s">
        <v>7729</v>
      </c>
      <c r="J397" s="174" t="s">
        <v>7231</v>
      </c>
      <c r="K397" s="174" t="s">
        <v>69</v>
      </c>
      <c r="L397" s="174" t="s">
        <v>50</v>
      </c>
      <c r="M397" s="174" t="s">
        <v>70</v>
      </c>
      <c r="N397" s="174" t="s">
        <v>71</v>
      </c>
      <c r="O397" s="174" t="s">
        <v>72</v>
      </c>
      <c r="P397" s="174" t="s">
        <v>6233</v>
      </c>
      <c r="Q397" s="176">
        <v>93401</v>
      </c>
      <c r="R397" s="176" t="s">
        <v>7233</v>
      </c>
      <c r="S397" s="177">
        <v>37970</v>
      </c>
      <c r="T397" s="178">
        <v>6902</v>
      </c>
      <c r="U397" s="179">
        <v>28898550</v>
      </c>
      <c r="V397" s="179">
        <v>86695650</v>
      </c>
      <c r="W397" s="195">
        <v>44286</v>
      </c>
      <c r="X397" s="178" t="s">
        <v>7879</v>
      </c>
      <c r="Y397" s="178" t="s">
        <v>7880</v>
      </c>
      <c r="Z397" s="194" t="s">
        <v>7982</v>
      </c>
    </row>
    <row r="398" spans="1:26" ht="12.75" x14ac:dyDescent="0.2">
      <c r="A398" s="194" t="s">
        <v>65</v>
      </c>
      <c r="B398" s="175">
        <v>700516008</v>
      </c>
      <c r="C398" s="174" t="s">
        <v>53</v>
      </c>
      <c r="D398" s="174" t="s">
        <v>66</v>
      </c>
      <c r="E398" s="174" t="s">
        <v>7230</v>
      </c>
      <c r="F398" s="174" t="s">
        <v>67</v>
      </c>
      <c r="G398" s="174" t="s">
        <v>7728</v>
      </c>
      <c r="H398" s="174" t="s">
        <v>68</v>
      </c>
      <c r="I398" s="174" t="s">
        <v>7729</v>
      </c>
      <c r="J398" s="174" t="s">
        <v>7231</v>
      </c>
      <c r="K398" s="174" t="s">
        <v>69</v>
      </c>
      <c r="L398" s="174" t="s">
        <v>50</v>
      </c>
      <c r="M398" s="174" t="s">
        <v>70</v>
      </c>
      <c r="N398" s="174" t="s">
        <v>71</v>
      </c>
      <c r="O398" s="174" t="s">
        <v>72</v>
      </c>
      <c r="P398" s="174" t="s">
        <v>6233</v>
      </c>
      <c r="Q398" s="176">
        <v>93401</v>
      </c>
      <c r="R398" s="176" t="s">
        <v>7233</v>
      </c>
      <c r="S398" s="177">
        <v>37970</v>
      </c>
      <c r="T398" s="178">
        <v>6902</v>
      </c>
      <c r="U398" s="179">
        <v>34678260</v>
      </c>
      <c r="V398" s="179">
        <v>104034780</v>
      </c>
      <c r="W398" s="195">
        <v>44286</v>
      </c>
      <c r="X398" s="178" t="s">
        <v>7879</v>
      </c>
      <c r="Y398" s="178" t="s">
        <v>7880</v>
      </c>
      <c r="Z398" s="194" t="s">
        <v>6479</v>
      </c>
    </row>
    <row r="399" spans="1:26" ht="12.75" x14ac:dyDescent="0.2">
      <c r="A399" s="194" t="s">
        <v>65</v>
      </c>
      <c r="B399" s="175">
        <v>700516008</v>
      </c>
      <c r="C399" s="174" t="s">
        <v>53</v>
      </c>
      <c r="D399" s="174" t="s">
        <v>66</v>
      </c>
      <c r="E399" s="174" t="s">
        <v>7230</v>
      </c>
      <c r="F399" s="174" t="s">
        <v>67</v>
      </c>
      <c r="G399" s="174" t="s">
        <v>7728</v>
      </c>
      <c r="H399" s="174" t="s">
        <v>68</v>
      </c>
      <c r="I399" s="174" t="s">
        <v>7729</v>
      </c>
      <c r="J399" s="174" t="s">
        <v>7231</v>
      </c>
      <c r="K399" s="174" t="s">
        <v>69</v>
      </c>
      <c r="L399" s="174" t="s">
        <v>50</v>
      </c>
      <c r="M399" s="174" t="s">
        <v>70</v>
      </c>
      <c r="N399" s="174" t="s">
        <v>71</v>
      </c>
      <c r="O399" s="174" t="s">
        <v>72</v>
      </c>
      <c r="P399" s="174" t="s">
        <v>6233</v>
      </c>
      <c r="Q399" s="176">
        <v>93401</v>
      </c>
      <c r="R399" s="176" t="s">
        <v>7233</v>
      </c>
      <c r="S399" s="177">
        <v>37970</v>
      </c>
      <c r="T399" s="178">
        <v>6902</v>
      </c>
      <c r="U399" s="179">
        <v>26811648</v>
      </c>
      <c r="V399" s="179">
        <v>103553784</v>
      </c>
      <c r="W399" s="195">
        <v>44286</v>
      </c>
      <c r="X399" s="178" t="s">
        <v>7879</v>
      </c>
      <c r="Y399" s="178" t="s">
        <v>7880</v>
      </c>
      <c r="Z399" s="194" t="s">
        <v>7899</v>
      </c>
    </row>
    <row r="400" spans="1:26" ht="12.75" x14ac:dyDescent="0.2">
      <c r="A400" s="194" t="s">
        <v>65</v>
      </c>
      <c r="B400" s="175">
        <v>700516008</v>
      </c>
      <c r="C400" s="174" t="s">
        <v>53</v>
      </c>
      <c r="D400" s="174" t="s">
        <v>66</v>
      </c>
      <c r="E400" s="174" t="s">
        <v>7230</v>
      </c>
      <c r="F400" s="174" t="s">
        <v>67</v>
      </c>
      <c r="G400" s="174" t="s">
        <v>7728</v>
      </c>
      <c r="H400" s="174" t="s">
        <v>68</v>
      </c>
      <c r="I400" s="174" t="s">
        <v>7729</v>
      </c>
      <c r="J400" s="174" t="s">
        <v>7231</v>
      </c>
      <c r="K400" s="174" t="s">
        <v>69</v>
      </c>
      <c r="L400" s="174" t="s">
        <v>50</v>
      </c>
      <c r="M400" s="174" t="s">
        <v>70</v>
      </c>
      <c r="N400" s="174" t="s">
        <v>71</v>
      </c>
      <c r="O400" s="174" t="s">
        <v>72</v>
      </c>
      <c r="P400" s="174" t="s">
        <v>6233</v>
      </c>
      <c r="Q400" s="176">
        <v>93401</v>
      </c>
      <c r="R400" s="176" t="s">
        <v>7233</v>
      </c>
      <c r="S400" s="177">
        <v>37970</v>
      </c>
      <c r="T400" s="178">
        <v>6902</v>
      </c>
      <c r="U400" s="179">
        <v>18277848</v>
      </c>
      <c r="V400" s="179">
        <v>56568667</v>
      </c>
      <c r="W400" s="195">
        <v>44286</v>
      </c>
      <c r="X400" s="178" t="s">
        <v>7879</v>
      </c>
      <c r="Y400" s="178" t="s">
        <v>7880</v>
      </c>
      <c r="Z400" s="194" t="s">
        <v>198</v>
      </c>
    </row>
    <row r="401" spans="1:26" ht="12.75" x14ac:dyDescent="0.2">
      <c r="A401" s="194" t="s">
        <v>65</v>
      </c>
      <c r="B401" s="175">
        <v>700516008</v>
      </c>
      <c r="C401" s="174" t="s">
        <v>53</v>
      </c>
      <c r="D401" s="174" t="s">
        <v>66</v>
      </c>
      <c r="E401" s="174" t="s">
        <v>7230</v>
      </c>
      <c r="F401" s="174" t="s">
        <v>67</v>
      </c>
      <c r="G401" s="174" t="s">
        <v>7728</v>
      </c>
      <c r="H401" s="174" t="s">
        <v>68</v>
      </c>
      <c r="I401" s="174" t="s">
        <v>7729</v>
      </c>
      <c r="J401" s="174" t="s">
        <v>7231</v>
      </c>
      <c r="K401" s="174" t="s">
        <v>69</v>
      </c>
      <c r="L401" s="174" t="s">
        <v>50</v>
      </c>
      <c r="M401" s="174" t="s">
        <v>70</v>
      </c>
      <c r="N401" s="174" t="s">
        <v>71</v>
      </c>
      <c r="O401" s="174" t="s">
        <v>72</v>
      </c>
      <c r="P401" s="174" t="s">
        <v>6233</v>
      </c>
      <c r="Q401" s="176">
        <v>93401</v>
      </c>
      <c r="R401" s="176" t="s">
        <v>7233</v>
      </c>
      <c r="S401" s="177">
        <v>37970</v>
      </c>
      <c r="T401" s="178">
        <v>6902</v>
      </c>
      <c r="U401" s="179">
        <v>57797100</v>
      </c>
      <c r="V401" s="179">
        <v>123218755</v>
      </c>
      <c r="W401" s="195">
        <v>44286</v>
      </c>
      <c r="X401" s="178" t="s">
        <v>7879</v>
      </c>
      <c r="Y401" s="178" t="s">
        <v>7880</v>
      </c>
      <c r="Z401" s="194" t="s">
        <v>7889</v>
      </c>
    </row>
    <row r="402" spans="1:26" ht="12.75" x14ac:dyDescent="0.2">
      <c r="A402" s="194" t="s">
        <v>65</v>
      </c>
      <c r="B402" s="175">
        <v>700516008</v>
      </c>
      <c r="C402" s="174" t="s">
        <v>53</v>
      </c>
      <c r="D402" s="174" t="s">
        <v>66</v>
      </c>
      <c r="E402" s="174" t="s">
        <v>7230</v>
      </c>
      <c r="F402" s="174" t="s">
        <v>67</v>
      </c>
      <c r="G402" s="174" t="s">
        <v>7728</v>
      </c>
      <c r="H402" s="174" t="s">
        <v>68</v>
      </c>
      <c r="I402" s="174" t="s">
        <v>7729</v>
      </c>
      <c r="J402" s="174" t="s">
        <v>7231</v>
      </c>
      <c r="K402" s="174" t="s">
        <v>69</v>
      </c>
      <c r="L402" s="174" t="s">
        <v>50</v>
      </c>
      <c r="M402" s="174" t="s">
        <v>70</v>
      </c>
      <c r="N402" s="174" t="s">
        <v>71</v>
      </c>
      <c r="O402" s="174" t="s">
        <v>72</v>
      </c>
      <c r="P402" s="174" t="s">
        <v>6233</v>
      </c>
      <c r="Q402" s="176">
        <v>93401</v>
      </c>
      <c r="R402" s="176" t="s">
        <v>7233</v>
      </c>
      <c r="S402" s="177">
        <v>37970</v>
      </c>
      <c r="T402" s="178">
        <v>6902</v>
      </c>
      <c r="U402" s="179">
        <v>18513647</v>
      </c>
      <c r="V402" s="179">
        <v>57354074</v>
      </c>
      <c r="W402" s="195">
        <v>44286</v>
      </c>
      <c r="X402" s="178" t="s">
        <v>7879</v>
      </c>
      <c r="Y402" s="178" t="s">
        <v>7880</v>
      </c>
      <c r="Z402" s="194" t="s">
        <v>8033</v>
      </c>
    </row>
    <row r="403" spans="1:26" ht="12.75" x14ac:dyDescent="0.2">
      <c r="A403" s="194" t="s">
        <v>893</v>
      </c>
      <c r="B403" s="175">
        <v>725997000</v>
      </c>
      <c r="C403" s="174" t="s">
        <v>81</v>
      </c>
      <c r="D403" s="174" t="s">
        <v>894</v>
      </c>
      <c r="E403" s="174" t="s">
        <v>8652</v>
      </c>
      <c r="F403" s="174" t="s">
        <v>895</v>
      </c>
      <c r="G403" s="174" t="s">
        <v>8148</v>
      </c>
      <c r="H403" s="174" t="s">
        <v>135</v>
      </c>
      <c r="I403" s="174" t="s">
        <v>8149</v>
      </c>
      <c r="J403" s="174" t="s">
        <v>896</v>
      </c>
      <c r="K403" s="174" t="s">
        <v>897</v>
      </c>
      <c r="L403" s="174" t="s">
        <v>898</v>
      </c>
      <c r="M403" s="174" t="s">
        <v>899</v>
      </c>
      <c r="N403" s="174">
        <v>0</v>
      </c>
      <c r="O403" s="174">
        <v>0</v>
      </c>
      <c r="P403" s="174">
        <v>0</v>
      </c>
      <c r="Q403" s="176" t="s">
        <v>419</v>
      </c>
      <c r="R403" s="176" t="s">
        <v>8150</v>
      </c>
      <c r="S403" s="177">
        <v>37970</v>
      </c>
      <c r="T403" s="178">
        <v>6903</v>
      </c>
      <c r="U403" s="214">
        <v>0</v>
      </c>
      <c r="V403" s="179">
        <v>2734126</v>
      </c>
      <c r="W403" s="195">
        <v>44286</v>
      </c>
      <c r="X403" s="178" t="s">
        <v>7879</v>
      </c>
      <c r="Y403" s="178" t="s">
        <v>7880</v>
      </c>
      <c r="Z403" s="194" t="s">
        <v>7883</v>
      </c>
    </row>
    <row r="404" spans="1:26" ht="12.75" x14ac:dyDescent="0.2">
      <c r="A404" s="194" t="s">
        <v>2272</v>
      </c>
      <c r="B404" s="175">
        <v>702081009</v>
      </c>
      <c r="C404" s="174" t="s">
        <v>1579</v>
      </c>
      <c r="D404" s="174" t="s">
        <v>2273</v>
      </c>
      <c r="E404" s="174" t="s">
        <v>7615</v>
      </c>
      <c r="F404" s="174" t="s">
        <v>2274</v>
      </c>
      <c r="G404" s="174" t="s">
        <v>7668</v>
      </c>
      <c r="H404" s="174" t="s">
        <v>2275</v>
      </c>
      <c r="I404" s="174" t="s">
        <v>2276</v>
      </c>
      <c r="J404" s="174" t="s">
        <v>6280</v>
      </c>
      <c r="K404" s="174" t="s">
        <v>2277</v>
      </c>
      <c r="L404" s="174" t="s">
        <v>51</v>
      </c>
      <c r="M404" s="174" t="s">
        <v>1430</v>
      </c>
      <c r="N404" s="174" t="s">
        <v>7616</v>
      </c>
      <c r="O404" s="174">
        <v>0</v>
      </c>
      <c r="P404" s="174">
        <v>0</v>
      </c>
      <c r="Q404" s="176">
        <v>93105</v>
      </c>
      <c r="R404" s="176" t="s">
        <v>7068</v>
      </c>
      <c r="S404" s="177">
        <v>37970</v>
      </c>
      <c r="T404" s="178">
        <v>6905</v>
      </c>
      <c r="U404" s="179">
        <v>8597756</v>
      </c>
      <c r="V404" s="179">
        <v>26905083</v>
      </c>
      <c r="W404" s="195">
        <v>44286</v>
      </c>
      <c r="X404" s="178" t="s">
        <v>7879</v>
      </c>
      <c r="Y404" s="178" t="s">
        <v>7880</v>
      </c>
      <c r="Z404" s="194" t="s">
        <v>230</v>
      </c>
    </row>
    <row r="405" spans="1:26" ht="12.75" x14ac:dyDescent="0.2">
      <c r="A405" s="194" t="s">
        <v>2272</v>
      </c>
      <c r="B405" s="175">
        <v>702081009</v>
      </c>
      <c r="C405" s="174" t="s">
        <v>1579</v>
      </c>
      <c r="D405" s="174" t="s">
        <v>2273</v>
      </c>
      <c r="E405" s="174" t="s">
        <v>7615</v>
      </c>
      <c r="F405" s="174" t="s">
        <v>2274</v>
      </c>
      <c r="G405" s="174" t="s">
        <v>7668</v>
      </c>
      <c r="H405" s="174" t="s">
        <v>2275</v>
      </c>
      <c r="I405" s="174" t="s">
        <v>2276</v>
      </c>
      <c r="J405" s="174" t="s">
        <v>6280</v>
      </c>
      <c r="K405" s="174" t="s">
        <v>2277</v>
      </c>
      <c r="L405" s="174" t="s">
        <v>51</v>
      </c>
      <c r="M405" s="174" t="s">
        <v>1430</v>
      </c>
      <c r="N405" s="174" t="s">
        <v>7616</v>
      </c>
      <c r="O405" s="174">
        <v>0</v>
      </c>
      <c r="P405" s="174">
        <v>0</v>
      </c>
      <c r="Q405" s="176">
        <v>93105</v>
      </c>
      <c r="R405" s="176" t="s">
        <v>7068</v>
      </c>
      <c r="S405" s="177">
        <v>37970</v>
      </c>
      <c r="T405" s="178">
        <v>6905</v>
      </c>
      <c r="U405" s="179">
        <v>8590589</v>
      </c>
      <c r="V405" s="179">
        <v>26868437</v>
      </c>
      <c r="W405" s="195">
        <v>44286</v>
      </c>
      <c r="X405" s="178" t="s">
        <v>7879</v>
      </c>
      <c r="Y405" s="178" t="s">
        <v>7880</v>
      </c>
      <c r="Z405" s="194" t="s">
        <v>8034</v>
      </c>
    </row>
    <row r="406" spans="1:26" ht="12.75" x14ac:dyDescent="0.2">
      <c r="A406" s="194" t="s">
        <v>2272</v>
      </c>
      <c r="B406" s="175">
        <v>702081009</v>
      </c>
      <c r="C406" s="174" t="s">
        <v>1579</v>
      </c>
      <c r="D406" s="174" t="s">
        <v>2273</v>
      </c>
      <c r="E406" s="174" t="s">
        <v>7615</v>
      </c>
      <c r="F406" s="174" t="s">
        <v>2274</v>
      </c>
      <c r="G406" s="174" t="s">
        <v>7668</v>
      </c>
      <c r="H406" s="174" t="s">
        <v>2275</v>
      </c>
      <c r="I406" s="174" t="s">
        <v>2276</v>
      </c>
      <c r="J406" s="174" t="s">
        <v>6280</v>
      </c>
      <c r="K406" s="174" t="s">
        <v>2277</v>
      </c>
      <c r="L406" s="174" t="s">
        <v>51</v>
      </c>
      <c r="M406" s="174" t="s">
        <v>1430</v>
      </c>
      <c r="N406" s="174" t="s">
        <v>7616</v>
      </c>
      <c r="O406" s="174">
        <v>0</v>
      </c>
      <c r="P406" s="174">
        <v>0</v>
      </c>
      <c r="Q406" s="176">
        <v>93105</v>
      </c>
      <c r="R406" s="176" t="s">
        <v>7068</v>
      </c>
      <c r="S406" s="177">
        <v>37970</v>
      </c>
      <c r="T406" s="178">
        <v>6905</v>
      </c>
      <c r="U406" s="179">
        <v>36426449</v>
      </c>
      <c r="V406" s="179">
        <v>100643719</v>
      </c>
      <c r="W406" s="195">
        <v>44286</v>
      </c>
      <c r="X406" s="178" t="s">
        <v>7879</v>
      </c>
      <c r="Y406" s="178" t="s">
        <v>7880</v>
      </c>
      <c r="Z406" s="194" t="s">
        <v>8035</v>
      </c>
    </row>
    <row r="407" spans="1:26" ht="12.75" x14ac:dyDescent="0.2">
      <c r="A407" s="194" t="s">
        <v>2272</v>
      </c>
      <c r="B407" s="175">
        <v>702081009</v>
      </c>
      <c r="C407" s="174" t="s">
        <v>1579</v>
      </c>
      <c r="D407" s="174" t="s">
        <v>2273</v>
      </c>
      <c r="E407" s="174" t="s">
        <v>7615</v>
      </c>
      <c r="F407" s="174" t="s">
        <v>2274</v>
      </c>
      <c r="G407" s="174" t="s">
        <v>7668</v>
      </c>
      <c r="H407" s="174" t="s">
        <v>2275</v>
      </c>
      <c r="I407" s="174" t="s">
        <v>2276</v>
      </c>
      <c r="J407" s="174" t="s">
        <v>6280</v>
      </c>
      <c r="K407" s="174" t="s">
        <v>2277</v>
      </c>
      <c r="L407" s="174" t="s">
        <v>51</v>
      </c>
      <c r="M407" s="174" t="s">
        <v>1430</v>
      </c>
      <c r="N407" s="174" t="s">
        <v>7616</v>
      </c>
      <c r="O407" s="174">
        <v>0</v>
      </c>
      <c r="P407" s="174">
        <v>0</v>
      </c>
      <c r="Q407" s="176">
        <v>93105</v>
      </c>
      <c r="R407" s="176" t="s">
        <v>7068</v>
      </c>
      <c r="S407" s="177">
        <v>37970</v>
      </c>
      <c r="T407" s="178">
        <v>6905</v>
      </c>
      <c r="U407" s="179">
        <v>18277848</v>
      </c>
      <c r="V407" s="179">
        <v>59037449</v>
      </c>
      <c r="W407" s="195">
        <v>44286</v>
      </c>
      <c r="X407" s="178" t="s">
        <v>7879</v>
      </c>
      <c r="Y407" s="178" t="s">
        <v>7880</v>
      </c>
      <c r="Z407" s="194" t="s">
        <v>8036</v>
      </c>
    </row>
    <row r="408" spans="1:26" ht="12.75" x14ac:dyDescent="0.2">
      <c r="A408" s="194" t="s">
        <v>2272</v>
      </c>
      <c r="B408" s="175">
        <v>702081009</v>
      </c>
      <c r="C408" s="174" t="s">
        <v>1579</v>
      </c>
      <c r="D408" s="174" t="s">
        <v>2273</v>
      </c>
      <c r="E408" s="174" t="s">
        <v>7615</v>
      </c>
      <c r="F408" s="174" t="s">
        <v>2274</v>
      </c>
      <c r="G408" s="174" t="s">
        <v>7668</v>
      </c>
      <c r="H408" s="174" t="s">
        <v>2275</v>
      </c>
      <c r="I408" s="174" t="s">
        <v>2276</v>
      </c>
      <c r="J408" s="174" t="s">
        <v>6280</v>
      </c>
      <c r="K408" s="174" t="s">
        <v>2277</v>
      </c>
      <c r="L408" s="174" t="s">
        <v>51</v>
      </c>
      <c r="M408" s="174" t="s">
        <v>1430</v>
      </c>
      <c r="N408" s="174" t="s">
        <v>7616</v>
      </c>
      <c r="O408" s="174">
        <v>0</v>
      </c>
      <c r="P408" s="174">
        <v>0</v>
      </c>
      <c r="Q408" s="176">
        <v>93105</v>
      </c>
      <c r="R408" s="176" t="s">
        <v>7068</v>
      </c>
      <c r="S408" s="177">
        <v>37970</v>
      </c>
      <c r="T408" s="178">
        <v>6905</v>
      </c>
      <c r="U408" s="179">
        <v>19578916</v>
      </c>
      <c r="V408" s="179">
        <v>64943354</v>
      </c>
      <c r="W408" s="195">
        <v>44286</v>
      </c>
      <c r="X408" s="178" t="s">
        <v>7879</v>
      </c>
      <c r="Y408" s="178" t="s">
        <v>7880</v>
      </c>
      <c r="Z408" s="194" t="s">
        <v>198</v>
      </c>
    </row>
    <row r="409" spans="1:26" ht="12.75" x14ac:dyDescent="0.2">
      <c r="A409" s="194" t="s">
        <v>2272</v>
      </c>
      <c r="B409" s="175">
        <v>702081009</v>
      </c>
      <c r="C409" s="174" t="s">
        <v>1579</v>
      </c>
      <c r="D409" s="174" t="s">
        <v>2273</v>
      </c>
      <c r="E409" s="174" t="s">
        <v>7615</v>
      </c>
      <c r="F409" s="174" t="s">
        <v>2274</v>
      </c>
      <c r="G409" s="174" t="s">
        <v>7668</v>
      </c>
      <c r="H409" s="174" t="s">
        <v>2275</v>
      </c>
      <c r="I409" s="174" t="s">
        <v>2276</v>
      </c>
      <c r="J409" s="174" t="s">
        <v>6280</v>
      </c>
      <c r="K409" s="174" t="s">
        <v>2277</v>
      </c>
      <c r="L409" s="174" t="s">
        <v>51</v>
      </c>
      <c r="M409" s="174" t="s">
        <v>1430</v>
      </c>
      <c r="N409" s="174" t="s">
        <v>7616</v>
      </c>
      <c r="O409" s="174">
        <v>0</v>
      </c>
      <c r="P409" s="174">
        <v>0</v>
      </c>
      <c r="Q409" s="176">
        <v>93105</v>
      </c>
      <c r="R409" s="176" t="s">
        <v>7068</v>
      </c>
      <c r="S409" s="177">
        <v>37970</v>
      </c>
      <c r="T409" s="178">
        <v>6905</v>
      </c>
      <c r="U409" s="179">
        <v>16367518</v>
      </c>
      <c r="V409" s="179">
        <v>50199225</v>
      </c>
      <c r="W409" s="195">
        <v>44286</v>
      </c>
      <c r="X409" s="178" t="s">
        <v>7879</v>
      </c>
      <c r="Y409" s="178" t="s">
        <v>7880</v>
      </c>
      <c r="Z409" s="194" t="s">
        <v>7890</v>
      </c>
    </row>
    <row r="410" spans="1:26" ht="12.75" x14ac:dyDescent="0.2">
      <c r="A410" s="194" t="s">
        <v>2272</v>
      </c>
      <c r="B410" s="175">
        <v>702081009</v>
      </c>
      <c r="C410" s="174" t="s">
        <v>1579</v>
      </c>
      <c r="D410" s="174" t="s">
        <v>2273</v>
      </c>
      <c r="E410" s="174" t="s">
        <v>7615</v>
      </c>
      <c r="F410" s="174" t="s">
        <v>2274</v>
      </c>
      <c r="G410" s="174" t="s">
        <v>7668</v>
      </c>
      <c r="H410" s="174" t="s">
        <v>2275</v>
      </c>
      <c r="I410" s="174" t="s">
        <v>2276</v>
      </c>
      <c r="J410" s="174" t="s">
        <v>6280</v>
      </c>
      <c r="K410" s="174" t="s">
        <v>2277</v>
      </c>
      <c r="L410" s="174" t="s">
        <v>51</v>
      </c>
      <c r="M410" s="174" t="s">
        <v>1430</v>
      </c>
      <c r="N410" s="174" t="s">
        <v>7616</v>
      </c>
      <c r="O410" s="174">
        <v>0</v>
      </c>
      <c r="P410" s="174">
        <v>0</v>
      </c>
      <c r="Q410" s="176">
        <v>93105</v>
      </c>
      <c r="R410" s="176" t="s">
        <v>7068</v>
      </c>
      <c r="S410" s="177">
        <v>37970</v>
      </c>
      <c r="T410" s="178">
        <v>6905</v>
      </c>
      <c r="U410" s="179">
        <v>18277848</v>
      </c>
      <c r="V410" s="179">
        <v>75304732</v>
      </c>
      <c r="W410" s="195">
        <v>44286</v>
      </c>
      <c r="X410" s="178" t="s">
        <v>7879</v>
      </c>
      <c r="Y410" s="178" t="s">
        <v>7880</v>
      </c>
      <c r="Z410" s="194" t="s">
        <v>7985</v>
      </c>
    </row>
    <row r="411" spans="1:26" ht="12.75" x14ac:dyDescent="0.2">
      <c r="A411" s="194" t="s">
        <v>2272</v>
      </c>
      <c r="B411" s="175">
        <v>702081009</v>
      </c>
      <c r="C411" s="174" t="s">
        <v>1579</v>
      </c>
      <c r="D411" s="174" t="s">
        <v>2273</v>
      </c>
      <c r="E411" s="174" t="s">
        <v>7615</v>
      </c>
      <c r="F411" s="174" t="s">
        <v>2274</v>
      </c>
      <c r="G411" s="174" t="s">
        <v>7668</v>
      </c>
      <c r="H411" s="174" t="s">
        <v>2275</v>
      </c>
      <c r="I411" s="174" t="s">
        <v>2276</v>
      </c>
      <c r="J411" s="174" t="s">
        <v>6280</v>
      </c>
      <c r="K411" s="174" t="s">
        <v>2277</v>
      </c>
      <c r="L411" s="174" t="s">
        <v>51</v>
      </c>
      <c r="M411" s="174" t="s">
        <v>1430</v>
      </c>
      <c r="N411" s="174" t="s">
        <v>7616</v>
      </c>
      <c r="O411" s="174">
        <v>0</v>
      </c>
      <c r="P411" s="174">
        <v>0</v>
      </c>
      <c r="Q411" s="176">
        <v>93105</v>
      </c>
      <c r="R411" s="176" t="s">
        <v>7068</v>
      </c>
      <c r="S411" s="177">
        <v>37970</v>
      </c>
      <c r="T411" s="178">
        <v>6905</v>
      </c>
      <c r="U411" s="179">
        <v>7075296</v>
      </c>
      <c r="V411" s="179">
        <v>21844976</v>
      </c>
      <c r="W411" s="195">
        <v>44286</v>
      </c>
      <c r="X411" s="178" t="s">
        <v>7879</v>
      </c>
      <c r="Y411" s="178" t="s">
        <v>7880</v>
      </c>
      <c r="Z411" s="194" t="s">
        <v>7988</v>
      </c>
    </row>
    <row r="412" spans="1:26" ht="12.75" x14ac:dyDescent="0.2">
      <c r="A412" s="194" t="s">
        <v>4255</v>
      </c>
      <c r="B412" s="175">
        <v>713189006</v>
      </c>
      <c r="C412" s="174" t="s">
        <v>608</v>
      </c>
      <c r="D412" s="174" t="s">
        <v>4256</v>
      </c>
      <c r="E412" s="174" t="s">
        <v>6219</v>
      </c>
      <c r="F412" s="174" t="s">
        <v>5823</v>
      </c>
      <c r="G412" s="174" t="s">
        <v>7706</v>
      </c>
      <c r="H412" s="174" t="s">
        <v>4257</v>
      </c>
      <c r="I412" s="174" t="s">
        <v>4258</v>
      </c>
      <c r="J412" s="174" t="s">
        <v>4259</v>
      </c>
      <c r="K412" s="174" t="s">
        <v>4260</v>
      </c>
      <c r="L412" s="174" t="s">
        <v>344</v>
      </c>
      <c r="M412" s="174" t="s">
        <v>4261</v>
      </c>
      <c r="N412" s="174" t="s">
        <v>7717</v>
      </c>
      <c r="O412" s="174" t="s">
        <v>7705</v>
      </c>
      <c r="P412" s="174">
        <v>0</v>
      </c>
      <c r="Q412" s="176">
        <v>93910</v>
      </c>
      <c r="R412" s="176" t="s">
        <v>7718</v>
      </c>
      <c r="S412" s="177">
        <v>37970</v>
      </c>
      <c r="T412" s="178">
        <v>6911</v>
      </c>
      <c r="U412" s="179">
        <v>4396903</v>
      </c>
      <c r="V412" s="179">
        <v>13504774</v>
      </c>
      <c r="W412" s="195">
        <v>44286</v>
      </c>
      <c r="X412" s="178" t="s">
        <v>7879</v>
      </c>
      <c r="Y412" s="178" t="s">
        <v>7880</v>
      </c>
      <c r="Z412" s="194" t="s">
        <v>7911</v>
      </c>
    </row>
    <row r="413" spans="1:26" ht="12.75" x14ac:dyDescent="0.2">
      <c r="A413" s="194" t="s">
        <v>4255</v>
      </c>
      <c r="B413" s="175">
        <v>713189006</v>
      </c>
      <c r="C413" s="174" t="s">
        <v>608</v>
      </c>
      <c r="D413" s="174" t="s">
        <v>4256</v>
      </c>
      <c r="E413" s="174" t="s">
        <v>6219</v>
      </c>
      <c r="F413" s="174" t="s">
        <v>5823</v>
      </c>
      <c r="G413" s="174" t="s">
        <v>7706</v>
      </c>
      <c r="H413" s="174" t="s">
        <v>4257</v>
      </c>
      <c r="I413" s="174" t="s">
        <v>4258</v>
      </c>
      <c r="J413" s="174" t="s">
        <v>4259</v>
      </c>
      <c r="K413" s="174" t="s">
        <v>4260</v>
      </c>
      <c r="L413" s="174" t="s">
        <v>344</v>
      </c>
      <c r="M413" s="174" t="s">
        <v>4261</v>
      </c>
      <c r="N413" s="174" t="s">
        <v>7717</v>
      </c>
      <c r="O413" s="174" t="s">
        <v>7705</v>
      </c>
      <c r="P413" s="174">
        <v>0</v>
      </c>
      <c r="Q413" s="176">
        <v>93910</v>
      </c>
      <c r="R413" s="176" t="s">
        <v>7718</v>
      </c>
      <c r="S413" s="177">
        <v>37970</v>
      </c>
      <c r="T413" s="178">
        <v>6911</v>
      </c>
      <c r="U413" s="179">
        <v>8812674</v>
      </c>
      <c r="V413" s="179">
        <v>25278460</v>
      </c>
      <c r="W413" s="195">
        <v>44286</v>
      </c>
      <c r="X413" s="178" t="s">
        <v>7879</v>
      </c>
      <c r="Y413" s="178" t="s">
        <v>7880</v>
      </c>
      <c r="Z413" s="194" t="s">
        <v>162</v>
      </c>
    </row>
    <row r="414" spans="1:26" ht="12.75" x14ac:dyDescent="0.2">
      <c r="A414" s="194" t="s">
        <v>4255</v>
      </c>
      <c r="B414" s="175">
        <v>713189006</v>
      </c>
      <c r="C414" s="174" t="s">
        <v>608</v>
      </c>
      <c r="D414" s="174" t="s">
        <v>4256</v>
      </c>
      <c r="E414" s="174" t="s">
        <v>6219</v>
      </c>
      <c r="F414" s="174" t="s">
        <v>5823</v>
      </c>
      <c r="G414" s="174" t="s">
        <v>7706</v>
      </c>
      <c r="H414" s="174" t="s">
        <v>4257</v>
      </c>
      <c r="I414" s="174" t="s">
        <v>4258</v>
      </c>
      <c r="J414" s="174" t="s">
        <v>4259</v>
      </c>
      <c r="K414" s="174" t="s">
        <v>4260</v>
      </c>
      <c r="L414" s="174" t="s">
        <v>344</v>
      </c>
      <c r="M414" s="174" t="s">
        <v>4261</v>
      </c>
      <c r="N414" s="174" t="s">
        <v>7717</v>
      </c>
      <c r="O414" s="174" t="s">
        <v>7705</v>
      </c>
      <c r="P414" s="174">
        <v>0</v>
      </c>
      <c r="Q414" s="176">
        <v>93910</v>
      </c>
      <c r="R414" s="176" t="s">
        <v>7718</v>
      </c>
      <c r="S414" s="177">
        <v>37970</v>
      </c>
      <c r="T414" s="178">
        <v>6911</v>
      </c>
      <c r="U414" s="179">
        <v>5066305</v>
      </c>
      <c r="V414" s="179">
        <v>15541281</v>
      </c>
      <c r="W414" s="195">
        <v>44286</v>
      </c>
      <c r="X414" s="178" t="s">
        <v>7879</v>
      </c>
      <c r="Y414" s="178" t="s">
        <v>7880</v>
      </c>
      <c r="Z414" s="194" t="s">
        <v>7903</v>
      </c>
    </row>
    <row r="415" spans="1:26" ht="12.75" x14ac:dyDescent="0.2">
      <c r="A415" s="194" t="s">
        <v>4255</v>
      </c>
      <c r="B415" s="175">
        <v>713189006</v>
      </c>
      <c r="C415" s="174" t="s">
        <v>608</v>
      </c>
      <c r="D415" s="174" t="s">
        <v>4256</v>
      </c>
      <c r="E415" s="174" t="s">
        <v>6219</v>
      </c>
      <c r="F415" s="174" t="s">
        <v>5823</v>
      </c>
      <c r="G415" s="174" t="s">
        <v>7706</v>
      </c>
      <c r="H415" s="174" t="s">
        <v>4257</v>
      </c>
      <c r="I415" s="174" t="s">
        <v>4258</v>
      </c>
      <c r="J415" s="174" t="s">
        <v>4259</v>
      </c>
      <c r="K415" s="174" t="s">
        <v>4260</v>
      </c>
      <c r="L415" s="174" t="s">
        <v>344</v>
      </c>
      <c r="M415" s="174" t="s">
        <v>4261</v>
      </c>
      <c r="N415" s="174" t="s">
        <v>7717</v>
      </c>
      <c r="O415" s="174" t="s">
        <v>7705</v>
      </c>
      <c r="P415" s="174">
        <v>0</v>
      </c>
      <c r="Q415" s="176">
        <v>93910</v>
      </c>
      <c r="R415" s="176" t="s">
        <v>7718</v>
      </c>
      <c r="S415" s="177">
        <v>37970</v>
      </c>
      <c r="T415" s="178">
        <v>6911</v>
      </c>
      <c r="U415" s="179">
        <v>24662320</v>
      </c>
      <c r="V415" s="179">
        <v>77141167</v>
      </c>
      <c r="W415" s="195">
        <v>44286</v>
      </c>
      <c r="X415" s="178" t="s">
        <v>7879</v>
      </c>
      <c r="Y415" s="178" t="s">
        <v>7880</v>
      </c>
      <c r="Z415" s="194" t="s">
        <v>7893</v>
      </c>
    </row>
    <row r="416" spans="1:26" ht="12.75" x14ac:dyDescent="0.2">
      <c r="A416" s="194" t="s">
        <v>4255</v>
      </c>
      <c r="B416" s="175">
        <v>713189006</v>
      </c>
      <c r="C416" s="174" t="s">
        <v>608</v>
      </c>
      <c r="D416" s="174" t="s">
        <v>4256</v>
      </c>
      <c r="E416" s="174" t="s">
        <v>6219</v>
      </c>
      <c r="F416" s="174" t="s">
        <v>5823</v>
      </c>
      <c r="G416" s="174" t="s">
        <v>7706</v>
      </c>
      <c r="H416" s="174" t="s">
        <v>4257</v>
      </c>
      <c r="I416" s="174" t="s">
        <v>4258</v>
      </c>
      <c r="J416" s="174" t="s">
        <v>4259</v>
      </c>
      <c r="K416" s="174" t="s">
        <v>4260</v>
      </c>
      <c r="L416" s="174" t="s">
        <v>344</v>
      </c>
      <c r="M416" s="174" t="s">
        <v>4261</v>
      </c>
      <c r="N416" s="174" t="s">
        <v>7717</v>
      </c>
      <c r="O416" s="174" t="s">
        <v>7705</v>
      </c>
      <c r="P416" s="174">
        <v>0</v>
      </c>
      <c r="Q416" s="176">
        <v>93910</v>
      </c>
      <c r="R416" s="176" t="s">
        <v>7718</v>
      </c>
      <c r="S416" s="177">
        <v>37970</v>
      </c>
      <c r="T416" s="178">
        <v>6911</v>
      </c>
      <c r="U416" s="179">
        <v>5338056</v>
      </c>
      <c r="V416" s="179">
        <v>16665150</v>
      </c>
      <c r="W416" s="195">
        <v>44286</v>
      </c>
      <c r="X416" s="178" t="s">
        <v>7879</v>
      </c>
      <c r="Y416" s="178" t="s">
        <v>7880</v>
      </c>
      <c r="Z416" s="194" t="s">
        <v>7920</v>
      </c>
    </row>
    <row r="417" spans="1:26" ht="12.75" x14ac:dyDescent="0.2">
      <c r="A417" s="194" t="s">
        <v>4255</v>
      </c>
      <c r="B417" s="175">
        <v>713189006</v>
      </c>
      <c r="C417" s="174" t="s">
        <v>608</v>
      </c>
      <c r="D417" s="174" t="s">
        <v>4256</v>
      </c>
      <c r="E417" s="174" t="s">
        <v>6219</v>
      </c>
      <c r="F417" s="174" t="s">
        <v>5823</v>
      </c>
      <c r="G417" s="174" t="s">
        <v>7706</v>
      </c>
      <c r="H417" s="174" t="s">
        <v>4257</v>
      </c>
      <c r="I417" s="174" t="s">
        <v>4258</v>
      </c>
      <c r="J417" s="174" t="s">
        <v>4259</v>
      </c>
      <c r="K417" s="174" t="s">
        <v>4260</v>
      </c>
      <c r="L417" s="174" t="s">
        <v>344</v>
      </c>
      <c r="M417" s="174" t="s">
        <v>4261</v>
      </c>
      <c r="N417" s="174" t="s">
        <v>7717</v>
      </c>
      <c r="O417" s="174" t="s">
        <v>7705</v>
      </c>
      <c r="P417" s="174">
        <v>0</v>
      </c>
      <c r="Q417" s="176">
        <v>93910</v>
      </c>
      <c r="R417" s="176" t="s">
        <v>7718</v>
      </c>
      <c r="S417" s="177">
        <v>37970</v>
      </c>
      <c r="T417" s="178">
        <v>6911</v>
      </c>
      <c r="U417" s="179">
        <v>6386896</v>
      </c>
      <c r="V417" s="179">
        <v>27256072</v>
      </c>
      <c r="W417" s="195">
        <v>44286</v>
      </c>
      <c r="X417" s="178" t="s">
        <v>7879</v>
      </c>
      <c r="Y417" s="178" t="s">
        <v>7880</v>
      </c>
      <c r="Z417" s="194" t="s">
        <v>7935</v>
      </c>
    </row>
    <row r="418" spans="1:26" ht="12.75" x14ac:dyDescent="0.2">
      <c r="A418" s="194" t="s">
        <v>1511</v>
      </c>
      <c r="B418" s="175">
        <v>721694003</v>
      </c>
      <c r="C418" s="174" t="s">
        <v>81</v>
      </c>
      <c r="D418" s="174" t="s">
        <v>1512</v>
      </c>
      <c r="E418" s="174" t="s">
        <v>7565</v>
      </c>
      <c r="F418" s="174" t="s">
        <v>1513</v>
      </c>
      <c r="G418" s="174" t="s">
        <v>7566</v>
      </c>
      <c r="H418" s="174" t="s">
        <v>1885</v>
      </c>
      <c r="I418" s="174" t="s">
        <v>7567</v>
      </c>
      <c r="J418" s="174" t="s">
        <v>1514</v>
      </c>
      <c r="K418" s="174" t="s">
        <v>1515</v>
      </c>
      <c r="L418" s="174" t="s">
        <v>630</v>
      </c>
      <c r="M418" s="174" t="s">
        <v>205</v>
      </c>
      <c r="N418" s="174" t="s">
        <v>1516</v>
      </c>
      <c r="O418" s="174" t="s">
        <v>1517</v>
      </c>
      <c r="P418" s="174">
        <v>0</v>
      </c>
      <c r="Q418" s="176">
        <v>93401</v>
      </c>
      <c r="R418" s="176" t="s">
        <v>7568</v>
      </c>
      <c r="S418" s="177">
        <v>37970</v>
      </c>
      <c r="T418" s="178">
        <v>6915</v>
      </c>
      <c r="U418" s="179">
        <v>17377920</v>
      </c>
      <c r="V418" s="179">
        <v>37238400</v>
      </c>
      <c r="W418" s="195">
        <v>44286</v>
      </c>
      <c r="X418" s="178" t="s">
        <v>7879</v>
      </c>
      <c r="Y418" s="178" t="s">
        <v>7880</v>
      </c>
      <c r="Z418" s="194" t="s">
        <v>8012</v>
      </c>
    </row>
    <row r="419" spans="1:26" ht="12.75" x14ac:dyDescent="0.2">
      <c r="A419" s="194" t="s">
        <v>1511</v>
      </c>
      <c r="B419" s="175">
        <v>721694003</v>
      </c>
      <c r="C419" s="174" t="s">
        <v>81</v>
      </c>
      <c r="D419" s="174" t="s">
        <v>1512</v>
      </c>
      <c r="E419" s="174" t="s">
        <v>7565</v>
      </c>
      <c r="F419" s="174" t="s">
        <v>1513</v>
      </c>
      <c r="G419" s="174" t="s">
        <v>7566</v>
      </c>
      <c r="H419" s="174" t="s">
        <v>1885</v>
      </c>
      <c r="I419" s="174" t="s">
        <v>7567</v>
      </c>
      <c r="J419" s="174" t="s">
        <v>1514</v>
      </c>
      <c r="K419" s="174" t="s">
        <v>1515</v>
      </c>
      <c r="L419" s="174" t="s">
        <v>630</v>
      </c>
      <c r="M419" s="174" t="s">
        <v>205</v>
      </c>
      <c r="N419" s="174" t="s">
        <v>1516</v>
      </c>
      <c r="O419" s="174" t="s">
        <v>1517</v>
      </c>
      <c r="P419" s="174">
        <v>0</v>
      </c>
      <c r="Q419" s="176">
        <v>93401</v>
      </c>
      <c r="R419" s="176" t="s">
        <v>7568</v>
      </c>
      <c r="S419" s="177">
        <v>37970</v>
      </c>
      <c r="T419" s="178">
        <v>6915</v>
      </c>
      <c r="U419" s="179">
        <v>98488120</v>
      </c>
      <c r="V419" s="179">
        <v>291488588</v>
      </c>
      <c r="W419" s="195">
        <v>44286</v>
      </c>
      <c r="X419" s="178" t="s">
        <v>7879</v>
      </c>
      <c r="Y419" s="178" t="s">
        <v>7880</v>
      </c>
      <c r="Z419" s="194" t="s">
        <v>7882</v>
      </c>
    </row>
    <row r="420" spans="1:26" ht="12.75" x14ac:dyDescent="0.2">
      <c r="A420" s="194" t="s">
        <v>1511</v>
      </c>
      <c r="B420" s="175">
        <v>721694003</v>
      </c>
      <c r="C420" s="174" t="s">
        <v>81</v>
      </c>
      <c r="D420" s="174" t="s">
        <v>1512</v>
      </c>
      <c r="E420" s="174" t="s">
        <v>7565</v>
      </c>
      <c r="F420" s="174" t="s">
        <v>1513</v>
      </c>
      <c r="G420" s="174" t="s">
        <v>7566</v>
      </c>
      <c r="H420" s="174" t="s">
        <v>1885</v>
      </c>
      <c r="I420" s="174" t="s">
        <v>7567</v>
      </c>
      <c r="J420" s="174" t="s">
        <v>1514</v>
      </c>
      <c r="K420" s="174" t="s">
        <v>1515</v>
      </c>
      <c r="L420" s="174" t="s">
        <v>630</v>
      </c>
      <c r="M420" s="174" t="s">
        <v>205</v>
      </c>
      <c r="N420" s="174" t="s">
        <v>1516</v>
      </c>
      <c r="O420" s="174" t="s">
        <v>1517</v>
      </c>
      <c r="P420" s="174">
        <v>0</v>
      </c>
      <c r="Q420" s="176">
        <v>93401</v>
      </c>
      <c r="R420" s="176" t="s">
        <v>7568</v>
      </c>
      <c r="S420" s="177">
        <v>37970</v>
      </c>
      <c r="T420" s="178">
        <v>6915</v>
      </c>
      <c r="U420" s="179">
        <v>88118111</v>
      </c>
      <c r="V420" s="179">
        <v>319525797</v>
      </c>
      <c r="W420" s="195">
        <v>44286</v>
      </c>
      <c r="X420" s="178" t="s">
        <v>7879</v>
      </c>
      <c r="Y420" s="178" t="s">
        <v>7880</v>
      </c>
      <c r="Z420" s="194" t="s">
        <v>7900</v>
      </c>
    </row>
    <row r="421" spans="1:26" ht="12.75" x14ac:dyDescent="0.2">
      <c r="A421" s="194" t="s">
        <v>1511</v>
      </c>
      <c r="B421" s="175">
        <v>721694003</v>
      </c>
      <c r="C421" s="174" t="s">
        <v>81</v>
      </c>
      <c r="D421" s="174" t="s">
        <v>1512</v>
      </c>
      <c r="E421" s="174" t="s">
        <v>7565</v>
      </c>
      <c r="F421" s="174" t="s">
        <v>1513</v>
      </c>
      <c r="G421" s="174" t="s">
        <v>7566</v>
      </c>
      <c r="H421" s="174" t="s">
        <v>1885</v>
      </c>
      <c r="I421" s="174" t="s">
        <v>7567</v>
      </c>
      <c r="J421" s="174" t="s">
        <v>1514</v>
      </c>
      <c r="K421" s="174" t="s">
        <v>1515</v>
      </c>
      <c r="L421" s="174" t="s">
        <v>630</v>
      </c>
      <c r="M421" s="174" t="s">
        <v>205</v>
      </c>
      <c r="N421" s="174" t="s">
        <v>1516</v>
      </c>
      <c r="O421" s="174" t="s">
        <v>1517</v>
      </c>
      <c r="P421" s="174">
        <v>0</v>
      </c>
      <c r="Q421" s="176">
        <v>93401</v>
      </c>
      <c r="R421" s="176" t="s">
        <v>7568</v>
      </c>
      <c r="S421" s="177">
        <v>37970</v>
      </c>
      <c r="T421" s="178">
        <v>6915</v>
      </c>
      <c r="U421" s="179">
        <v>27897768</v>
      </c>
      <c r="V421" s="179">
        <v>46816944</v>
      </c>
      <c r="W421" s="195">
        <v>44286</v>
      </c>
      <c r="X421" s="178" t="s">
        <v>7879</v>
      </c>
      <c r="Y421" s="178" t="s">
        <v>7880</v>
      </c>
      <c r="Z421" s="194" t="s">
        <v>7884</v>
      </c>
    </row>
    <row r="422" spans="1:26" ht="12.75" x14ac:dyDescent="0.2">
      <c r="A422" s="194" t="s">
        <v>1511</v>
      </c>
      <c r="B422" s="175">
        <v>721694003</v>
      </c>
      <c r="C422" s="174" t="s">
        <v>81</v>
      </c>
      <c r="D422" s="174" t="s">
        <v>1512</v>
      </c>
      <c r="E422" s="174" t="s">
        <v>7565</v>
      </c>
      <c r="F422" s="174" t="s">
        <v>1513</v>
      </c>
      <c r="G422" s="174" t="s">
        <v>7566</v>
      </c>
      <c r="H422" s="174" t="s">
        <v>1885</v>
      </c>
      <c r="I422" s="174" t="s">
        <v>7567</v>
      </c>
      <c r="J422" s="174" t="s">
        <v>1514</v>
      </c>
      <c r="K422" s="174" t="s">
        <v>1515</v>
      </c>
      <c r="L422" s="174" t="s">
        <v>630</v>
      </c>
      <c r="M422" s="174" t="s">
        <v>205</v>
      </c>
      <c r="N422" s="174" t="s">
        <v>1516</v>
      </c>
      <c r="O422" s="174" t="s">
        <v>1517</v>
      </c>
      <c r="P422" s="174">
        <v>0</v>
      </c>
      <c r="Q422" s="176">
        <v>93401</v>
      </c>
      <c r="R422" s="176" t="s">
        <v>7568</v>
      </c>
      <c r="S422" s="177">
        <v>37970</v>
      </c>
      <c r="T422" s="178">
        <v>6915</v>
      </c>
      <c r="U422" s="179">
        <v>8068320</v>
      </c>
      <c r="V422" s="179">
        <v>20481120</v>
      </c>
      <c r="W422" s="195">
        <v>44286</v>
      </c>
      <c r="X422" s="178" t="s">
        <v>7879</v>
      </c>
      <c r="Y422" s="178" t="s">
        <v>7880</v>
      </c>
      <c r="Z422" s="194" t="s">
        <v>8037</v>
      </c>
    </row>
    <row r="423" spans="1:26" ht="12.75" x14ac:dyDescent="0.2">
      <c r="A423" s="194" t="s">
        <v>1511</v>
      </c>
      <c r="B423" s="175">
        <v>721694003</v>
      </c>
      <c r="C423" s="174" t="s">
        <v>81</v>
      </c>
      <c r="D423" s="174" t="s">
        <v>1512</v>
      </c>
      <c r="E423" s="174" t="s">
        <v>7565</v>
      </c>
      <c r="F423" s="174" t="s">
        <v>1513</v>
      </c>
      <c r="G423" s="174" t="s">
        <v>7566</v>
      </c>
      <c r="H423" s="174" t="s">
        <v>1885</v>
      </c>
      <c r="I423" s="174" t="s">
        <v>7567</v>
      </c>
      <c r="J423" s="174" t="s">
        <v>1514</v>
      </c>
      <c r="K423" s="174" t="s">
        <v>1515</v>
      </c>
      <c r="L423" s="174" t="s">
        <v>630</v>
      </c>
      <c r="M423" s="174" t="s">
        <v>205</v>
      </c>
      <c r="N423" s="174" t="s">
        <v>1516</v>
      </c>
      <c r="O423" s="174" t="s">
        <v>1517</v>
      </c>
      <c r="P423" s="174">
        <v>0</v>
      </c>
      <c r="Q423" s="176">
        <v>93401</v>
      </c>
      <c r="R423" s="176" t="s">
        <v>7568</v>
      </c>
      <c r="S423" s="177">
        <v>37970</v>
      </c>
      <c r="T423" s="178">
        <v>6915</v>
      </c>
      <c r="U423" s="179">
        <v>10261248</v>
      </c>
      <c r="V423" s="179">
        <v>30783744</v>
      </c>
      <c r="W423" s="195">
        <v>44286</v>
      </c>
      <c r="X423" s="178" t="s">
        <v>7879</v>
      </c>
      <c r="Y423" s="178" t="s">
        <v>7880</v>
      </c>
      <c r="Z423" s="194" t="s">
        <v>7908</v>
      </c>
    </row>
    <row r="424" spans="1:26" ht="12.75" x14ac:dyDescent="0.2">
      <c r="A424" s="194" t="s">
        <v>1511</v>
      </c>
      <c r="B424" s="175">
        <v>721694003</v>
      </c>
      <c r="C424" s="174" t="s">
        <v>81</v>
      </c>
      <c r="D424" s="174" t="s">
        <v>1512</v>
      </c>
      <c r="E424" s="174" t="s">
        <v>7565</v>
      </c>
      <c r="F424" s="174" t="s">
        <v>1513</v>
      </c>
      <c r="G424" s="174" t="s">
        <v>7566</v>
      </c>
      <c r="H424" s="174" t="s">
        <v>1885</v>
      </c>
      <c r="I424" s="174" t="s">
        <v>7567</v>
      </c>
      <c r="J424" s="174" t="s">
        <v>1514</v>
      </c>
      <c r="K424" s="174" t="s">
        <v>1515</v>
      </c>
      <c r="L424" s="174" t="s">
        <v>630</v>
      </c>
      <c r="M424" s="174" t="s">
        <v>205</v>
      </c>
      <c r="N424" s="174" t="s">
        <v>1516</v>
      </c>
      <c r="O424" s="174" t="s">
        <v>1517</v>
      </c>
      <c r="P424" s="174">
        <v>0</v>
      </c>
      <c r="Q424" s="176">
        <v>93401</v>
      </c>
      <c r="R424" s="176" t="s">
        <v>7568</v>
      </c>
      <c r="S424" s="177">
        <v>37970</v>
      </c>
      <c r="T424" s="178">
        <v>6915</v>
      </c>
      <c r="U424" s="179">
        <v>6762804</v>
      </c>
      <c r="V424" s="179">
        <v>20288411</v>
      </c>
      <c r="W424" s="195">
        <v>44286</v>
      </c>
      <c r="X424" s="178" t="s">
        <v>7879</v>
      </c>
      <c r="Y424" s="178" t="s">
        <v>7880</v>
      </c>
      <c r="Z424" s="194" t="s">
        <v>8038</v>
      </c>
    </row>
    <row r="425" spans="1:26" ht="12.75" x14ac:dyDescent="0.2">
      <c r="A425" s="194" t="s">
        <v>1511</v>
      </c>
      <c r="B425" s="175">
        <v>721694003</v>
      </c>
      <c r="C425" s="174" t="s">
        <v>81</v>
      </c>
      <c r="D425" s="174" t="s">
        <v>1512</v>
      </c>
      <c r="E425" s="174" t="s">
        <v>7565</v>
      </c>
      <c r="F425" s="174" t="s">
        <v>1513</v>
      </c>
      <c r="G425" s="174" t="s">
        <v>7566</v>
      </c>
      <c r="H425" s="174" t="s">
        <v>1885</v>
      </c>
      <c r="I425" s="174" t="s">
        <v>7567</v>
      </c>
      <c r="J425" s="174" t="s">
        <v>1514</v>
      </c>
      <c r="K425" s="174" t="s">
        <v>1515</v>
      </c>
      <c r="L425" s="174" t="s">
        <v>630</v>
      </c>
      <c r="M425" s="174" t="s">
        <v>205</v>
      </c>
      <c r="N425" s="174" t="s">
        <v>1516</v>
      </c>
      <c r="O425" s="174" t="s">
        <v>1517</v>
      </c>
      <c r="P425" s="174">
        <v>0</v>
      </c>
      <c r="Q425" s="176">
        <v>93401</v>
      </c>
      <c r="R425" s="176" t="s">
        <v>7568</v>
      </c>
      <c r="S425" s="177">
        <v>37970</v>
      </c>
      <c r="T425" s="178">
        <v>6915</v>
      </c>
      <c r="U425" s="179">
        <v>31411362</v>
      </c>
      <c r="V425" s="179">
        <v>100348109</v>
      </c>
      <c r="W425" s="195">
        <v>44286</v>
      </c>
      <c r="X425" s="178" t="s">
        <v>7879</v>
      </c>
      <c r="Y425" s="178" t="s">
        <v>7880</v>
      </c>
      <c r="Z425" s="194" t="s">
        <v>7902</v>
      </c>
    </row>
    <row r="426" spans="1:26" ht="12.75" x14ac:dyDescent="0.2">
      <c r="A426" s="194" t="s">
        <v>1511</v>
      </c>
      <c r="B426" s="175">
        <v>721694003</v>
      </c>
      <c r="C426" s="174" t="s">
        <v>81</v>
      </c>
      <c r="D426" s="174" t="s">
        <v>1512</v>
      </c>
      <c r="E426" s="174" t="s">
        <v>7565</v>
      </c>
      <c r="F426" s="174" t="s">
        <v>1513</v>
      </c>
      <c r="G426" s="174" t="s">
        <v>7566</v>
      </c>
      <c r="H426" s="174" t="s">
        <v>1885</v>
      </c>
      <c r="I426" s="174" t="s">
        <v>7567</v>
      </c>
      <c r="J426" s="174" t="s">
        <v>1514</v>
      </c>
      <c r="K426" s="174" t="s">
        <v>1515</v>
      </c>
      <c r="L426" s="174" t="s">
        <v>630</v>
      </c>
      <c r="M426" s="174" t="s">
        <v>205</v>
      </c>
      <c r="N426" s="174" t="s">
        <v>1516</v>
      </c>
      <c r="O426" s="174" t="s">
        <v>1517</v>
      </c>
      <c r="P426" s="174">
        <v>0</v>
      </c>
      <c r="Q426" s="176">
        <v>93401</v>
      </c>
      <c r="R426" s="176" t="s">
        <v>7568</v>
      </c>
      <c r="S426" s="177">
        <v>37970</v>
      </c>
      <c r="T426" s="178">
        <v>6915</v>
      </c>
      <c r="U426" s="179">
        <v>6206400</v>
      </c>
      <c r="V426" s="179">
        <v>19705320</v>
      </c>
      <c r="W426" s="195">
        <v>44286</v>
      </c>
      <c r="X426" s="178" t="s">
        <v>7879</v>
      </c>
      <c r="Y426" s="178" t="s">
        <v>7880</v>
      </c>
      <c r="Z426" s="194" t="s">
        <v>7959</v>
      </c>
    </row>
    <row r="427" spans="1:26" ht="12.75" x14ac:dyDescent="0.2">
      <c r="A427" s="194" t="s">
        <v>1511</v>
      </c>
      <c r="B427" s="175">
        <v>721694003</v>
      </c>
      <c r="C427" s="174" t="s">
        <v>81</v>
      </c>
      <c r="D427" s="174" t="s">
        <v>1512</v>
      </c>
      <c r="E427" s="174" t="s">
        <v>7565</v>
      </c>
      <c r="F427" s="174" t="s">
        <v>1513</v>
      </c>
      <c r="G427" s="174" t="s">
        <v>7566</v>
      </c>
      <c r="H427" s="174" t="s">
        <v>1885</v>
      </c>
      <c r="I427" s="174" t="s">
        <v>7567</v>
      </c>
      <c r="J427" s="174" t="s">
        <v>1514</v>
      </c>
      <c r="K427" s="174" t="s">
        <v>1515</v>
      </c>
      <c r="L427" s="174" t="s">
        <v>630</v>
      </c>
      <c r="M427" s="174" t="s">
        <v>205</v>
      </c>
      <c r="N427" s="174" t="s">
        <v>1516</v>
      </c>
      <c r="O427" s="174" t="s">
        <v>1517</v>
      </c>
      <c r="P427" s="174">
        <v>0</v>
      </c>
      <c r="Q427" s="176">
        <v>93401</v>
      </c>
      <c r="R427" s="176" t="s">
        <v>7568</v>
      </c>
      <c r="S427" s="177">
        <v>37970</v>
      </c>
      <c r="T427" s="178">
        <v>6915</v>
      </c>
      <c r="U427" s="179">
        <v>8145900</v>
      </c>
      <c r="V427" s="179">
        <v>20558700</v>
      </c>
      <c r="W427" s="195">
        <v>44286</v>
      </c>
      <c r="X427" s="178" t="s">
        <v>7879</v>
      </c>
      <c r="Y427" s="178" t="s">
        <v>7880</v>
      </c>
      <c r="Z427" s="194" t="s">
        <v>8039</v>
      </c>
    </row>
    <row r="428" spans="1:26" ht="12.75" x14ac:dyDescent="0.2">
      <c r="A428" s="194" t="s">
        <v>1511</v>
      </c>
      <c r="B428" s="175">
        <v>721694003</v>
      </c>
      <c r="C428" s="174" t="s">
        <v>81</v>
      </c>
      <c r="D428" s="174" t="s">
        <v>1512</v>
      </c>
      <c r="E428" s="174" t="s">
        <v>7565</v>
      </c>
      <c r="F428" s="174" t="s">
        <v>1513</v>
      </c>
      <c r="G428" s="174" t="s">
        <v>7566</v>
      </c>
      <c r="H428" s="174" t="s">
        <v>1885</v>
      </c>
      <c r="I428" s="174" t="s">
        <v>7567</v>
      </c>
      <c r="J428" s="174" t="s">
        <v>1514</v>
      </c>
      <c r="K428" s="174" t="s">
        <v>1515</v>
      </c>
      <c r="L428" s="174" t="s">
        <v>630</v>
      </c>
      <c r="M428" s="174" t="s">
        <v>205</v>
      </c>
      <c r="N428" s="174" t="s">
        <v>1516</v>
      </c>
      <c r="O428" s="174" t="s">
        <v>1517</v>
      </c>
      <c r="P428" s="174">
        <v>0</v>
      </c>
      <c r="Q428" s="176">
        <v>93401</v>
      </c>
      <c r="R428" s="176" t="s">
        <v>7568</v>
      </c>
      <c r="S428" s="177">
        <v>37970</v>
      </c>
      <c r="T428" s="178">
        <v>6915</v>
      </c>
      <c r="U428" s="179">
        <v>9138924</v>
      </c>
      <c r="V428" s="179">
        <v>27416772</v>
      </c>
      <c r="W428" s="195">
        <v>44286</v>
      </c>
      <c r="X428" s="178" t="s">
        <v>7879</v>
      </c>
      <c r="Y428" s="178" t="s">
        <v>7880</v>
      </c>
      <c r="Z428" s="194" t="s">
        <v>7892</v>
      </c>
    </row>
    <row r="429" spans="1:26" ht="12.75" x14ac:dyDescent="0.2">
      <c r="A429" s="194" t="s">
        <v>1511</v>
      </c>
      <c r="B429" s="175">
        <v>721694003</v>
      </c>
      <c r="C429" s="174" t="s">
        <v>81</v>
      </c>
      <c r="D429" s="174" t="s">
        <v>1512</v>
      </c>
      <c r="E429" s="174" t="s">
        <v>7565</v>
      </c>
      <c r="F429" s="174" t="s">
        <v>1513</v>
      </c>
      <c r="G429" s="174" t="s">
        <v>7566</v>
      </c>
      <c r="H429" s="174" t="s">
        <v>1885</v>
      </c>
      <c r="I429" s="174" t="s">
        <v>7567</v>
      </c>
      <c r="J429" s="174" t="s">
        <v>1514</v>
      </c>
      <c r="K429" s="174" t="s">
        <v>1515</v>
      </c>
      <c r="L429" s="174" t="s">
        <v>630</v>
      </c>
      <c r="M429" s="174" t="s">
        <v>205</v>
      </c>
      <c r="N429" s="174" t="s">
        <v>1516</v>
      </c>
      <c r="O429" s="174" t="s">
        <v>1517</v>
      </c>
      <c r="P429" s="174">
        <v>0</v>
      </c>
      <c r="Q429" s="176">
        <v>93401</v>
      </c>
      <c r="R429" s="176" t="s">
        <v>7568</v>
      </c>
      <c r="S429" s="177">
        <v>37970</v>
      </c>
      <c r="T429" s="178">
        <v>6915</v>
      </c>
      <c r="U429" s="179">
        <v>15686159</v>
      </c>
      <c r="V429" s="179">
        <v>44626257</v>
      </c>
      <c r="W429" s="195">
        <v>44286</v>
      </c>
      <c r="X429" s="178" t="s">
        <v>7879</v>
      </c>
      <c r="Y429" s="178" t="s">
        <v>7880</v>
      </c>
      <c r="Z429" s="194" t="s">
        <v>7914</v>
      </c>
    </row>
    <row r="430" spans="1:26" ht="12.75" x14ac:dyDescent="0.2">
      <c r="A430" s="194" t="s">
        <v>1511</v>
      </c>
      <c r="B430" s="175">
        <v>721694003</v>
      </c>
      <c r="C430" s="174" t="s">
        <v>81</v>
      </c>
      <c r="D430" s="174" t="s">
        <v>1512</v>
      </c>
      <c r="E430" s="174" t="s">
        <v>7565</v>
      </c>
      <c r="F430" s="174" t="s">
        <v>1513</v>
      </c>
      <c r="G430" s="174" t="s">
        <v>7566</v>
      </c>
      <c r="H430" s="174" t="s">
        <v>1885</v>
      </c>
      <c r="I430" s="174" t="s">
        <v>7567</v>
      </c>
      <c r="J430" s="174" t="s">
        <v>1514</v>
      </c>
      <c r="K430" s="174" t="s">
        <v>1515</v>
      </c>
      <c r="L430" s="174" t="s">
        <v>630</v>
      </c>
      <c r="M430" s="174" t="s">
        <v>205</v>
      </c>
      <c r="N430" s="174" t="s">
        <v>1516</v>
      </c>
      <c r="O430" s="174" t="s">
        <v>1517</v>
      </c>
      <c r="P430" s="174">
        <v>0</v>
      </c>
      <c r="Q430" s="176">
        <v>93401</v>
      </c>
      <c r="R430" s="176" t="s">
        <v>7568</v>
      </c>
      <c r="S430" s="177">
        <v>37970</v>
      </c>
      <c r="T430" s="178">
        <v>6915</v>
      </c>
      <c r="U430" s="179">
        <v>9681984</v>
      </c>
      <c r="V430" s="179">
        <v>29409026</v>
      </c>
      <c r="W430" s="195">
        <v>44286</v>
      </c>
      <c r="X430" s="178" t="s">
        <v>7879</v>
      </c>
      <c r="Y430" s="178" t="s">
        <v>7880</v>
      </c>
      <c r="Z430" s="194" t="s">
        <v>8040</v>
      </c>
    </row>
    <row r="431" spans="1:26" ht="12.75" x14ac:dyDescent="0.2">
      <c r="A431" s="194" t="s">
        <v>1511</v>
      </c>
      <c r="B431" s="175">
        <v>721694003</v>
      </c>
      <c r="C431" s="174" t="s">
        <v>81</v>
      </c>
      <c r="D431" s="174" t="s">
        <v>1512</v>
      </c>
      <c r="E431" s="174" t="s">
        <v>7565</v>
      </c>
      <c r="F431" s="174" t="s">
        <v>1513</v>
      </c>
      <c r="G431" s="174" t="s">
        <v>7566</v>
      </c>
      <c r="H431" s="174" t="s">
        <v>1885</v>
      </c>
      <c r="I431" s="174" t="s">
        <v>7567</v>
      </c>
      <c r="J431" s="174" t="s">
        <v>1514</v>
      </c>
      <c r="K431" s="174" t="s">
        <v>1515</v>
      </c>
      <c r="L431" s="174" t="s">
        <v>630</v>
      </c>
      <c r="M431" s="174" t="s">
        <v>205</v>
      </c>
      <c r="N431" s="174" t="s">
        <v>1516</v>
      </c>
      <c r="O431" s="174" t="s">
        <v>1517</v>
      </c>
      <c r="P431" s="174">
        <v>0</v>
      </c>
      <c r="Q431" s="176">
        <v>93401</v>
      </c>
      <c r="R431" s="176" t="s">
        <v>7568</v>
      </c>
      <c r="S431" s="177">
        <v>37970</v>
      </c>
      <c r="T431" s="178">
        <v>6915</v>
      </c>
      <c r="U431" s="179">
        <v>21200622</v>
      </c>
      <c r="V431" s="179">
        <v>64582971</v>
      </c>
      <c r="W431" s="195">
        <v>44286</v>
      </c>
      <c r="X431" s="178" t="s">
        <v>7879</v>
      </c>
      <c r="Y431" s="178" t="s">
        <v>7880</v>
      </c>
      <c r="Z431" s="194" t="s">
        <v>187</v>
      </c>
    </row>
    <row r="432" spans="1:26" ht="12.75" x14ac:dyDescent="0.2">
      <c r="A432" s="194" t="s">
        <v>1511</v>
      </c>
      <c r="B432" s="175">
        <v>721694003</v>
      </c>
      <c r="C432" s="174" t="s">
        <v>81</v>
      </c>
      <c r="D432" s="174" t="s">
        <v>1512</v>
      </c>
      <c r="E432" s="174" t="s">
        <v>7565</v>
      </c>
      <c r="F432" s="174" t="s">
        <v>1513</v>
      </c>
      <c r="G432" s="174" t="s">
        <v>7566</v>
      </c>
      <c r="H432" s="174" t="s">
        <v>1885</v>
      </c>
      <c r="I432" s="174" t="s">
        <v>7567</v>
      </c>
      <c r="J432" s="174" t="s">
        <v>1514</v>
      </c>
      <c r="K432" s="174" t="s">
        <v>1515</v>
      </c>
      <c r="L432" s="174" t="s">
        <v>630</v>
      </c>
      <c r="M432" s="174" t="s">
        <v>205</v>
      </c>
      <c r="N432" s="174" t="s">
        <v>1516</v>
      </c>
      <c r="O432" s="174" t="s">
        <v>1517</v>
      </c>
      <c r="P432" s="174">
        <v>0</v>
      </c>
      <c r="Q432" s="176">
        <v>93401</v>
      </c>
      <c r="R432" s="176" t="s">
        <v>7568</v>
      </c>
      <c r="S432" s="177">
        <v>37970</v>
      </c>
      <c r="T432" s="178">
        <v>6915</v>
      </c>
      <c r="U432" s="179">
        <v>24432445</v>
      </c>
      <c r="V432" s="179">
        <v>96843773</v>
      </c>
      <c r="W432" s="195">
        <v>44286</v>
      </c>
      <c r="X432" s="178" t="s">
        <v>7879</v>
      </c>
      <c r="Y432" s="178" t="s">
        <v>7880</v>
      </c>
      <c r="Z432" s="194" t="s">
        <v>7917</v>
      </c>
    </row>
    <row r="433" spans="1:26" ht="12.75" x14ac:dyDescent="0.2">
      <c r="A433" s="194" t="s">
        <v>1511</v>
      </c>
      <c r="B433" s="175">
        <v>721694003</v>
      </c>
      <c r="C433" s="174" t="s">
        <v>81</v>
      </c>
      <c r="D433" s="174" t="s">
        <v>1512</v>
      </c>
      <c r="E433" s="174" t="s">
        <v>7565</v>
      </c>
      <c r="F433" s="174" t="s">
        <v>1513</v>
      </c>
      <c r="G433" s="174" t="s">
        <v>7566</v>
      </c>
      <c r="H433" s="174" t="s">
        <v>1885</v>
      </c>
      <c r="I433" s="174" t="s">
        <v>7567</v>
      </c>
      <c r="J433" s="174" t="s">
        <v>1514</v>
      </c>
      <c r="K433" s="174" t="s">
        <v>1515</v>
      </c>
      <c r="L433" s="174" t="s">
        <v>630</v>
      </c>
      <c r="M433" s="174" t="s">
        <v>205</v>
      </c>
      <c r="N433" s="174" t="s">
        <v>1516</v>
      </c>
      <c r="O433" s="174" t="s">
        <v>1517</v>
      </c>
      <c r="P433" s="174">
        <v>0</v>
      </c>
      <c r="Q433" s="176">
        <v>93401</v>
      </c>
      <c r="R433" s="176" t="s">
        <v>7568</v>
      </c>
      <c r="S433" s="177">
        <v>37970</v>
      </c>
      <c r="T433" s="178">
        <v>6915</v>
      </c>
      <c r="U433" s="179">
        <v>7535604</v>
      </c>
      <c r="V433" s="179">
        <v>23087808</v>
      </c>
      <c r="W433" s="195">
        <v>44286</v>
      </c>
      <c r="X433" s="178" t="s">
        <v>7879</v>
      </c>
      <c r="Y433" s="178" t="s">
        <v>7880</v>
      </c>
      <c r="Z433" s="194" t="s">
        <v>7994</v>
      </c>
    </row>
    <row r="434" spans="1:26" ht="12.75" x14ac:dyDescent="0.2">
      <c r="A434" s="194" t="s">
        <v>1511</v>
      </c>
      <c r="B434" s="175">
        <v>721694003</v>
      </c>
      <c r="C434" s="174" t="s">
        <v>81</v>
      </c>
      <c r="D434" s="174" t="s">
        <v>1512</v>
      </c>
      <c r="E434" s="174" t="s">
        <v>7565</v>
      </c>
      <c r="F434" s="174" t="s">
        <v>1513</v>
      </c>
      <c r="G434" s="174" t="s">
        <v>7566</v>
      </c>
      <c r="H434" s="174" t="s">
        <v>1885</v>
      </c>
      <c r="I434" s="174" t="s">
        <v>7567</v>
      </c>
      <c r="J434" s="174" t="s">
        <v>1514</v>
      </c>
      <c r="K434" s="174" t="s">
        <v>1515</v>
      </c>
      <c r="L434" s="174" t="s">
        <v>630</v>
      </c>
      <c r="M434" s="174" t="s">
        <v>205</v>
      </c>
      <c r="N434" s="174" t="s">
        <v>1516</v>
      </c>
      <c r="O434" s="174" t="s">
        <v>1517</v>
      </c>
      <c r="P434" s="174">
        <v>0</v>
      </c>
      <c r="Q434" s="176">
        <v>93401</v>
      </c>
      <c r="R434" s="176" t="s">
        <v>7568</v>
      </c>
      <c r="S434" s="177">
        <v>37970</v>
      </c>
      <c r="T434" s="178">
        <v>6915</v>
      </c>
      <c r="U434" s="179">
        <v>9138924</v>
      </c>
      <c r="V434" s="179">
        <v>27965107</v>
      </c>
      <c r="W434" s="195">
        <v>44286</v>
      </c>
      <c r="X434" s="178" t="s">
        <v>7879</v>
      </c>
      <c r="Y434" s="178" t="s">
        <v>7880</v>
      </c>
      <c r="Z434" s="194" t="s">
        <v>8041</v>
      </c>
    </row>
    <row r="435" spans="1:26" ht="12.75" x14ac:dyDescent="0.2">
      <c r="A435" s="194" t="s">
        <v>1511</v>
      </c>
      <c r="B435" s="175">
        <v>721694003</v>
      </c>
      <c r="C435" s="174" t="s">
        <v>81</v>
      </c>
      <c r="D435" s="174" t="s">
        <v>1512</v>
      </c>
      <c r="E435" s="174" t="s">
        <v>7565</v>
      </c>
      <c r="F435" s="174" t="s">
        <v>1513</v>
      </c>
      <c r="G435" s="174" t="s">
        <v>7566</v>
      </c>
      <c r="H435" s="174" t="s">
        <v>1885</v>
      </c>
      <c r="I435" s="174" t="s">
        <v>7567</v>
      </c>
      <c r="J435" s="174" t="s">
        <v>1514</v>
      </c>
      <c r="K435" s="174" t="s">
        <v>1515</v>
      </c>
      <c r="L435" s="174" t="s">
        <v>630</v>
      </c>
      <c r="M435" s="174" t="s">
        <v>205</v>
      </c>
      <c r="N435" s="174" t="s">
        <v>1516</v>
      </c>
      <c r="O435" s="174" t="s">
        <v>1517</v>
      </c>
      <c r="P435" s="174">
        <v>0</v>
      </c>
      <c r="Q435" s="176">
        <v>93401</v>
      </c>
      <c r="R435" s="176" t="s">
        <v>7568</v>
      </c>
      <c r="S435" s="177">
        <v>37970</v>
      </c>
      <c r="T435" s="178">
        <v>6915</v>
      </c>
      <c r="U435" s="179">
        <v>4766515</v>
      </c>
      <c r="V435" s="179">
        <v>14498150</v>
      </c>
      <c r="W435" s="195">
        <v>44286</v>
      </c>
      <c r="X435" s="178" t="s">
        <v>7879</v>
      </c>
      <c r="Y435" s="178" t="s">
        <v>7880</v>
      </c>
      <c r="Z435" s="194" t="s">
        <v>8042</v>
      </c>
    </row>
    <row r="436" spans="1:26" ht="12.75" x14ac:dyDescent="0.2">
      <c r="A436" s="194" t="s">
        <v>1511</v>
      </c>
      <c r="B436" s="175">
        <v>721694003</v>
      </c>
      <c r="C436" s="174" t="s">
        <v>81</v>
      </c>
      <c r="D436" s="174" t="s">
        <v>1512</v>
      </c>
      <c r="E436" s="174" t="s">
        <v>7565</v>
      </c>
      <c r="F436" s="174" t="s">
        <v>1513</v>
      </c>
      <c r="G436" s="174" t="s">
        <v>7566</v>
      </c>
      <c r="H436" s="174" t="s">
        <v>1885</v>
      </c>
      <c r="I436" s="174" t="s">
        <v>7567</v>
      </c>
      <c r="J436" s="174" t="s">
        <v>1514</v>
      </c>
      <c r="K436" s="174" t="s">
        <v>1515</v>
      </c>
      <c r="L436" s="174" t="s">
        <v>630</v>
      </c>
      <c r="M436" s="174" t="s">
        <v>205</v>
      </c>
      <c r="N436" s="174" t="s">
        <v>1516</v>
      </c>
      <c r="O436" s="174" t="s">
        <v>1517</v>
      </c>
      <c r="P436" s="174">
        <v>0</v>
      </c>
      <c r="Q436" s="176">
        <v>93401</v>
      </c>
      <c r="R436" s="176" t="s">
        <v>7568</v>
      </c>
      <c r="S436" s="177">
        <v>37970</v>
      </c>
      <c r="T436" s="178">
        <v>6915</v>
      </c>
      <c r="U436" s="179">
        <v>7075296</v>
      </c>
      <c r="V436" s="179">
        <v>30077703</v>
      </c>
      <c r="W436" s="195">
        <v>44286</v>
      </c>
      <c r="X436" s="178" t="s">
        <v>7879</v>
      </c>
      <c r="Y436" s="178" t="s">
        <v>7880</v>
      </c>
      <c r="Z436" s="194" t="s">
        <v>8043</v>
      </c>
    </row>
    <row r="437" spans="1:26" ht="12.75" x14ac:dyDescent="0.2">
      <c r="A437" s="194" t="s">
        <v>1511</v>
      </c>
      <c r="B437" s="175">
        <v>721694003</v>
      </c>
      <c r="C437" s="174" t="s">
        <v>81</v>
      </c>
      <c r="D437" s="174" t="s">
        <v>1512</v>
      </c>
      <c r="E437" s="174" t="s">
        <v>7565</v>
      </c>
      <c r="F437" s="174" t="s">
        <v>1513</v>
      </c>
      <c r="G437" s="174" t="s">
        <v>7566</v>
      </c>
      <c r="H437" s="174" t="s">
        <v>1885</v>
      </c>
      <c r="I437" s="174" t="s">
        <v>7567</v>
      </c>
      <c r="J437" s="174" t="s">
        <v>1514</v>
      </c>
      <c r="K437" s="174" t="s">
        <v>1515</v>
      </c>
      <c r="L437" s="174" t="s">
        <v>630</v>
      </c>
      <c r="M437" s="174" t="s">
        <v>205</v>
      </c>
      <c r="N437" s="174" t="s">
        <v>1516</v>
      </c>
      <c r="O437" s="174" t="s">
        <v>1517</v>
      </c>
      <c r="P437" s="174">
        <v>0</v>
      </c>
      <c r="Q437" s="176">
        <v>93401</v>
      </c>
      <c r="R437" s="176" t="s">
        <v>7568</v>
      </c>
      <c r="S437" s="177">
        <v>37970</v>
      </c>
      <c r="T437" s="178">
        <v>6915</v>
      </c>
      <c r="U437" s="179">
        <v>9687259</v>
      </c>
      <c r="V437" s="179">
        <v>39297371</v>
      </c>
      <c r="W437" s="195">
        <v>44286</v>
      </c>
      <c r="X437" s="178" t="s">
        <v>7879</v>
      </c>
      <c r="Y437" s="178" t="s">
        <v>7880</v>
      </c>
      <c r="Z437" s="194" t="s">
        <v>7881</v>
      </c>
    </row>
    <row r="438" spans="1:26" ht="12.75" x14ac:dyDescent="0.2">
      <c r="A438" s="194" t="s">
        <v>1511</v>
      </c>
      <c r="B438" s="175">
        <v>721694003</v>
      </c>
      <c r="C438" s="174" t="s">
        <v>81</v>
      </c>
      <c r="D438" s="174" t="s">
        <v>1512</v>
      </c>
      <c r="E438" s="174" t="s">
        <v>7565</v>
      </c>
      <c r="F438" s="174" t="s">
        <v>1513</v>
      </c>
      <c r="G438" s="174" t="s">
        <v>7566</v>
      </c>
      <c r="H438" s="174" t="s">
        <v>1885</v>
      </c>
      <c r="I438" s="174" t="s">
        <v>7567</v>
      </c>
      <c r="J438" s="174" t="s">
        <v>1514</v>
      </c>
      <c r="K438" s="174" t="s">
        <v>1515</v>
      </c>
      <c r="L438" s="174" t="s">
        <v>630</v>
      </c>
      <c r="M438" s="174" t="s">
        <v>205</v>
      </c>
      <c r="N438" s="174" t="s">
        <v>1516</v>
      </c>
      <c r="O438" s="174" t="s">
        <v>1517</v>
      </c>
      <c r="P438" s="174">
        <v>0</v>
      </c>
      <c r="Q438" s="176">
        <v>93401</v>
      </c>
      <c r="R438" s="176" t="s">
        <v>7568</v>
      </c>
      <c r="S438" s="177">
        <v>37970</v>
      </c>
      <c r="T438" s="178">
        <v>6915</v>
      </c>
      <c r="U438" s="179">
        <v>6206400</v>
      </c>
      <c r="V438" s="179">
        <v>18929520</v>
      </c>
      <c r="W438" s="195">
        <v>44286</v>
      </c>
      <c r="X438" s="178" t="s">
        <v>7879</v>
      </c>
      <c r="Y438" s="178" t="s">
        <v>7880</v>
      </c>
      <c r="Z438" s="194" t="s">
        <v>8044</v>
      </c>
    </row>
    <row r="439" spans="1:26" ht="12.75" x14ac:dyDescent="0.2">
      <c r="A439" s="194" t="s">
        <v>1511</v>
      </c>
      <c r="B439" s="175">
        <v>721694003</v>
      </c>
      <c r="C439" s="174" t="s">
        <v>81</v>
      </c>
      <c r="D439" s="174" t="s">
        <v>1512</v>
      </c>
      <c r="E439" s="174" t="s">
        <v>7565</v>
      </c>
      <c r="F439" s="174" t="s">
        <v>1513</v>
      </c>
      <c r="G439" s="174" t="s">
        <v>7566</v>
      </c>
      <c r="H439" s="174" t="s">
        <v>1885</v>
      </c>
      <c r="I439" s="174" t="s">
        <v>7567</v>
      </c>
      <c r="J439" s="174" t="s">
        <v>1514</v>
      </c>
      <c r="K439" s="174" t="s">
        <v>1515</v>
      </c>
      <c r="L439" s="174" t="s">
        <v>630</v>
      </c>
      <c r="M439" s="174" t="s">
        <v>205</v>
      </c>
      <c r="N439" s="174" t="s">
        <v>1516</v>
      </c>
      <c r="O439" s="174" t="s">
        <v>1517</v>
      </c>
      <c r="P439" s="174">
        <v>0</v>
      </c>
      <c r="Q439" s="176">
        <v>93401</v>
      </c>
      <c r="R439" s="176" t="s">
        <v>7568</v>
      </c>
      <c r="S439" s="177">
        <v>37970</v>
      </c>
      <c r="T439" s="178">
        <v>6915</v>
      </c>
      <c r="U439" s="179">
        <v>25653120</v>
      </c>
      <c r="V439" s="179">
        <v>56436864</v>
      </c>
      <c r="W439" s="195">
        <v>44286</v>
      </c>
      <c r="X439" s="178" t="s">
        <v>7879</v>
      </c>
      <c r="Y439" s="178" t="s">
        <v>7880</v>
      </c>
      <c r="Z439" s="194" t="s">
        <v>7905</v>
      </c>
    </row>
    <row r="440" spans="1:26" ht="12.75" x14ac:dyDescent="0.2">
      <c r="A440" s="194" t="s">
        <v>1511</v>
      </c>
      <c r="B440" s="175">
        <v>721694003</v>
      </c>
      <c r="C440" s="174" t="s">
        <v>81</v>
      </c>
      <c r="D440" s="174" t="s">
        <v>1512</v>
      </c>
      <c r="E440" s="174" t="s">
        <v>7565</v>
      </c>
      <c r="F440" s="174" t="s">
        <v>1513</v>
      </c>
      <c r="G440" s="174" t="s">
        <v>7566</v>
      </c>
      <c r="H440" s="174" t="s">
        <v>1885</v>
      </c>
      <c r="I440" s="174" t="s">
        <v>7567</v>
      </c>
      <c r="J440" s="174" t="s">
        <v>1514</v>
      </c>
      <c r="K440" s="174" t="s">
        <v>1515</v>
      </c>
      <c r="L440" s="174" t="s">
        <v>630</v>
      </c>
      <c r="M440" s="174" t="s">
        <v>205</v>
      </c>
      <c r="N440" s="174" t="s">
        <v>1516</v>
      </c>
      <c r="O440" s="174" t="s">
        <v>1517</v>
      </c>
      <c r="P440" s="174">
        <v>0</v>
      </c>
      <c r="Q440" s="176">
        <v>93401</v>
      </c>
      <c r="R440" s="176" t="s">
        <v>7568</v>
      </c>
      <c r="S440" s="177">
        <v>37970</v>
      </c>
      <c r="T440" s="178">
        <v>6915</v>
      </c>
      <c r="U440" s="179">
        <v>45834499</v>
      </c>
      <c r="V440" s="179">
        <v>166625156</v>
      </c>
      <c r="W440" s="195">
        <v>44286</v>
      </c>
      <c r="X440" s="178" t="s">
        <v>7879</v>
      </c>
      <c r="Y440" s="178" t="s">
        <v>7880</v>
      </c>
      <c r="Z440" s="194" t="s">
        <v>7928</v>
      </c>
    </row>
    <row r="441" spans="1:26" ht="12.75" x14ac:dyDescent="0.2">
      <c r="A441" s="194" t="s">
        <v>1511</v>
      </c>
      <c r="B441" s="175">
        <v>721694003</v>
      </c>
      <c r="C441" s="174" t="s">
        <v>81</v>
      </c>
      <c r="D441" s="174" t="s">
        <v>1512</v>
      </c>
      <c r="E441" s="174" t="s">
        <v>7565</v>
      </c>
      <c r="F441" s="174" t="s">
        <v>1513</v>
      </c>
      <c r="G441" s="174" t="s">
        <v>7566</v>
      </c>
      <c r="H441" s="174" t="s">
        <v>1885</v>
      </c>
      <c r="I441" s="174" t="s">
        <v>7567</v>
      </c>
      <c r="J441" s="174" t="s">
        <v>1514</v>
      </c>
      <c r="K441" s="174" t="s">
        <v>1515</v>
      </c>
      <c r="L441" s="174" t="s">
        <v>630</v>
      </c>
      <c r="M441" s="174" t="s">
        <v>205</v>
      </c>
      <c r="N441" s="174" t="s">
        <v>1516</v>
      </c>
      <c r="O441" s="174" t="s">
        <v>1517</v>
      </c>
      <c r="P441" s="174">
        <v>0</v>
      </c>
      <c r="Q441" s="176">
        <v>93401</v>
      </c>
      <c r="R441" s="176" t="s">
        <v>7568</v>
      </c>
      <c r="S441" s="177">
        <v>37970</v>
      </c>
      <c r="T441" s="178">
        <v>6915</v>
      </c>
      <c r="U441" s="179">
        <v>7535604</v>
      </c>
      <c r="V441" s="179">
        <v>21965484</v>
      </c>
      <c r="W441" s="195">
        <v>44286</v>
      </c>
      <c r="X441" s="178" t="s">
        <v>7879</v>
      </c>
      <c r="Y441" s="178" t="s">
        <v>7880</v>
      </c>
      <c r="Z441" s="194" t="s">
        <v>7931</v>
      </c>
    </row>
    <row r="442" spans="1:26" ht="12.75" x14ac:dyDescent="0.2">
      <c r="A442" s="194" t="s">
        <v>1511</v>
      </c>
      <c r="B442" s="175">
        <v>721694003</v>
      </c>
      <c r="C442" s="174" t="s">
        <v>81</v>
      </c>
      <c r="D442" s="174" t="s">
        <v>1512</v>
      </c>
      <c r="E442" s="174" t="s">
        <v>7565</v>
      </c>
      <c r="F442" s="174" t="s">
        <v>1513</v>
      </c>
      <c r="G442" s="174" t="s">
        <v>7566</v>
      </c>
      <c r="H442" s="174" t="s">
        <v>1885</v>
      </c>
      <c r="I442" s="174" t="s">
        <v>7567</v>
      </c>
      <c r="J442" s="174" t="s">
        <v>1514</v>
      </c>
      <c r="K442" s="174" t="s">
        <v>1515</v>
      </c>
      <c r="L442" s="174" t="s">
        <v>630</v>
      </c>
      <c r="M442" s="174" t="s">
        <v>205</v>
      </c>
      <c r="N442" s="174" t="s">
        <v>1516</v>
      </c>
      <c r="O442" s="174" t="s">
        <v>1517</v>
      </c>
      <c r="P442" s="174">
        <v>0</v>
      </c>
      <c r="Q442" s="176">
        <v>93401</v>
      </c>
      <c r="R442" s="176" t="s">
        <v>7568</v>
      </c>
      <c r="S442" s="177">
        <v>37970</v>
      </c>
      <c r="T442" s="178">
        <v>6915</v>
      </c>
      <c r="U442" s="179">
        <v>15671160</v>
      </c>
      <c r="V442" s="179">
        <v>23429160</v>
      </c>
      <c r="W442" s="195">
        <v>44286</v>
      </c>
      <c r="X442" s="178" t="s">
        <v>7879</v>
      </c>
      <c r="Y442" s="178" t="s">
        <v>7880</v>
      </c>
      <c r="Z442" s="194" t="s">
        <v>7933</v>
      </c>
    </row>
    <row r="443" spans="1:26" ht="12.75" x14ac:dyDescent="0.2">
      <c r="A443" s="194" t="s">
        <v>1511</v>
      </c>
      <c r="B443" s="175">
        <v>721694003</v>
      </c>
      <c r="C443" s="174" t="s">
        <v>81</v>
      </c>
      <c r="D443" s="174" t="s">
        <v>1512</v>
      </c>
      <c r="E443" s="174" t="s">
        <v>7565</v>
      </c>
      <c r="F443" s="174" t="s">
        <v>1513</v>
      </c>
      <c r="G443" s="174" t="s">
        <v>7566</v>
      </c>
      <c r="H443" s="174" t="s">
        <v>1885</v>
      </c>
      <c r="I443" s="174" t="s">
        <v>7567</v>
      </c>
      <c r="J443" s="174" t="s">
        <v>1514</v>
      </c>
      <c r="K443" s="174" t="s">
        <v>1515</v>
      </c>
      <c r="L443" s="174" t="s">
        <v>630</v>
      </c>
      <c r="M443" s="174" t="s">
        <v>205</v>
      </c>
      <c r="N443" s="174" t="s">
        <v>1516</v>
      </c>
      <c r="O443" s="174" t="s">
        <v>1517</v>
      </c>
      <c r="P443" s="174">
        <v>0</v>
      </c>
      <c r="Q443" s="176">
        <v>93401</v>
      </c>
      <c r="R443" s="176" t="s">
        <v>7568</v>
      </c>
      <c r="S443" s="177">
        <v>37970</v>
      </c>
      <c r="T443" s="178">
        <v>6915</v>
      </c>
      <c r="U443" s="179">
        <v>6749460</v>
      </c>
      <c r="V443" s="179">
        <v>19162260</v>
      </c>
      <c r="W443" s="195">
        <v>44286</v>
      </c>
      <c r="X443" s="178" t="s">
        <v>7879</v>
      </c>
      <c r="Y443" s="178" t="s">
        <v>7880</v>
      </c>
      <c r="Z443" s="194" t="s">
        <v>7887</v>
      </c>
    </row>
    <row r="444" spans="1:26" ht="12.75" x14ac:dyDescent="0.2">
      <c r="A444" s="194" t="s">
        <v>1511</v>
      </c>
      <c r="B444" s="175">
        <v>721694003</v>
      </c>
      <c r="C444" s="174" t="s">
        <v>81</v>
      </c>
      <c r="D444" s="174" t="s">
        <v>1512</v>
      </c>
      <c r="E444" s="174" t="s">
        <v>7565</v>
      </c>
      <c r="F444" s="174" t="s">
        <v>1513</v>
      </c>
      <c r="G444" s="174" t="s">
        <v>7566</v>
      </c>
      <c r="H444" s="174" t="s">
        <v>1885</v>
      </c>
      <c r="I444" s="174" t="s">
        <v>7567</v>
      </c>
      <c r="J444" s="174" t="s">
        <v>1514</v>
      </c>
      <c r="K444" s="174" t="s">
        <v>1515</v>
      </c>
      <c r="L444" s="174" t="s">
        <v>630</v>
      </c>
      <c r="M444" s="174" t="s">
        <v>205</v>
      </c>
      <c r="N444" s="174" t="s">
        <v>1516</v>
      </c>
      <c r="O444" s="174" t="s">
        <v>1517</v>
      </c>
      <c r="P444" s="174">
        <v>0</v>
      </c>
      <c r="Q444" s="176">
        <v>93401</v>
      </c>
      <c r="R444" s="176" t="s">
        <v>7568</v>
      </c>
      <c r="S444" s="177">
        <v>37970</v>
      </c>
      <c r="T444" s="178">
        <v>6915</v>
      </c>
      <c r="U444" s="179">
        <v>29793651</v>
      </c>
      <c r="V444" s="179">
        <v>57703487</v>
      </c>
      <c r="W444" s="195">
        <v>44286</v>
      </c>
      <c r="X444" s="178" t="s">
        <v>7879</v>
      </c>
      <c r="Y444" s="178" t="s">
        <v>7880</v>
      </c>
      <c r="Z444" s="194" t="s">
        <v>7899</v>
      </c>
    </row>
    <row r="445" spans="1:26" ht="12.75" x14ac:dyDescent="0.2">
      <c r="A445" s="194" t="s">
        <v>1511</v>
      </c>
      <c r="B445" s="175">
        <v>721694003</v>
      </c>
      <c r="C445" s="174" t="s">
        <v>81</v>
      </c>
      <c r="D445" s="174" t="s">
        <v>1512</v>
      </c>
      <c r="E445" s="174" t="s">
        <v>7565</v>
      </c>
      <c r="F445" s="174" t="s">
        <v>1513</v>
      </c>
      <c r="G445" s="174" t="s">
        <v>7566</v>
      </c>
      <c r="H445" s="174" t="s">
        <v>1885</v>
      </c>
      <c r="I445" s="174" t="s">
        <v>7567</v>
      </c>
      <c r="J445" s="174" t="s">
        <v>1514</v>
      </c>
      <c r="K445" s="174" t="s">
        <v>1515</v>
      </c>
      <c r="L445" s="174" t="s">
        <v>630</v>
      </c>
      <c r="M445" s="174" t="s">
        <v>205</v>
      </c>
      <c r="N445" s="174" t="s">
        <v>1516</v>
      </c>
      <c r="O445" s="174" t="s">
        <v>1517</v>
      </c>
      <c r="P445" s="174">
        <v>0</v>
      </c>
      <c r="Q445" s="176">
        <v>93401</v>
      </c>
      <c r="R445" s="176" t="s">
        <v>7568</v>
      </c>
      <c r="S445" s="177">
        <v>37970</v>
      </c>
      <c r="T445" s="178">
        <v>6915</v>
      </c>
      <c r="U445" s="179">
        <v>26348237</v>
      </c>
      <c r="V445" s="179">
        <v>74031486</v>
      </c>
      <c r="W445" s="195">
        <v>44286</v>
      </c>
      <c r="X445" s="178" t="s">
        <v>7879</v>
      </c>
      <c r="Y445" s="178" t="s">
        <v>7880</v>
      </c>
      <c r="Z445" s="194" t="s">
        <v>8045</v>
      </c>
    </row>
    <row r="446" spans="1:26" ht="12.75" x14ac:dyDescent="0.2">
      <c r="A446" s="194" t="s">
        <v>1511</v>
      </c>
      <c r="B446" s="175">
        <v>721694003</v>
      </c>
      <c r="C446" s="174" t="s">
        <v>81</v>
      </c>
      <c r="D446" s="174" t="s">
        <v>1512</v>
      </c>
      <c r="E446" s="174" t="s">
        <v>7565</v>
      </c>
      <c r="F446" s="174" t="s">
        <v>1513</v>
      </c>
      <c r="G446" s="174" t="s">
        <v>7566</v>
      </c>
      <c r="H446" s="174" t="s">
        <v>1885</v>
      </c>
      <c r="I446" s="174" t="s">
        <v>7567</v>
      </c>
      <c r="J446" s="174" t="s">
        <v>1514</v>
      </c>
      <c r="K446" s="174" t="s">
        <v>1515</v>
      </c>
      <c r="L446" s="174" t="s">
        <v>630</v>
      </c>
      <c r="M446" s="174" t="s">
        <v>205</v>
      </c>
      <c r="N446" s="174" t="s">
        <v>1516</v>
      </c>
      <c r="O446" s="174" t="s">
        <v>1517</v>
      </c>
      <c r="P446" s="174">
        <v>0</v>
      </c>
      <c r="Q446" s="176">
        <v>93401</v>
      </c>
      <c r="R446" s="176" t="s">
        <v>7568</v>
      </c>
      <c r="S446" s="177">
        <v>37970</v>
      </c>
      <c r="T446" s="178">
        <v>6915</v>
      </c>
      <c r="U446" s="179">
        <v>3329320</v>
      </c>
      <c r="V446" s="179">
        <v>9685294</v>
      </c>
      <c r="W446" s="195">
        <v>44286</v>
      </c>
      <c r="X446" s="178" t="s">
        <v>7879</v>
      </c>
      <c r="Y446" s="178" t="s">
        <v>7880</v>
      </c>
      <c r="Z446" s="194" t="s">
        <v>7938</v>
      </c>
    </row>
    <row r="447" spans="1:26" ht="12.75" x14ac:dyDescent="0.2">
      <c r="A447" s="194" t="s">
        <v>1511</v>
      </c>
      <c r="B447" s="175">
        <v>721694003</v>
      </c>
      <c r="C447" s="174" t="s">
        <v>81</v>
      </c>
      <c r="D447" s="174" t="s">
        <v>1512</v>
      </c>
      <c r="E447" s="174" t="s">
        <v>7565</v>
      </c>
      <c r="F447" s="174" t="s">
        <v>1513</v>
      </c>
      <c r="G447" s="174" t="s">
        <v>7566</v>
      </c>
      <c r="H447" s="174" t="s">
        <v>1885</v>
      </c>
      <c r="I447" s="174" t="s">
        <v>7567</v>
      </c>
      <c r="J447" s="174" t="s">
        <v>1514</v>
      </c>
      <c r="K447" s="174" t="s">
        <v>1515</v>
      </c>
      <c r="L447" s="174" t="s">
        <v>630</v>
      </c>
      <c r="M447" s="174" t="s">
        <v>205</v>
      </c>
      <c r="N447" s="174" t="s">
        <v>1516</v>
      </c>
      <c r="O447" s="174" t="s">
        <v>1517</v>
      </c>
      <c r="P447" s="174">
        <v>0</v>
      </c>
      <c r="Q447" s="176">
        <v>93401</v>
      </c>
      <c r="R447" s="176" t="s">
        <v>7568</v>
      </c>
      <c r="S447" s="177">
        <v>37970</v>
      </c>
      <c r="T447" s="178">
        <v>6915</v>
      </c>
      <c r="U447" s="179">
        <v>47897892</v>
      </c>
      <c r="V447" s="179">
        <v>114668412</v>
      </c>
      <c r="W447" s="195">
        <v>44286</v>
      </c>
      <c r="X447" s="178" t="s">
        <v>7879</v>
      </c>
      <c r="Y447" s="178" t="s">
        <v>7880</v>
      </c>
      <c r="Z447" s="194" t="s">
        <v>7888</v>
      </c>
    </row>
    <row r="448" spans="1:26" ht="12.75" x14ac:dyDescent="0.2">
      <c r="A448" s="194" t="s">
        <v>1511</v>
      </c>
      <c r="B448" s="175">
        <v>721694003</v>
      </c>
      <c r="C448" s="174" t="s">
        <v>81</v>
      </c>
      <c r="D448" s="174" t="s">
        <v>1512</v>
      </c>
      <c r="E448" s="174" t="s">
        <v>7565</v>
      </c>
      <c r="F448" s="174" t="s">
        <v>1513</v>
      </c>
      <c r="G448" s="174" t="s">
        <v>7566</v>
      </c>
      <c r="H448" s="174" t="s">
        <v>1885</v>
      </c>
      <c r="I448" s="174" t="s">
        <v>7567</v>
      </c>
      <c r="J448" s="174" t="s">
        <v>1514</v>
      </c>
      <c r="K448" s="174" t="s">
        <v>1515</v>
      </c>
      <c r="L448" s="174" t="s">
        <v>630</v>
      </c>
      <c r="M448" s="174" t="s">
        <v>205</v>
      </c>
      <c r="N448" s="174" t="s">
        <v>1516</v>
      </c>
      <c r="O448" s="174" t="s">
        <v>1517</v>
      </c>
      <c r="P448" s="174">
        <v>0</v>
      </c>
      <c r="Q448" s="176">
        <v>93401</v>
      </c>
      <c r="R448" s="176" t="s">
        <v>7568</v>
      </c>
      <c r="S448" s="177">
        <v>37970</v>
      </c>
      <c r="T448" s="178">
        <v>6915</v>
      </c>
      <c r="U448" s="179">
        <v>22446480</v>
      </c>
      <c r="V448" s="179">
        <v>41686320</v>
      </c>
      <c r="W448" s="195">
        <v>44286</v>
      </c>
      <c r="X448" s="178" t="s">
        <v>7879</v>
      </c>
      <c r="Y448" s="178" t="s">
        <v>7880</v>
      </c>
      <c r="Z448" s="194" t="s">
        <v>7939</v>
      </c>
    </row>
    <row r="449" spans="1:26" ht="12.75" x14ac:dyDescent="0.2">
      <c r="A449" s="194" t="s">
        <v>1511</v>
      </c>
      <c r="B449" s="175">
        <v>721694003</v>
      </c>
      <c r="C449" s="174" t="s">
        <v>81</v>
      </c>
      <c r="D449" s="174" t="s">
        <v>1512</v>
      </c>
      <c r="E449" s="174" t="s">
        <v>7565</v>
      </c>
      <c r="F449" s="174" t="s">
        <v>1513</v>
      </c>
      <c r="G449" s="174" t="s">
        <v>7566</v>
      </c>
      <c r="H449" s="174" t="s">
        <v>1885</v>
      </c>
      <c r="I449" s="174" t="s">
        <v>7567</v>
      </c>
      <c r="J449" s="174" t="s">
        <v>1514</v>
      </c>
      <c r="K449" s="174" t="s">
        <v>1515</v>
      </c>
      <c r="L449" s="174" t="s">
        <v>630</v>
      </c>
      <c r="M449" s="174" t="s">
        <v>205</v>
      </c>
      <c r="N449" s="174" t="s">
        <v>1516</v>
      </c>
      <c r="O449" s="174" t="s">
        <v>1517</v>
      </c>
      <c r="P449" s="174">
        <v>0</v>
      </c>
      <c r="Q449" s="176">
        <v>93401</v>
      </c>
      <c r="R449" s="176" t="s">
        <v>7568</v>
      </c>
      <c r="S449" s="177">
        <v>37970</v>
      </c>
      <c r="T449" s="178">
        <v>6915</v>
      </c>
      <c r="U449" s="179">
        <v>51466572</v>
      </c>
      <c r="V449" s="179">
        <v>83532972</v>
      </c>
      <c r="W449" s="195">
        <v>44286</v>
      </c>
      <c r="X449" s="178" t="s">
        <v>7879</v>
      </c>
      <c r="Y449" s="178" t="s">
        <v>7880</v>
      </c>
      <c r="Z449" s="194" t="s">
        <v>7889</v>
      </c>
    </row>
    <row r="450" spans="1:26" ht="12.75" x14ac:dyDescent="0.2">
      <c r="A450" s="194" t="s">
        <v>907</v>
      </c>
      <c r="B450" s="175">
        <v>725129009</v>
      </c>
      <c r="C450" s="174" t="s">
        <v>81</v>
      </c>
      <c r="D450" s="174" t="s">
        <v>908</v>
      </c>
      <c r="E450" s="174" t="s">
        <v>7569</v>
      </c>
      <c r="F450" s="174" t="s">
        <v>909</v>
      </c>
      <c r="G450" s="174" t="s">
        <v>7570</v>
      </c>
      <c r="H450" s="174" t="s">
        <v>135</v>
      </c>
      <c r="I450" s="174" t="s">
        <v>6750</v>
      </c>
      <c r="J450" s="174" t="s">
        <v>910</v>
      </c>
      <c r="K450" s="174" t="s">
        <v>911</v>
      </c>
      <c r="L450" s="174" t="s">
        <v>6171</v>
      </c>
      <c r="M450" s="174" t="s">
        <v>638</v>
      </c>
      <c r="N450" s="174" t="s">
        <v>6247</v>
      </c>
      <c r="O450" s="174" t="s">
        <v>6248</v>
      </c>
      <c r="P450" s="174">
        <v>0</v>
      </c>
      <c r="Q450" s="176" t="s">
        <v>419</v>
      </c>
      <c r="R450" s="176" t="s">
        <v>7571</v>
      </c>
      <c r="S450" s="177">
        <v>37970</v>
      </c>
      <c r="T450" s="178">
        <v>6926</v>
      </c>
      <c r="U450" s="179">
        <v>5609896</v>
      </c>
      <c r="V450" s="179">
        <v>15993548</v>
      </c>
      <c r="W450" s="195">
        <v>44286</v>
      </c>
      <c r="X450" s="178" t="s">
        <v>7879</v>
      </c>
      <c r="Y450" s="178" t="s">
        <v>7880</v>
      </c>
      <c r="Z450" s="194" t="s">
        <v>7993</v>
      </c>
    </row>
    <row r="451" spans="1:26" ht="12.75" x14ac:dyDescent="0.2">
      <c r="A451" s="194" t="s">
        <v>907</v>
      </c>
      <c r="B451" s="175">
        <v>725129009</v>
      </c>
      <c r="C451" s="174" t="s">
        <v>81</v>
      </c>
      <c r="D451" s="174" t="s">
        <v>908</v>
      </c>
      <c r="E451" s="174" t="s">
        <v>7569</v>
      </c>
      <c r="F451" s="174" t="s">
        <v>909</v>
      </c>
      <c r="G451" s="174" t="s">
        <v>7570</v>
      </c>
      <c r="H451" s="174" t="s">
        <v>135</v>
      </c>
      <c r="I451" s="174" t="s">
        <v>6750</v>
      </c>
      <c r="J451" s="174" t="s">
        <v>910</v>
      </c>
      <c r="K451" s="174" t="s">
        <v>911</v>
      </c>
      <c r="L451" s="174" t="s">
        <v>6171</v>
      </c>
      <c r="M451" s="174" t="s">
        <v>638</v>
      </c>
      <c r="N451" s="174" t="s">
        <v>6247</v>
      </c>
      <c r="O451" s="174" t="s">
        <v>6248</v>
      </c>
      <c r="P451" s="174">
        <v>0</v>
      </c>
      <c r="Q451" s="176" t="s">
        <v>419</v>
      </c>
      <c r="R451" s="176" t="s">
        <v>7571</v>
      </c>
      <c r="S451" s="177">
        <v>37970</v>
      </c>
      <c r="T451" s="178">
        <v>6926</v>
      </c>
      <c r="U451" s="179">
        <v>37676419</v>
      </c>
      <c r="V451" s="179">
        <v>103969908</v>
      </c>
      <c r="W451" s="195">
        <v>44286</v>
      </c>
      <c r="X451" s="178" t="s">
        <v>7879</v>
      </c>
      <c r="Y451" s="178" t="s">
        <v>7880</v>
      </c>
      <c r="Z451" s="194" t="s">
        <v>7899</v>
      </c>
    </row>
    <row r="452" spans="1:26" ht="12.75" x14ac:dyDescent="0.2">
      <c r="A452" s="194" t="s">
        <v>4404</v>
      </c>
      <c r="B452" s="175">
        <v>728623004</v>
      </c>
      <c r="C452" s="174" t="s">
        <v>4313</v>
      </c>
      <c r="D452" s="174" t="s">
        <v>4406</v>
      </c>
      <c r="E452" s="174" t="s">
        <v>7640</v>
      </c>
      <c r="F452" s="174" t="s">
        <v>4405</v>
      </c>
      <c r="G452" s="174" t="s">
        <v>7666</v>
      </c>
      <c r="H452" s="174" t="s">
        <v>1651</v>
      </c>
      <c r="I452" s="174" t="s">
        <v>7641</v>
      </c>
      <c r="J452" s="174" t="s">
        <v>4407</v>
      </c>
      <c r="K452" s="174" t="s">
        <v>4408</v>
      </c>
      <c r="L452" s="174" t="s">
        <v>630</v>
      </c>
      <c r="M452" s="174" t="s">
        <v>3901</v>
      </c>
      <c r="N452" s="174" t="s">
        <v>4409</v>
      </c>
      <c r="O452" s="174">
        <v>0</v>
      </c>
      <c r="P452" s="174">
        <v>0</v>
      </c>
      <c r="Q452" s="176" t="s">
        <v>419</v>
      </c>
      <c r="R452" s="176" t="s">
        <v>7695</v>
      </c>
      <c r="S452" s="177">
        <v>37970</v>
      </c>
      <c r="T452" s="178">
        <v>6931</v>
      </c>
      <c r="U452" s="179">
        <v>11006016</v>
      </c>
      <c r="V452" s="179">
        <v>33901941</v>
      </c>
      <c r="W452" s="195">
        <v>44286</v>
      </c>
      <c r="X452" s="178" t="s">
        <v>7879</v>
      </c>
      <c r="Y452" s="178" t="s">
        <v>7880</v>
      </c>
      <c r="Z452" s="194" t="s">
        <v>7933</v>
      </c>
    </row>
    <row r="453" spans="1:26" ht="12.75" x14ac:dyDescent="0.2">
      <c r="A453" s="194" t="s">
        <v>557</v>
      </c>
      <c r="B453" s="175">
        <v>712782005</v>
      </c>
      <c r="C453" s="174" t="s">
        <v>81</v>
      </c>
      <c r="D453" s="174" t="s">
        <v>558</v>
      </c>
      <c r="E453" s="174" t="s">
        <v>559</v>
      </c>
      <c r="F453" s="174" t="s">
        <v>560</v>
      </c>
      <c r="G453" s="174" t="s">
        <v>6892</v>
      </c>
      <c r="H453" s="174" t="s">
        <v>561</v>
      </c>
      <c r="I453" s="174" t="s">
        <v>6893</v>
      </c>
      <c r="J453" s="174" t="s">
        <v>6894</v>
      </c>
      <c r="K453" s="174" t="s">
        <v>6895</v>
      </c>
      <c r="L453" s="174" t="s">
        <v>6168</v>
      </c>
      <c r="M453" s="174" t="s">
        <v>564</v>
      </c>
      <c r="N453" s="174" t="s">
        <v>563</v>
      </c>
      <c r="O453" s="174" t="s">
        <v>562</v>
      </c>
      <c r="P453" s="174">
        <v>0</v>
      </c>
      <c r="Q453" s="176" t="s">
        <v>419</v>
      </c>
      <c r="R453" s="176" t="s">
        <v>6896</v>
      </c>
      <c r="S453" s="177">
        <v>37970</v>
      </c>
      <c r="T453" s="178">
        <v>6934</v>
      </c>
      <c r="U453" s="179">
        <v>58157933</v>
      </c>
      <c r="V453" s="179">
        <v>116412238</v>
      </c>
      <c r="W453" s="195">
        <v>44286</v>
      </c>
      <c r="X453" s="178" t="s">
        <v>7879</v>
      </c>
      <c r="Y453" s="178" t="s">
        <v>7880</v>
      </c>
      <c r="Z453" s="194" t="s">
        <v>7911</v>
      </c>
    </row>
    <row r="454" spans="1:26" ht="12.75" x14ac:dyDescent="0.2">
      <c r="A454" s="194" t="s">
        <v>1120</v>
      </c>
      <c r="B454" s="175">
        <v>725984006</v>
      </c>
      <c r="C454" s="174" t="s">
        <v>53</v>
      </c>
      <c r="D454" s="174" t="s">
        <v>1121</v>
      </c>
      <c r="E454" s="174" t="s">
        <v>1122</v>
      </c>
      <c r="F454" s="174" t="s">
        <v>1123</v>
      </c>
      <c r="G454" s="174" t="s">
        <v>6961</v>
      </c>
      <c r="H454" s="174" t="s">
        <v>1117</v>
      </c>
      <c r="I454" s="174" t="s">
        <v>6962</v>
      </c>
      <c r="J454" s="174" t="s">
        <v>1124</v>
      </c>
      <c r="K454" s="174" t="s">
        <v>1125</v>
      </c>
      <c r="L454" s="174" t="s">
        <v>50</v>
      </c>
      <c r="M454" s="174" t="s">
        <v>672</v>
      </c>
      <c r="N454" s="174" t="s">
        <v>1126</v>
      </c>
      <c r="O454" s="174">
        <v>0</v>
      </c>
      <c r="P454" s="174">
        <v>0</v>
      </c>
      <c r="Q454" s="176">
        <v>93401</v>
      </c>
      <c r="R454" s="176" t="s">
        <v>6966</v>
      </c>
      <c r="S454" s="177">
        <v>37970</v>
      </c>
      <c r="T454" s="178">
        <v>6935</v>
      </c>
      <c r="U454" s="179">
        <v>36690168</v>
      </c>
      <c r="V454" s="179">
        <v>97261027</v>
      </c>
      <c r="W454" s="195">
        <v>44286</v>
      </c>
      <c r="X454" s="178" t="s">
        <v>7879</v>
      </c>
      <c r="Y454" s="178" t="s">
        <v>7880</v>
      </c>
      <c r="Z454" s="194" t="s">
        <v>7946</v>
      </c>
    </row>
    <row r="455" spans="1:26" ht="12.75" x14ac:dyDescent="0.2">
      <c r="A455" s="194" t="s">
        <v>1767</v>
      </c>
      <c r="B455" s="175">
        <v>712800003</v>
      </c>
      <c r="C455" s="174" t="s">
        <v>1579</v>
      </c>
      <c r="D455" s="174" t="s">
        <v>1768</v>
      </c>
      <c r="E455" s="174" t="s">
        <v>7237</v>
      </c>
      <c r="F455" s="174" t="s">
        <v>1769</v>
      </c>
      <c r="G455" s="174" t="s">
        <v>7238</v>
      </c>
      <c r="H455" s="174" t="s">
        <v>1770</v>
      </c>
      <c r="I455" s="174" t="s">
        <v>7239</v>
      </c>
      <c r="J455" s="174" t="s">
        <v>1771</v>
      </c>
      <c r="K455" s="174" t="s">
        <v>1773</v>
      </c>
      <c r="L455" s="174" t="s">
        <v>50</v>
      </c>
      <c r="M455" s="174" t="s">
        <v>852</v>
      </c>
      <c r="N455" s="174" t="s">
        <v>1774</v>
      </c>
      <c r="O455" s="174" t="s">
        <v>1772</v>
      </c>
      <c r="P455" s="174">
        <v>0</v>
      </c>
      <c r="Q455" s="176" t="s">
        <v>48</v>
      </c>
      <c r="R455" s="176" t="s">
        <v>7276</v>
      </c>
      <c r="S455" s="177">
        <v>37970</v>
      </c>
      <c r="T455" s="178">
        <v>6938</v>
      </c>
      <c r="U455" s="179">
        <v>4499640</v>
      </c>
      <c r="V455" s="179">
        <v>16293680</v>
      </c>
      <c r="W455" s="195">
        <v>44286</v>
      </c>
      <c r="X455" s="178" t="s">
        <v>7879</v>
      </c>
      <c r="Y455" s="178" t="s">
        <v>7880</v>
      </c>
      <c r="Z455" s="194" t="s">
        <v>78</v>
      </c>
    </row>
    <row r="456" spans="1:26" ht="12.75" x14ac:dyDescent="0.2">
      <c r="A456" s="194" t="s">
        <v>6350</v>
      </c>
      <c r="B456" s="175">
        <v>726079005</v>
      </c>
      <c r="C456" s="174" t="s">
        <v>53</v>
      </c>
      <c r="D456" s="174" t="s">
        <v>1379</v>
      </c>
      <c r="E456" s="174" t="s">
        <v>7721</v>
      </c>
      <c r="F456" s="174" t="s">
        <v>1380</v>
      </c>
      <c r="G456" s="174" t="s">
        <v>6652</v>
      </c>
      <c r="H456" s="174" t="s">
        <v>1381</v>
      </c>
      <c r="I456" s="174" t="s">
        <v>7649</v>
      </c>
      <c r="J456" s="174" t="s">
        <v>6351</v>
      </c>
      <c r="K456" s="174" t="s">
        <v>1382</v>
      </c>
      <c r="L456" s="174" t="s">
        <v>344</v>
      </c>
      <c r="M456" s="174" t="s">
        <v>1384</v>
      </c>
      <c r="N456" s="174" t="s">
        <v>1383</v>
      </c>
      <c r="O456" s="174" t="s">
        <v>7648</v>
      </c>
      <c r="P456" s="174">
        <v>0</v>
      </c>
      <c r="Q456" s="176" t="s">
        <v>48</v>
      </c>
      <c r="R456" s="176" t="s">
        <v>7650</v>
      </c>
      <c r="S456" s="177">
        <v>37970</v>
      </c>
      <c r="T456" s="178">
        <v>6943</v>
      </c>
      <c r="U456" s="179">
        <v>13708386</v>
      </c>
      <c r="V456" s="179">
        <v>59692061</v>
      </c>
      <c r="W456" s="195">
        <v>44286</v>
      </c>
      <c r="X456" s="178" t="s">
        <v>7879</v>
      </c>
      <c r="Y456" s="178" t="s">
        <v>7880</v>
      </c>
      <c r="Z456" s="194" t="s">
        <v>7901</v>
      </c>
    </row>
    <row r="457" spans="1:26" ht="12.75" x14ac:dyDescent="0.2">
      <c r="A457" s="194" t="s">
        <v>6350</v>
      </c>
      <c r="B457" s="175">
        <v>726079005</v>
      </c>
      <c r="C457" s="174" t="s">
        <v>53</v>
      </c>
      <c r="D457" s="174" t="s">
        <v>1379</v>
      </c>
      <c r="E457" s="174" t="s">
        <v>7721</v>
      </c>
      <c r="F457" s="174" t="s">
        <v>1380</v>
      </c>
      <c r="G457" s="174" t="s">
        <v>6652</v>
      </c>
      <c r="H457" s="174" t="s">
        <v>1381</v>
      </c>
      <c r="I457" s="174" t="s">
        <v>7649</v>
      </c>
      <c r="J457" s="174" t="s">
        <v>6351</v>
      </c>
      <c r="K457" s="174" t="s">
        <v>1382</v>
      </c>
      <c r="L457" s="174" t="s">
        <v>344</v>
      </c>
      <c r="M457" s="174" t="s">
        <v>1384</v>
      </c>
      <c r="N457" s="174" t="s">
        <v>1383</v>
      </c>
      <c r="O457" s="174" t="s">
        <v>7648</v>
      </c>
      <c r="P457" s="174">
        <v>0</v>
      </c>
      <c r="Q457" s="176" t="s">
        <v>48</v>
      </c>
      <c r="R457" s="176" t="s">
        <v>7650</v>
      </c>
      <c r="S457" s="177">
        <v>37970</v>
      </c>
      <c r="T457" s="178">
        <v>6943</v>
      </c>
      <c r="U457" s="179">
        <v>14239033</v>
      </c>
      <c r="V457" s="179">
        <v>51738101</v>
      </c>
      <c r="W457" s="195">
        <v>44286</v>
      </c>
      <c r="X457" s="178" t="s">
        <v>7879</v>
      </c>
      <c r="Y457" s="178" t="s">
        <v>7880</v>
      </c>
      <c r="Z457" s="194" t="s">
        <v>162</v>
      </c>
    </row>
    <row r="458" spans="1:26" ht="12.75" x14ac:dyDescent="0.2">
      <c r="A458" s="194" t="s">
        <v>6350</v>
      </c>
      <c r="B458" s="175">
        <v>726079005</v>
      </c>
      <c r="C458" s="174" t="s">
        <v>53</v>
      </c>
      <c r="D458" s="174" t="s">
        <v>1379</v>
      </c>
      <c r="E458" s="174" t="s">
        <v>7721</v>
      </c>
      <c r="F458" s="174" t="s">
        <v>1380</v>
      </c>
      <c r="G458" s="174" t="s">
        <v>6652</v>
      </c>
      <c r="H458" s="174" t="s">
        <v>1381</v>
      </c>
      <c r="I458" s="174" t="s">
        <v>7649</v>
      </c>
      <c r="J458" s="174" t="s">
        <v>6351</v>
      </c>
      <c r="K458" s="174" t="s">
        <v>1382</v>
      </c>
      <c r="L458" s="174" t="s">
        <v>344</v>
      </c>
      <c r="M458" s="174" t="s">
        <v>1384</v>
      </c>
      <c r="N458" s="174" t="s">
        <v>1383</v>
      </c>
      <c r="O458" s="174" t="s">
        <v>7648</v>
      </c>
      <c r="P458" s="174">
        <v>0</v>
      </c>
      <c r="Q458" s="176" t="s">
        <v>48</v>
      </c>
      <c r="R458" s="176" t="s">
        <v>7650</v>
      </c>
      <c r="S458" s="177">
        <v>37970</v>
      </c>
      <c r="T458" s="178">
        <v>6943</v>
      </c>
      <c r="U458" s="179">
        <v>13708386</v>
      </c>
      <c r="V458" s="179">
        <v>56757001</v>
      </c>
      <c r="W458" s="195">
        <v>44286</v>
      </c>
      <c r="X458" s="178" t="s">
        <v>7879</v>
      </c>
      <c r="Y458" s="178" t="s">
        <v>7880</v>
      </c>
      <c r="Z458" s="194" t="s">
        <v>7903</v>
      </c>
    </row>
    <row r="459" spans="1:26" ht="12.75" x14ac:dyDescent="0.2">
      <c r="A459" s="194" t="s">
        <v>6350</v>
      </c>
      <c r="B459" s="175">
        <v>726079005</v>
      </c>
      <c r="C459" s="174" t="s">
        <v>53</v>
      </c>
      <c r="D459" s="174" t="s">
        <v>1379</v>
      </c>
      <c r="E459" s="174" t="s">
        <v>7721</v>
      </c>
      <c r="F459" s="174" t="s">
        <v>1380</v>
      </c>
      <c r="G459" s="174" t="s">
        <v>6652</v>
      </c>
      <c r="H459" s="174" t="s">
        <v>1381</v>
      </c>
      <c r="I459" s="174" t="s">
        <v>7649</v>
      </c>
      <c r="J459" s="174" t="s">
        <v>6351</v>
      </c>
      <c r="K459" s="174" t="s">
        <v>1382</v>
      </c>
      <c r="L459" s="174" t="s">
        <v>344</v>
      </c>
      <c r="M459" s="174" t="s">
        <v>1384</v>
      </c>
      <c r="N459" s="174" t="s">
        <v>1383</v>
      </c>
      <c r="O459" s="174" t="s">
        <v>7648</v>
      </c>
      <c r="P459" s="174">
        <v>0</v>
      </c>
      <c r="Q459" s="176" t="s">
        <v>48</v>
      </c>
      <c r="R459" s="176" t="s">
        <v>7650</v>
      </c>
      <c r="S459" s="177">
        <v>37970</v>
      </c>
      <c r="T459" s="178">
        <v>6943</v>
      </c>
      <c r="U459" s="179">
        <v>15919416</v>
      </c>
      <c r="V459" s="179">
        <v>60316898</v>
      </c>
      <c r="W459" s="195">
        <v>44286</v>
      </c>
      <c r="X459" s="178" t="s">
        <v>7879</v>
      </c>
      <c r="Y459" s="178" t="s">
        <v>7880</v>
      </c>
      <c r="Z459" s="194" t="s">
        <v>7893</v>
      </c>
    </row>
    <row r="460" spans="1:26" ht="12.75" x14ac:dyDescent="0.2">
      <c r="A460" s="194" t="s">
        <v>6350</v>
      </c>
      <c r="B460" s="175">
        <v>726079005</v>
      </c>
      <c r="C460" s="174" t="s">
        <v>53</v>
      </c>
      <c r="D460" s="174" t="s">
        <v>1379</v>
      </c>
      <c r="E460" s="174" t="s">
        <v>7721</v>
      </c>
      <c r="F460" s="174" t="s">
        <v>1380</v>
      </c>
      <c r="G460" s="174" t="s">
        <v>6652</v>
      </c>
      <c r="H460" s="174" t="s">
        <v>1381</v>
      </c>
      <c r="I460" s="174" t="s">
        <v>7649</v>
      </c>
      <c r="J460" s="174" t="s">
        <v>6351</v>
      </c>
      <c r="K460" s="174" t="s">
        <v>1382</v>
      </c>
      <c r="L460" s="174" t="s">
        <v>344</v>
      </c>
      <c r="M460" s="174" t="s">
        <v>1384</v>
      </c>
      <c r="N460" s="174" t="s">
        <v>1383</v>
      </c>
      <c r="O460" s="174" t="s">
        <v>7648</v>
      </c>
      <c r="P460" s="174">
        <v>0</v>
      </c>
      <c r="Q460" s="176" t="s">
        <v>48</v>
      </c>
      <c r="R460" s="176" t="s">
        <v>7650</v>
      </c>
      <c r="S460" s="177">
        <v>37970</v>
      </c>
      <c r="T460" s="178">
        <v>6943</v>
      </c>
      <c r="U460" s="179">
        <v>26214282</v>
      </c>
      <c r="V460" s="179">
        <v>69423759</v>
      </c>
      <c r="W460" s="195">
        <v>44286</v>
      </c>
      <c r="X460" s="178" t="s">
        <v>7879</v>
      </c>
      <c r="Y460" s="178" t="s">
        <v>7880</v>
      </c>
      <c r="Z460" s="194" t="s">
        <v>7935</v>
      </c>
    </row>
    <row r="461" spans="1:26" ht="12.75" x14ac:dyDescent="0.2">
      <c r="A461" s="194" t="s">
        <v>6350</v>
      </c>
      <c r="B461" s="175">
        <v>726079005</v>
      </c>
      <c r="C461" s="174" t="s">
        <v>53</v>
      </c>
      <c r="D461" s="174" t="s">
        <v>1379</v>
      </c>
      <c r="E461" s="174" t="s">
        <v>7721</v>
      </c>
      <c r="F461" s="174" t="s">
        <v>1380</v>
      </c>
      <c r="G461" s="174" t="s">
        <v>6652</v>
      </c>
      <c r="H461" s="174" t="s">
        <v>1381</v>
      </c>
      <c r="I461" s="174" t="s">
        <v>7649</v>
      </c>
      <c r="J461" s="174" t="s">
        <v>6351</v>
      </c>
      <c r="K461" s="174" t="s">
        <v>1382</v>
      </c>
      <c r="L461" s="174" t="s">
        <v>344</v>
      </c>
      <c r="M461" s="174" t="s">
        <v>1384</v>
      </c>
      <c r="N461" s="174" t="s">
        <v>1383</v>
      </c>
      <c r="O461" s="174" t="s">
        <v>7648</v>
      </c>
      <c r="P461" s="174">
        <v>0</v>
      </c>
      <c r="Q461" s="176" t="s">
        <v>48</v>
      </c>
      <c r="R461" s="176" t="s">
        <v>7650</v>
      </c>
      <c r="S461" s="177">
        <v>37970</v>
      </c>
      <c r="T461" s="178">
        <v>6943</v>
      </c>
      <c r="U461" s="179">
        <v>27858978</v>
      </c>
      <c r="V461" s="179">
        <v>110622896</v>
      </c>
      <c r="W461" s="195">
        <v>44286</v>
      </c>
      <c r="X461" s="178" t="s">
        <v>7879</v>
      </c>
      <c r="Y461" s="178" t="s">
        <v>7880</v>
      </c>
      <c r="Z461" s="194" t="s">
        <v>8032</v>
      </c>
    </row>
    <row r="462" spans="1:26" ht="12.75" x14ac:dyDescent="0.2">
      <c r="A462" s="194" t="s">
        <v>5837</v>
      </c>
      <c r="B462" s="175">
        <v>653716907</v>
      </c>
      <c r="C462" s="174" t="s">
        <v>5838</v>
      </c>
      <c r="D462" s="174" t="s">
        <v>153</v>
      </c>
      <c r="E462" s="174" t="s">
        <v>1700</v>
      </c>
      <c r="F462" s="174" t="s">
        <v>5787</v>
      </c>
      <c r="G462" s="174" t="s">
        <v>29</v>
      </c>
      <c r="H462" s="174">
        <v>0</v>
      </c>
      <c r="I462" s="174">
        <v>0</v>
      </c>
      <c r="J462" s="174" t="s">
        <v>5839</v>
      </c>
      <c r="K462" s="174" t="s">
        <v>5840</v>
      </c>
      <c r="L462" s="174" t="s">
        <v>630</v>
      </c>
      <c r="M462" s="174" t="s">
        <v>3660</v>
      </c>
      <c r="N462" s="174" t="s">
        <v>7623</v>
      </c>
      <c r="O462" s="174" t="s">
        <v>7624</v>
      </c>
      <c r="P462" s="174">
        <v>0</v>
      </c>
      <c r="Q462" s="176" t="s">
        <v>251</v>
      </c>
      <c r="R462" s="176" t="s">
        <v>7704</v>
      </c>
      <c r="S462" s="177">
        <v>37970</v>
      </c>
      <c r="T462" s="178">
        <v>6945</v>
      </c>
      <c r="U462" s="214">
        <v>0</v>
      </c>
      <c r="V462" s="179">
        <v>14817780</v>
      </c>
      <c r="W462" s="195">
        <v>44286</v>
      </c>
      <c r="X462" s="178" t="s">
        <v>7879</v>
      </c>
      <c r="Y462" s="178" t="s">
        <v>7880</v>
      </c>
      <c r="Z462" s="194" t="s">
        <v>8046</v>
      </c>
    </row>
    <row r="463" spans="1:26" ht="12.75" x14ac:dyDescent="0.2">
      <c r="A463" s="194" t="s">
        <v>5604</v>
      </c>
      <c r="B463" s="175">
        <v>728857005</v>
      </c>
      <c r="C463" s="174" t="s">
        <v>53</v>
      </c>
      <c r="D463" s="174" t="s">
        <v>5605</v>
      </c>
      <c r="E463" s="174" t="s">
        <v>7426</v>
      </c>
      <c r="F463" s="174" t="s">
        <v>5481</v>
      </c>
      <c r="G463" s="174" t="s">
        <v>7429</v>
      </c>
      <c r="H463" s="174" t="s">
        <v>5606</v>
      </c>
      <c r="I463" s="174" t="s">
        <v>7430</v>
      </c>
      <c r="J463" s="174" t="s">
        <v>5607</v>
      </c>
      <c r="K463" s="174" t="s">
        <v>7427</v>
      </c>
      <c r="L463" s="174" t="s">
        <v>630</v>
      </c>
      <c r="M463" s="174" t="s">
        <v>3716</v>
      </c>
      <c r="N463" s="174" t="s">
        <v>7428</v>
      </c>
      <c r="O463" s="174" t="s">
        <v>6634</v>
      </c>
      <c r="P463" s="174">
        <v>0</v>
      </c>
      <c r="Q463" s="176" t="s">
        <v>48</v>
      </c>
      <c r="R463" s="176" t="s">
        <v>7431</v>
      </c>
      <c r="S463" s="177">
        <v>37970</v>
      </c>
      <c r="T463" s="178">
        <v>6950</v>
      </c>
      <c r="U463" s="179">
        <v>22082962</v>
      </c>
      <c r="V463" s="179">
        <v>62103898</v>
      </c>
      <c r="W463" s="195">
        <v>44286</v>
      </c>
      <c r="X463" s="178" t="s">
        <v>7879</v>
      </c>
      <c r="Y463" s="178" t="s">
        <v>7880</v>
      </c>
      <c r="Z463" s="194" t="s">
        <v>8010</v>
      </c>
    </row>
    <row r="464" spans="1:26" ht="12.75" x14ac:dyDescent="0.2">
      <c r="A464" s="194" t="s">
        <v>5604</v>
      </c>
      <c r="B464" s="175">
        <v>728857005</v>
      </c>
      <c r="C464" s="174" t="s">
        <v>53</v>
      </c>
      <c r="D464" s="174" t="s">
        <v>5605</v>
      </c>
      <c r="E464" s="174" t="s">
        <v>7426</v>
      </c>
      <c r="F464" s="174" t="s">
        <v>5481</v>
      </c>
      <c r="G464" s="174" t="s">
        <v>7429</v>
      </c>
      <c r="H464" s="174" t="s">
        <v>5606</v>
      </c>
      <c r="I464" s="174" t="s">
        <v>7430</v>
      </c>
      <c r="J464" s="174" t="s">
        <v>5607</v>
      </c>
      <c r="K464" s="174" t="s">
        <v>7427</v>
      </c>
      <c r="L464" s="174" t="s">
        <v>630</v>
      </c>
      <c r="M464" s="174" t="s">
        <v>3716</v>
      </c>
      <c r="N464" s="174" t="s">
        <v>7428</v>
      </c>
      <c r="O464" s="174" t="s">
        <v>6634</v>
      </c>
      <c r="P464" s="174">
        <v>0</v>
      </c>
      <c r="Q464" s="176" t="s">
        <v>48</v>
      </c>
      <c r="R464" s="176" t="s">
        <v>7431</v>
      </c>
      <c r="S464" s="177">
        <v>37970</v>
      </c>
      <c r="T464" s="178">
        <v>6950</v>
      </c>
      <c r="U464" s="179">
        <v>66165046</v>
      </c>
      <c r="V464" s="179">
        <v>168927514</v>
      </c>
      <c r="W464" s="195">
        <v>44286</v>
      </c>
      <c r="X464" s="178" t="s">
        <v>7879</v>
      </c>
      <c r="Y464" s="178" t="s">
        <v>7880</v>
      </c>
      <c r="Z464" s="194" t="s">
        <v>7888</v>
      </c>
    </row>
    <row r="465" spans="1:26" ht="12.75" x14ac:dyDescent="0.2">
      <c r="A465" s="194" t="s">
        <v>5604</v>
      </c>
      <c r="B465" s="175">
        <v>728857005</v>
      </c>
      <c r="C465" s="174" t="s">
        <v>53</v>
      </c>
      <c r="D465" s="174" t="s">
        <v>5605</v>
      </c>
      <c r="E465" s="174" t="s">
        <v>7426</v>
      </c>
      <c r="F465" s="174" t="s">
        <v>5481</v>
      </c>
      <c r="G465" s="174" t="s">
        <v>7429</v>
      </c>
      <c r="H465" s="174" t="s">
        <v>5606</v>
      </c>
      <c r="I465" s="174" t="s">
        <v>7430</v>
      </c>
      <c r="J465" s="174" t="s">
        <v>5607</v>
      </c>
      <c r="K465" s="174" t="s">
        <v>7427</v>
      </c>
      <c r="L465" s="174" t="s">
        <v>630</v>
      </c>
      <c r="M465" s="174" t="s">
        <v>3716</v>
      </c>
      <c r="N465" s="174" t="s">
        <v>7428</v>
      </c>
      <c r="O465" s="174" t="s">
        <v>6634</v>
      </c>
      <c r="P465" s="174">
        <v>0</v>
      </c>
      <c r="Q465" s="176" t="s">
        <v>48</v>
      </c>
      <c r="R465" s="176" t="s">
        <v>7431</v>
      </c>
      <c r="S465" s="177">
        <v>37970</v>
      </c>
      <c r="T465" s="178">
        <v>6950</v>
      </c>
      <c r="U465" s="179">
        <v>39302028</v>
      </c>
      <c r="V465" s="179">
        <v>106346664</v>
      </c>
      <c r="W465" s="195">
        <v>44286</v>
      </c>
      <c r="X465" s="178" t="s">
        <v>7879</v>
      </c>
      <c r="Y465" s="178" t="s">
        <v>7880</v>
      </c>
      <c r="Z465" s="194" t="s">
        <v>7939</v>
      </c>
    </row>
    <row r="466" spans="1:26" ht="12.75" x14ac:dyDescent="0.2">
      <c r="A466" s="194" t="s">
        <v>5604</v>
      </c>
      <c r="B466" s="175">
        <v>728857005</v>
      </c>
      <c r="C466" s="174" t="s">
        <v>53</v>
      </c>
      <c r="D466" s="174" t="s">
        <v>5605</v>
      </c>
      <c r="E466" s="174" t="s">
        <v>7426</v>
      </c>
      <c r="F466" s="174" t="s">
        <v>5481</v>
      </c>
      <c r="G466" s="174" t="s">
        <v>7429</v>
      </c>
      <c r="H466" s="174" t="s">
        <v>5606</v>
      </c>
      <c r="I466" s="174" t="s">
        <v>7430</v>
      </c>
      <c r="J466" s="174" t="s">
        <v>5607</v>
      </c>
      <c r="K466" s="174" t="s">
        <v>7427</v>
      </c>
      <c r="L466" s="174" t="s">
        <v>630</v>
      </c>
      <c r="M466" s="174" t="s">
        <v>3716</v>
      </c>
      <c r="N466" s="174" t="s">
        <v>7428</v>
      </c>
      <c r="O466" s="174" t="s">
        <v>6634</v>
      </c>
      <c r="P466" s="174">
        <v>0</v>
      </c>
      <c r="Q466" s="176" t="s">
        <v>48</v>
      </c>
      <c r="R466" s="176" t="s">
        <v>7431</v>
      </c>
      <c r="S466" s="177">
        <v>37970</v>
      </c>
      <c r="T466" s="178">
        <v>6950</v>
      </c>
      <c r="U466" s="179">
        <v>6092616</v>
      </c>
      <c r="V466" s="179">
        <v>19079508</v>
      </c>
      <c r="W466" s="195">
        <v>44286</v>
      </c>
      <c r="X466" s="178" t="s">
        <v>7879</v>
      </c>
      <c r="Y466" s="178" t="s">
        <v>7880</v>
      </c>
      <c r="Z466" s="194" t="s">
        <v>7889</v>
      </c>
    </row>
    <row r="467" spans="1:26" ht="12.75" x14ac:dyDescent="0.2">
      <c r="A467" s="194" t="s">
        <v>2662</v>
      </c>
      <c r="B467" s="175">
        <v>727783008</v>
      </c>
      <c r="C467" s="174" t="s">
        <v>2663</v>
      </c>
      <c r="D467" s="174" t="s">
        <v>2664</v>
      </c>
      <c r="E467" s="174" t="s">
        <v>6487</v>
      </c>
      <c r="F467" s="174" t="s">
        <v>2665</v>
      </c>
      <c r="G467" s="174" t="s">
        <v>6488</v>
      </c>
      <c r="H467" s="174" t="s">
        <v>2666</v>
      </c>
      <c r="I467" s="174" t="s">
        <v>6490</v>
      </c>
      <c r="J467" s="174" t="s">
        <v>6533</v>
      </c>
      <c r="K467" s="174" t="s">
        <v>2667</v>
      </c>
      <c r="L467" s="174" t="s">
        <v>50</v>
      </c>
      <c r="M467" s="174" t="s">
        <v>2668</v>
      </c>
      <c r="N467" s="174">
        <v>0</v>
      </c>
      <c r="O467" s="174" t="s">
        <v>6489</v>
      </c>
      <c r="P467" s="174">
        <v>0</v>
      </c>
      <c r="Q467" s="176">
        <v>93401</v>
      </c>
      <c r="R467" s="176" t="s">
        <v>6926</v>
      </c>
      <c r="S467" s="177">
        <v>37970</v>
      </c>
      <c r="T467" s="178">
        <v>6959</v>
      </c>
      <c r="U467" s="179">
        <v>33731784</v>
      </c>
      <c r="V467" s="179">
        <v>93729372</v>
      </c>
      <c r="W467" s="195">
        <v>44286</v>
      </c>
      <c r="X467" s="178" t="s">
        <v>7879</v>
      </c>
      <c r="Y467" s="178" t="s">
        <v>7880</v>
      </c>
      <c r="Z467" s="194" t="s">
        <v>70</v>
      </c>
    </row>
    <row r="468" spans="1:26" ht="12.75" x14ac:dyDescent="0.2">
      <c r="A468" s="194" t="s">
        <v>2662</v>
      </c>
      <c r="B468" s="175">
        <v>727783008</v>
      </c>
      <c r="C468" s="174" t="s">
        <v>2663</v>
      </c>
      <c r="D468" s="174" t="s">
        <v>2664</v>
      </c>
      <c r="E468" s="174" t="s">
        <v>6487</v>
      </c>
      <c r="F468" s="174" t="s">
        <v>2665</v>
      </c>
      <c r="G468" s="174" t="s">
        <v>6488</v>
      </c>
      <c r="H468" s="174" t="s">
        <v>2666</v>
      </c>
      <c r="I468" s="174" t="s">
        <v>6490</v>
      </c>
      <c r="J468" s="174" t="s">
        <v>6533</v>
      </c>
      <c r="K468" s="174" t="s">
        <v>2667</v>
      </c>
      <c r="L468" s="174" t="s">
        <v>50</v>
      </c>
      <c r="M468" s="174" t="s">
        <v>2668</v>
      </c>
      <c r="N468" s="174">
        <v>0</v>
      </c>
      <c r="O468" s="174" t="s">
        <v>6489</v>
      </c>
      <c r="P468" s="174">
        <v>0</v>
      </c>
      <c r="Q468" s="176">
        <v>93401</v>
      </c>
      <c r="R468" s="176" t="s">
        <v>6926</v>
      </c>
      <c r="S468" s="177">
        <v>37970</v>
      </c>
      <c r="T468" s="178">
        <v>6959</v>
      </c>
      <c r="U468" s="179">
        <v>21273470</v>
      </c>
      <c r="V468" s="179">
        <v>54935478</v>
      </c>
      <c r="W468" s="195">
        <v>44286</v>
      </c>
      <c r="X468" s="178" t="s">
        <v>7879</v>
      </c>
      <c r="Y468" s="178" t="s">
        <v>7880</v>
      </c>
      <c r="Z468" s="194" t="s">
        <v>6479</v>
      </c>
    </row>
    <row r="469" spans="1:26" ht="12.75" x14ac:dyDescent="0.2">
      <c r="A469" s="194" t="s">
        <v>7711</v>
      </c>
      <c r="B469" s="175">
        <v>720434008</v>
      </c>
      <c r="C469" s="174" t="s">
        <v>81</v>
      </c>
      <c r="D469" s="174" t="s">
        <v>1110</v>
      </c>
      <c r="E469" s="174" t="s">
        <v>7119</v>
      </c>
      <c r="F469" s="174" t="s">
        <v>1111</v>
      </c>
      <c r="G469" s="174" t="s">
        <v>7120</v>
      </c>
      <c r="H469" s="174" t="s">
        <v>1112</v>
      </c>
      <c r="I469" s="174" t="s">
        <v>6928</v>
      </c>
      <c r="J469" s="174" t="s">
        <v>7121</v>
      </c>
      <c r="K469" s="174" t="s">
        <v>6927</v>
      </c>
      <c r="L469" s="174" t="s">
        <v>6172</v>
      </c>
      <c r="M469" s="174" t="s">
        <v>1113</v>
      </c>
      <c r="N469" s="174" t="s">
        <v>7123</v>
      </c>
      <c r="O469" s="174" t="s">
        <v>7122</v>
      </c>
      <c r="P469" s="174">
        <v>0</v>
      </c>
      <c r="Q469" s="176">
        <v>93401</v>
      </c>
      <c r="R469" s="176" t="s">
        <v>7167</v>
      </c>
      <c r="S469" s="177">
        <v>37970</v>
      </c>
      <c r="T469" s="178">
        <v>6968</v>
      </c>
      <c r="U469" s="179">
        <v>20854590</v>
      </c>
      <c r="V469" s="179">
        <v>51912476</v>
      </c>
      <c r="W469" s="195">
        <v>44286</v>
      </c>
      <c r="X469" s="178" t="s">
        <v>7879</v>
      </c>
      <c r="Y469" s="178" t="s">
        <v>7880</v>
      </c>
      <c r="Z469" s="194" t="s">
        <v>8047</v>
      </c>
    </row>
    <row r="470" spans="1:26" ht="12.75" x14ac:dyDescent="0.2">
      <c r="A470" s="194" t="s">
        <v>5949</v>
      </c>
      <c r="B470" s="175">
        <v>722703006</v>
      </c>
      <c r="C470" s="174" t="s">
        <v>81</v>
      </c>
      <c r="D470" s="174" t="s">
        <v>5950</v>
      </c>
      <c r="E470" s="174" t="s">
        <v>7722</v>
      </c>
      <c r="F470" s="174" t="s">
        <v>5951</v>
      </c>
      <c r="G470" s="174" t="s">
        <v>6606</v>
      </c>
      <c r="H470" s="174" t="s">
        <v>5491</v>
      </c>
      <c r="I470" s="174" t="s">
        <v>6607</v>
      </c>
      <c r="J470" s="174" t="s">
        <v>5952</v>
      </c>
      <c r="K470" s="174" t="s">
        <v>5953</v>
      </c>
      <c r="L470" s="174" t="s">
        <v>630</v>
      </c>
      <c r="M470" s="174" t="s">
        <v>1347</v>
      </c>
      <c r="N470" s="174" t="s">
        <v>5954</v>
      </c>
      <c r="O470" s="174" t="s">
        <v>5955</v>
      </c>
      <c r="P470" s="174">
        <v>0</v>
      </c>
      <c r="Q470" s="176" t="s">
        <v>5956</v>
      </c>
      <c r="R470" s="176" t="s">
        <v>7735</v>
      </c>
      <c r="S470" s="177">
        <v>37970</v>
      </c>
      <c r="T470" s="178">
        <v>6969</v>
      </c>
      <c r="U470" s="179">
        <v>27132346</v>
      </c>
      <c r="V470" s="179">
        <v>53294661</v>
      </c>
      <c r="W470" s="195">
        <v>44286</v>
      </c>
      <c r="X470" s="178" t="s">
        <v>7879</v>
      </c>
      <c r="Y470" s="178" t="s">
        <v>7880</v>
      </c>
      <c r="Z470" s="194" t="s">
        <v>7885</v>
      </c>
    </row>
    <row r="471" spans="1:26" ht="12.75" x14ac:dyDescent="0.2">
      <c r="A471" s="194" t="s">
        <v>513</v>
      </c>
      <c r="B471" s="175">
        <v>735534009</v>
      </c>
      <c r="C471" s="174" t="s">
        <v>81</v>
      </c>
      <c r="D471" s="174" t="s">
        <v>514</v>
      </c>
      <c r="E471" s="174" t="s">
        <v>6674</v>
      </c>
      <c r="F471" s="174" t="s">
        <v>515</v>
      </c>
      <c r="G471" s="174" t="s">
        <v>6146</v>
      </c>
      <c r="H471" s="174" t="s">
        <v>516</v>
      </c>
      <c r="I471" s="174" t="s">
        <v>7376</v>
      </c>
      <c r="J471" s="174" t="s">
        <v>6147</v>
      </c>
      <c r="K471" s="174" t="s">
        <v>517</v>
      </c>
      <c r="L471" s="174" t="s">
        <v>51</v>
      </c>
      <c r="M471" s="174" t="s">
        <v>6149</v>
      </c>
      <c r="N471" s="174" t="s">
        <v>6161</v>
      </c>
      <c r="O471" s="174" t="s">
        <v>6148</v>
      </c>
      <c r="P471" s="174">
        <v>0</v>
      </c>
      <c r="Q471" s="176" t="s">
        <v>419</v>
      </c>
      <c r="R471" s="176" t="s">
        <v>7377</v>
      </c>
      <c r="S471" s="177">
        <v>37970</v>
      </c>
      <c r="T471" s="178">
        <v>6971</v>
      </c>
      <c r="U471" s="179">
        <v>7075296</v>
      </c>
      <c r="V471" s="179">
        <v>22110300</v>
      </c>
      <c r="W471" s="195">
        <v>44286</v>
      </c>
      <c r="X471" s="178" t="s">
        <v>7879</v>
      </c>
      <c r="Y471" s="178" t="s">
        <v>7880</v>
      </c>
      <c r="Z471" s="194" t="s">
        <v>8008</v>
      </c>
    </row>
    <row r="472" spans="1:26" ht="12.75" x14ac:dyDescent="0.2">
      <c r="A472" s="194" t="s">
        <v>513</v>
      </c>
      <c r="B472" s="175">
        <v>735534009</v>
      </c>
      <c r="C472" s="174" t="s">
        <v>81</v>
      </c>
      <c r="D472" s="174" t="s">
        <v>514</v>
      </c>
      <c r="E472" s="174" t="s">
        <v>6674</v>
      </c>
      <c r="F472" s="174" t="s">
        <v>515</v>
      </c>
      <c r="G472" s="174" t="s">
        <v>6146</v>
      </c>
      <c r="H472" s="174" t="s">
        <v>516</v>
      </c>
      <c r="I472" s="174" t="s">
        <v>7376</v>
      </c>
      <c r="J472" s="174" t="s">
        <v>6147</v>
      </c>
      <c r="K472" s="174" t="s">
        <v>517</v>
      </c>
      <c r="L472" s="174" t="s">
        <v>51</v>
      </c>
      <c r="M472" s="174" t="s">
        <v>6149</v>
      </c>
      <c r="N472" s="174" t="s">
        <v>6161</v>
      </c>
      <c r="O472" s="174" t="s">
        <v>6148</v>
      </c>
      <c r="P472" s="174">
        <v>0</v>
      </c>
      <c r="Q472" s="176" t="s">
        <v>419</v>
      </c>
      <c r="R472" s="176" t="s">
        <v>7377</v>
      </c>
      <c r="S472" s="177">
        <v>37970</v>
      </c>
      <c r="T472" s="178">
        <v>6971</v>
      </c>
      <c r="U472" s="179">
        <v>9138924</v>
      </c>
      <c r="V472" s="179">
        <v>27782328</v>
      </c>
      <c r="W472" s="195">
        <v>44286</v>
      </c>
      <c r="X472" s="178" t="s">
        <v>7879</v>
      </c>
      <c r="Y472" s="178" t="s">
        <v>7880</v>
      </c>
      <c r="Z472" s="194" t="s">
        <v>8048</v>
      </c>
    </row>
    <row r="473" spans="1:26" ht="12.75" x14ac:dyDescent="0.2">
      <c r="A473" s="194" t="s">
        <v>513</v>
      </c>
      <c r="B473" s="175">
        <v>735534009</v>
      </c>
      <c r="C473" s="174" t="s">
        <v>81</v>
      </c>
      <c r="D473" s="174" t="s">
        <v>514</v>
      </c>
      <c r="E473" s="174" t="s">
        <v>6674</v>
      </c>
      <c r="F473" s="174" t="s">
        <v>515</v>
      </c>
      <c r="G473" s="174" t="s">
        <v>6146</v>
      </c>
      <c r="H473" s="174" t="s">
        <v>516</v>
      </c>
      <c r="I473" s="174" t="s">
        <v>7376</v>
      </c>
      <c r="J473" s="174" t="s">
        <v>6147</v>
      </c>
      <c r="K473" s="174" t="s">
        <v>517</v>
      </c>
      <c r="L473" s="174" t="s">
        <v>51</v>
      </c>
      <c r="M473" s="174" t="s">
        <v>6149</v>
      </c>
      <c r="N473" s="174" t="s">
        <v>6161</v>
      </c>
      <c r="O473" s="174" t="s">
        <v>6148</v>
      </c>
      <c r="P473" s="174">
        <v>0</v>
      </c>
      <c r="Q473" s="176" t="s">
        <v>419</v>
      </c>
      <c r="R473" s="176" t="s">
        <v>7377</v>
      </c>
      <c r="S473" s="177">
        <v>37970</v>
      </c>
      <c r="T473" s="178">
        <v>6971</v>
      </c>
      <c r="U473" s="179">
        <v>8490355</v>
      </c>
      <c r="V473" s="179">
        <v>27593653</v>
      </c>
      <c r="W473" s="195">
        <v>44286</v>
      </c>
      <c r="X473" s="178" t="s">
        <v>7879</v>
      </c>
      <c r="Y473" s="178" t="s">
        <v>7880</v>
      </c>
      <c r="Z473" s="194" t="s">
        <v>8049</v>
      </c>
    </row>
    <row r="474" spans="1:26" ht="12.75" x14ac:dyDescent="0.2">
      <c r="A474" s="194" t="s">
        <v>513</v>
      </c>
      <c r="B474" s="175">
        <v>735534009</v>
      </c>
      <c r="C474" s="174" t="s">
        <v>81</v>
      </c>
      <c r="D474" s="174" t="s">
        <v>514</v>
      </c>
      <c r="E474" s="174" t="s">
        <v>6674</v>
      </c>
      <c r="F474" s="174" t="s">
        <v>515</v>
      </c>
      <c r="G474" s="174" t="s">
        <v>6146</v>
      </c>
      <c r="H474" s="174" t="s">
        <v>516</v>
      </c>
      <c r="I474" s="174" t="s">
        <v>7376</v>
      </c>
      <c r="J474" s="174" t="s">
        <v>6147</v>
      </c>
      <c r="K474" s="174" t="s">
        <v>517</v>
      </c>
      <c r="L474" s="174" t="s">
        <v>51</v>
      </c>
      <c r="M474" s="174" t="s">
        <v>6149</v>
      </c>
      <c r="N474" s="174" t="s">
        <v>6161</v>
      </c>
      <c r="O474" s="174" t="s">
        <v>6148</v>
      </c>
      <c r="P474" s="174">
        <v>0</v>
      </c>
      <c r="Q474" s="176" t="s">
        <v>419</v>
      </c>
      <c r="R474" s="176" t="s">
        <v>7377</v>
      </c>
      <c r="S474" s="177">
        <v>37970</v>
      </c>
      <c r="T474" s="178">
        <v>6971</v>
      </c>
      <c r="U474" s="179">
        <v>21385074</v>
      </c>
      <c r="V474" s="179">
        <v>67628029</v>
      </c>
      <c r="W474" s="195">
        <v>44286</v>
      </c>
      <c r="X474" s="178" t="s">
        <v>7879</v>
      </c>
      <c r="Y474" s="178" t="s">
        <v>7880</v>
      </c>
      <c r="Z474" s="194" t="s">
        <v>8050</v>
      </c>
    </row>
    <row r="475" spans="1:26" ht="12.75" x14ac:dyDescent="0.2">
      <c r="A475" s="194" t="s">
        <v>513</v>
      </c>
      <c r="B475" s="175">
        <v>735534009</v>
      </c>
      <c r="C475" s="174" t="s">
        <v>81</v>
      </c>
      <c r="D475" s="174" t="s">
        <v>514</v>
      </c>
      <c r="E475" s="174" t="s">
        <v>6674</v>
      </c>
      <c r="F475" s="174" t="s">
        <v>515</v>
      </c>
      <c r="G475" s="174" t="s">
        <v>6146</v>
      </c>
      <c r="H475" s="174" t="s">
        <v>516</v>
      </c>
      <c r="I475" s="174" t="s">
        <v>7376</v>
      </c>
      <c r="J475" s="174" t="s">
        <v>6147</v>
      </c>
      <c r="K475" s="174" t="s">
        <v>517</v>
      </c>
      <c r="L475" s="174" t="s">
        <v>51</v>
      </c>
      <c r="M475" s="174" t="s">
        <v>6149</v>
      </c>
      <c r="N475" s="174" t="s">
        <v>6161</v>
      </c>
      <c r="O475" s="174" t="s">
        <v>6148</v>
      </c>
      <c r="P475" s="174">
        <v>0</v>
      </c>
      <c r="Q475" s="176" t="s">
        <v>419</v>
      </c>
      <c r="R475" s="176" t="s">
        <v>7377</v>
      </c>
      <c r="S475" s="177">
        <v>37970</v>
      </c>
      <c r="T475" s="178">
        <v>6971</v>
      </c>
      <c r="U475" s="179">
        <v>16036748</v>
      </c>
      <c r="V475" s="179">
        <v>50156380</v>
      </c>
      <c r="W475" s="195">
        <v>44286</v>
      </c>
      <c r="X475" s="178" t="s">
        <v>7879</v>
      </c>
      <c r="Y475" s="178" t="s">
        <v>7880</v>
      </c>
      <c r="Z475" s="194" t="s">
        <v>198</v>
      </c>
    </row>
    <row r="476" spans="1:26" ht="12.75" x14ac:dyDescent="0.2">
      <c r="A476" s="194" t="s">
        <v>513</v>
      </c>
      <c r="B476" s="175">
        <v>735534009</v>
      </c>
      <c r="C476" s="174" t="s">
        <v>81</v>
      </c>
      <c r="D476" s="174" t="s">
        <v>514</v>
      </c>
      <c r="E476" s="174" t="s">
        <v>6674</v>
      </c>
      <c r="F476" s="174" t="s">
        <v>515</v>
      </c>
      <c r="G476" s="174" t="s">
        <v>6146</v>
      </c>
      <c r="H476" s="174" t="s">
        <v>516</v>
      </c>
      <c r="I476" s="174" t="s">
        <v>7376</v>
      </c>
      <c r="J476" s="174" t="s">
        <v>6147</v>
      </c>
      <c r="K476" s="174" t="s">
        <v>517</v>
      </c>
      <c r="L476" s="174" t="s">
        <v>51</v>
      </c>
      <c r="M476" s="174" t="s">
        <v>6149</v>
      </c>
      <c r="N476" s="174" t="s">
        <v>6161</v>
      </c>
      <c r="O476" s="174" t="s">
        <v>6148</v>
      </c>
      <c r="P476" s="174">
        <v>0</v>
      </c>
      <c r="Q476" s="176" t="s">
        <v>419</v>
      </c>
      <c r="R476" s="176" t="s">
        <v>7377</v>
      </c>
      <c r="S476" s="177">
        <v>37970</v>
      </c>
      <c r="T476" s="178">
        <v>6971</v>
      </c>
      <c r="U476" s="179">
        <v>46587836</v>
      </c>
      <c r="V476" s="179">
        <v>173031159</v>
      </c>
      <c r="W476" s="195">
        <v>44286</v>
      </c>
      <c r="X476" s="178" t="s">
        <v>7879</v>
      </c>
      <c r="Y476" s="178" t="s">
        <v>7880</v>
      </c>
      <c r="Z476" s="194" t="s">
        <v>7988</v>
      </c>
    </row>
    <row r="477" spans="1:26" ht="12.75" x14ac:dyDescent="0.2">
      <c r="A477" s="194" t="s">
        <v>1447</v>
      </c>
      <c r="B477" s="175">
        <v>732420002</v>
      </c>
      <c r="C477" s="174" t="s">
        <v>81</v>
      </c>
      <c r="D477" s="174" t="s">
        <v>1448</v>
      </c>
      <c r="E477" s="174" t="s">
        <v>6627</v>
      </c>
      <c r="F477" s="174" t="s">
        <v>1449</v>
      </c>
      <c r="G477" s="174" t="s">
        <v>1450</v>
      </c>
      <c r="H477" s="174" t="s">
        <v>1230</v>
      </c>
      <c r="I477" s="174" t="s">
        <v>6628</v>
      </c>
      <c r="J477" s="174" t="s">
        <v>8182</v>
      </c>
      <c r="K477" s="174" t="s">
        <v>7033</v>
      </c>
      <c r="L477" s="174" t="s">
        <v>50</v>
      </c>
      <c r="M477" s="174" t="s">
        <v>1453</v>
      </c>
      <c r="N477" s="174" t="s">
        <v>1452</v>
      </c>
      <c r="O477" s="174" t="s">
        <v>1451</v>
      </c>
      <c r="P477" s="174">
        <v>0</v>
      </c>
      <c r="Q477" s="176">
        <v>93401</v>
      </c>
      <c r="R477" s="176" t="s">
        <v>7034</v>
      </c>
      <c r="S477" s="177">
        <v>37970</v>
      </c>
      <c r="T477" s="178">
        <v>6972</v>
      </c>
      <c r="U477" s="179">
        <v>6206400</v>
      </c>
      <c r="V477" s="179">
        <v>19627740</v>
      </c>
      <c r="W477" s="195">
        <v>44286</v>
      </c>
      <c r="X477" s="178" t="s">
        <v>7879</v>
      </c>
      <c r="Y477" s="178" t="s">
        <v>7880</v>
      </c>
      <c r="Z477" s="194" t="s">
        <v>7969</v>
      </c>
    </row>
    <row r="478" spans="1:26" ht="12.75" x14ac:dyDescent="0.2">
      <c r="A478" s="194" t="s">
        <v>1447</v>
      </c>
      <c r="B478" s="175">
        <v>732420002</v>
      </c>
      <c r="C478" s="174" t="s">
        <v>81</v>
      </c>
      <c r="D478" s="174" t="s">
        <v>1448</v>
      </c>
      <c r="E478" s="174" t="s">
        <v>6627</v>
      </c>
      <c r="F478" s="174" t="s">
        <v>1449</v>
      </c>
      <c r="G478" s="174" t="s">
        <v>1450</v>
      </c>
      <c r="H478" s="174" t="s">
        <v>1230</v>
      </c>
      <c r="I478" s="174" t="s">
        <v>6628</v>
      </c>
      <c r="J478" s="174" t="s">
        <v>8182</v>
      </c>
      <c r="K478" s="174" t="s">
        <v>7033</v>
      </c>
      <c r="L478" s="174" t="s">
        <v>50</v>
      </c>
      <c r="M478" s="174" t="s">
        <v>1453</v>
      </c>
      <c r="N478" s="174" t="s">
        <v>1452</v>
      </c>
      <c r="O478" s="174" t="s">
        <v>1451</v>
      </c>
      <c r="P478" s="174">
        <v>0</v>
      </c>
      <c r="Q478" s="176">
        <v>93401</v>
      </c>
      <c r="R478" s="176" t="s">
        <v>7034</v>
      </c>
      <c r="S478" s="177">
        <v>37970</v>
      </c>
      <c r="T478" s="178">
        <v>6972</v>
      </c>
      <c r="U478" s="179">
        <v>7075296</v>
      </c>
      <c r="V478" s="179">
        <v>21225888</v>
      </c>
      <c r="W478" s="195">
        <v>44286</v>
      </c>
      <c r="X478" s="178" t="s">
        <v>7879</v>
      </c>
      <c r="Y478" s="178" t="s">
        <v>7880</v>
      </c>
      <c r="Z478" s="194" t="s">
        <v>198</v>
      </c>
    </row>
    <row r="479" spans="1:26" ht="12.75" x14ac:dyDescent="0.2">
      <c r="A479" s="194" t="s">
        <v>1007</v>
      </c>
      <c r="B479" s="175">
        <v>727581006</v>
      </c>
      <c r="C479" s="174" t="s">
        <v>81</v>
      </c>
      <c r="D479" s="174" t="s">
        <v>1008</v>
      </c>
      <c r="E479" s="174" t="s">
        <v>7152</v>
      </c>
      <c r="F479" s="174" t="s">
        <v>1009</v>
      </c>
      <c r="G479" s="174" t="s">
        <v>7153</v>
      </c>
      <c r="H479" s="174" t="s">
        <v>1010</v>
      </c>
      <c r="I479" s="174" t="s">
        <v>6613</v>
      </c>
      <c r="J479" s="174" t="s">
        <v>6614</v>
      </c>
      <c r="K479" s="174" t="s">
        <v>6915</v>
      </c>
      <c r="L479" s="174" t="s">
        <v>6171</v>
      </c>
      <c r="M479" s="174" t="s">
        <v>1013</v>
      </c>
      <c r="N479" s="174" t="s">
        <v>1012</v>
      </c>
      <c r="O479" s="174" t="s">
        <v>1011</v>
      </c>
      <c r="P479" s="174">
        <v>0</v>
      </c>
      <c r="Q479" s="176" t="s">
        <v>419</v>
      </c>
      <c r="R479" s="176" t="s">
        <v>7155</v>
      </c>
      <c r="S479" s="177">
        <v>37970</v>
      </c>
      <c r="T479" s="178">
        <v>6973</v>
      </c>
      <c r="U479" s="179">
        <v>14325147</v>
      </c>
      <c r="V479" s="179">
        <v>35770504</v>
      </c>
      <c r="W479" s="195">
        <v>44286</v>
      </c>
      <c r="X479" s="178" t="s">
        <v>7879</v>
      </c>
      <c r="Y479" s="178" t="s">
        <v>7880</v>
      </c>
      <c r="Z479" s="194" t="s">
        <v>7899</v>
      </c>
    </row>
    <row r="480" spans="1:26" ht="12.75" x14ac:dyDescent="0.2">
      <c r="A480" s="194" t="s">
        <v>5793</v>
      </c>
      <c r="B480" s="175">
        <v>605060005</v>
      </c>
      <c r="C480" s="174" t="s">
        <v>139</v>
      </c>
      <c r="D480" s="174" t="s">
        <v>5794</v>
      </c>
      <c r="E480" s="174" t="s">
        <v>5756</v>
      </c>
      <c r="F480" s="174" t="s">
        <v>5795</v>
      </c>
      <c r="G480" s="174" t="s">
        <v>29</v>
      </c>
      <c r="H480" s="174">
        <v>0</v>
      </c>
      <c r="I480" s="174">
        <v>0</v>
      </c>
      <c r="J480" s="174" t="s">
        <v>5796</v>
      </c>
      <c r="K480" s="174" t="s">
        <v>5797</v>
      </c>
      <c r="L480" s="174" t="s">
        <v>50</v>
      </c>
      <c r="M480" s="174" t="s">
        <v>730</v>
      </c>
      <c r="N480" s="174" t="s">
        <v>6315</v>
      </c>
      <c r="O480" s="174" t="s">
        <v>6316</v>
      </c>
      <c r="P480" s="174">
        <v>0</v>
      </c>
      <c r="Q480" s="176" t="s">
        <v>5798</v>
      </c>
      <c r="R480" s="176" t="s">
        <v>607</v>
      </c>
      <c r="S480" s="177">
        <v>37970</v>
      </c>
      <c r="T480" s="178">
        <v>6974</v>
      </c>
      <c r="U480" s="179">
        <v>1923984</v>
      </c>
      <c r="V480" s="179">
        <v>13147224</v>
      </c>
      <c r="W480" s="195">
        <v>44286</v>
      </c>
      <c r="X480" s="178" t="s">
        <v>7879</v>
      </c>
      <c r="Y480" s="178" t="s">
        <v>7880</v>
      </c>
      <c r="Z480" s="194" t="s">
        <v>6479</v>
      </c>
    </row>
    <row r="481" spans="1:26" ht="12.75" x14ac:dyDescent="0.2">
      <c r="A481" s="194" t="s">
        <v>5793</v>
      </c>
      <c r="B481" s="175">
        <v>605060005</v>
      </c>
      <c r="C481" s="174" t="s">
        <v>139</v>
      </c>
      <c r="D481" s="174" t="s">
        <v>5794</v>
      </c>
      <c r="E481" s="174" t="s">
        <v>5756</v>
      </c>
      <c r="F481" s="174" t="s">
        <v>5795</v>
      </c>
      <c r="G481" s="174" t="s">
        <v>29</v>
      </c>
      <c r="H481" s="174">
        <v>0</v>
      </c>
      <c r="I481" s="174">
        <v>0</v>
      </c>
      <c r="J481" s="174" t="s">
        <v>5796</v>
      </c>
      <c r="K481" s="174" t="s">
        <v>5797</v>
      </c>
      <c r="L481" s="174" t="s">
        <v>50</v>
      </c>
      <c r="M481" s="174" t="s">
        <v>730</v>
      </c>
      <c r="N481" s="174" t="s">
        <v>6315</v>
      </c>
      <c r="O481" s="174" t="s">
        <v>6316</v>
      </c>
      <c r="P481" s="174">
        <v>0</v>
      </c>
      <c r="Q481" s="176" t="s">
        <v>5798</v>
      </c>
      <c r="R481" s="176" t="s">
        <v>607</v>
      </c>
      <c r="S481" s="177">
        <v>37970</v>
      </c>
      <c r="T481" s="178">
        <v>6974</v>
      </c>
      <c r="U481" s="179">
        <v>14429880</v>
      </c>
      <c r="V481" s="179">
        <v>43289640</v>
      </c>
      <c r="W481" s="195">
        <v>44286</v>
      </c>
      <c r="X481" s="178" t="s">
        <v>7879</v>
      </c>
      <c r="Y481" s="178" t="s">
        <v>7880</v>
      </c>
      <c r="Z481" s="194" t="s">
        <v>7889</v>
      </c>
    </row>
    <row r="482" spans="1:26" ht="12.75" x14ac:dyDescent="0.2">
      <c r="A482" s="194" t="s">
        <v>7226</v>
      </c>
      <c r="B482" s="175">
        <v>729097004</v>
      </c>
      <c r="C482" s="174" t="s">
        <v>5310</v>
      </c>
      <c r="D482" s="174" t="s">
        <v>5311</v>
      </c>
      <c r="E482" s="174" t="s">
        <v>7227</v>
      </c>
      <c r="F482" s="174" t="s">
        <v>4779</v>
      </c>
      <c r="G482" s="174" t="s">
        <v>5312</v>
      </c>
      <c r="H482" s="174" t="s">
        <v>5313</v>
      </c>
      <c r="I482" s="174" t="s">
        <v>5314</v>
      </c>
      <c r="J482" s="174" t="s">
        <v>5315</v>
      </c>
      <c r="K482" s="174" t="s">
        <v>5316</v>
      </c>
      <c r="L482" s="174" t="s">
        <v>630</v>
      </c>
      <c r="M482" s="174" t="s">
        <v>3468</v>
      </c>
      <c r="N482" s="174" t="s">
        <v>5317</v>
      </c>
      <c r="O482" s="174" t="s">
        <v>7228</v>
      </c>
      <c r="P482" s="174">
        <v>0</v>
      </c>
      <c r="Q482" s="176" t="s">
        <v>419</v>
      </c>
      <c r="R482" s="176" t="s">
        <v>7281</v>
      </c>
      <c r="S482" s="177">
        <v>37970</v>
      </c>
      <c r="T482" s="178">
        <v>6975</v>
      </c>
      <c r="U482" s="179">
        <v>19782900</v>
      </c>
      <c r="V482" s="179">
        <v>44608500</v>
      </c>
      <c r="W482" s="195">
        <v>44286</v>
      </c>
      <c r="X482" s="178" t="s">
        <v>7879</v>
      </c>
      <c r="Y482" s="178" t="s">
        <v>7880</v>
      </c>
      <c r="Z482" s="194" t="s">
        <v>8010</v>
      </c>
    </row>
    <row r="483" spans="1:26" ht="12.75" x14ac:dyDescent="0.2">
      <c r="A483" s="194" t="s">
        <v>7226</v>
      </c>
      <c r="B483" s="175">
        <v>729097004</v>
      </c>
      <c r="C483" s="174" t="s">
        <v>5310</v>
      </c>
      <c r="D483" s="174" t="s">
        <v>5311</v>
      </c>
      <c r="E483" s="174" t="s">
        <v>7227</v>
      </c>
      <c r="F483" s="174" t="s">
        <v>4779</v>
      </c>
      <c r="G483" s="174" t="s">
        <v>5312</v>
      </c>
      <c r="H483" s="174" t="s">
        <v>5313</v>
      </c>
      <c r="I483" s="174" t="s">
        <v>5314</v>
      </c>
      <c r="J483" s="174" t="s">
        <v>5315</v>
      </c>
      <c r="K483" s="174" t="s">
        <v>5316</v>
      </c>
      <c r="L483" s="174" t="s">
        <v>630</v>
      </c>
      <c r="M483" s="174" t="s">
        <v>3468</v>
      </c>
      <c r="N483" s="174" t="s">
        <v>5317</v>
      </c>
      <c r="O483" s="174" t="s">
        <v>7228</v>
      </c>
      <c r="P483" s="174">
        <v>0</v>
      </c>
      <c r="Q483" s="176" t="s">
        <v>419</v>
      </c>
      <c r="R483" s="176" t="s">
        <v>7281</v>
      </c>
      <c r="S483" s="177">
        <v>37970</v>
      </c>
      <c r="T483" s="178">
        <v>6975</v>
      </c>
      <c r="U483" s="179">
        <v>14507460</v>
      </c>
      <c r="V483" s="179">
        <v>32350860</v>
      </c>
      <c r="W483" s="195">
        <v>44286</v>
      </c>
      <c r="X483" s="178" t="s">
        <v>7879</v>
      </c>
      <c r="Y483" s="178" t="s">
        <v>7880</v>
      </c>
      <c r="Z483" s="194" t="s">
        <v>7887</v>
      </c>
    </row>
    <row r="484" spans="1:26" ht="12.75" x14ac:dyDescent="0.2">
      <c r="A484" s="194" t="s">
        <v>2720</v>
      </c>
      <c r="B484" s="175">
        <v>738689003</v>
      </c>
      <c r="C484" s="174" t="s">
        <v>1566</v>
      </c>
      <c r="D484" s="174" t="s">
        <v>2721</v>
      </c>
      <c r="E484" s="174" t="s">
        <v>7029</v>
      </c>
      <c r="F484" s="174" t="s">
        <v>2722</v>
      </c>
      <c r="G484" s="174" t="s">
        <v>7030</v>
      </c>
      <c r="H484" s="174" t="s">
        <v>2723</v>
      </c>
      <c r="I484" s="174" t="s">
        <v>2724</v>
      </c>
      <c r="J484" s="174" t="s">
        <v>7003</v>
      </c>
      <c r="K484" s="174" t="s">
        <v>2725</v>
      </c>
      <c r="L484" s="174" t="s">
        <v>344</v>
      </c>
      <c r="M484" s="174" t="s">
        <v>2726</v>
      </c>
      <c r="N484" s="174" t="s">
        <v>7325</v>
      </c>
      <c r="O484" s="174" t="s">
        <v>6588</v>
      </c>
      <c r="P484" s="174">
        <v>0</v>
      </c>
      <c r="Q484" s="176" t="s">
        <v>2727</v>
      </c>
      <c r="R484" s="176" t="s">
        <v>7324</v>
      </c>
      <c r="S484" s="177">
        <v>37970</v>
      </c>
      <c r="T484" s="178">
        <v>6979</v>
      </c>
      <c r="U484" s="179">
        <v>11697823</v>
      </c>
      <c r="V484" s="179">
        <v>32220319</v>
      </c>
      <c r="W484" s="195">
        <v>44286</v>
      </c>
      <c r="X484" s="178" t="s">
        <v>7879</v>
      </c>
      <c r="Y484" s="178" t="s">
        <v>7880</v>
      </c>
      <c r="Z484" s="194" t="s">
        <v>8012</v>
      </c>
    </row>
    <row r="485" spans="1:26" ht="12.75" x14ac:dyDescent="0.2">
      <c r="A485" s="194" t="s">
        <v>2720</v>
      </c>
      <c r="B485" s="175">
        <v>738689003</v>
      </c>
      <c r="C485" s="174" t="s">
        <v>1566</v>
      </c>
      <c r="D485" s="174" t="s">
        <v>2721</v>
      </c>
      <c r="E485" s="174" t="s">
        <v>7029</v>
      </c>
      <c r="F485" s="174" t="s">
        <v>2722</v>
      </c>
      <c r="G485" s="174" t="s">
        <v>7030</v>
      </c>
      <c r="H485" s="174" t="s">
        <v>2723</v>
      </c>
      <c r="I485" s="174" t="s">
        <v>2724</v>
      </c>
      <c r="J485" s="174" t="s">
        <v>7003</v>
      </c>
      <c r="K485" s="174" t="s">
        <v>2725</v>
      </c>
      <c r="L485" s="174" t="s">
        <v>344</v>
      </c>
      <c r="M485" s="174" t="s">
        <v>2726</v>
      </c>
      <c r="N485" s="174" t="s">
        <v>7325</v>
      </c>
      <c r="O485" s="174" t="s">
        <v>6588</v>
      </c>
      <c r="P485" s="174">
        <v>0</v>
      </c>
      <c r="Q485" s="176" t="s">
        <v>2727</v>
      </c>
      <c r="R485" s="176" t="s">
        <v>7324</v>
      </c>
      <c r="S485" s="177">
        <v>37970</v>
      </c>
      <c r="T485" s="178">
        <v>6979</v>
      </c>
      <c r="U485" s="179">
        <v>16791703</v>
      </c>
      <c r="V485" s="179">
        <v>31665547</v>
      </c>
      <c r="W485" s="195">
        <v>44286</v>
      </c>
      <c r="X485" s="178" t="s">
        <v>7879</v>
      </c>
      <c r="Y485" s="178" t="s">
        <v>7880</v>
      </c>
      <c r="Z485" s="194" t="s">
        <v>230</v>
      </c>
    </row>
    <row r="486" spans="1:26" ht="12.75" x14ac:dyDescent="0.2">
      <c r="A486" s="194" t="s">
        <v>2720</v>
      </c>
      <c r="B486" s="175">
        <v>738689003</v>
      </c>
      <c r="C486" s="174" t="s">
        <v>1566</v>
      </c>
      <c r="D486" s="174" t="s">
        <v>2721</v>
      </c>
      <c r="E486" s="174" t="s">
        <v>7029</v>
      </c>
      <c r="F486" s="174" t="s">
        <v>2722</v>
      </c>
      <c r="G486" s="174" t="s">
        <v>7030</v>
      </c>
      <c r="H486" s="174" t="s">
        <v>2723</v>
      </c>
      <c r="I486" s="174" t="s">
        <v>2724</v>
      </c>
      <c r="J486" s="174" t="s">
        <v>7003</v>
      </c>
      <c r="K486" s="174" t="s">
        <v>2725</v>
      </c>
      <c r="L486" s="174" t="s">
        <v>344</v>
      </c>
      <c r="M486" s="174" t="s">
        <v>2726</v>
      </c>
      <c r="N486" s="174" t="s">
        <v>7325</v>
      </c>
      <c r="O486" s="174" t="s">
        <v>6588</v>
      </c>
      <c r="P486" s="174">
        <v>0</v>
      </c>
      <c r="Q486" s="176" t="s">
        <v>2727</v>
      </c>
      <c r="R486" s="176" t="s">
        <v>7324</v>
      </c>
      <c r="S486" s="177">
        <v>37970</v>
      </c>
      <c r="T486" s="178">
        <v>6979</v>
      </c>
      <c r="U486" s="179">
        <v>233859154</v>
      </c>
      <c r="V486" s="179">
        <v>580883445</v>
      </c>
      <c r="W486" s="195">
        <v>44286</v>
      </c>
      <c r="X486" s="178" t="s">
        <v>7879</v>
      </c>
      <c r="Y486" s="178" t="s">
        <v>7880</v>
      </c>
      <c r="Z486" s="194" t="s">
        <v>7882</v>
      </c>
    </row>
    <row r="487" spans="1:26" ht="12.75" x14ac:dyDescent="0.2">
      <c r="A487" s="194" t="s">
        <v>2720</v>
      </c>
      <c r="B487" s="175">
        <v>738689003</v>
      </c>
      <c r="C487" s="174" t="s">
        <v>1566</v>
      </c>
      <c r="D487" s="174" t="s">
        <v>2721</v>
      </c>
      <c r="E487" s="174" t="s">
        <v>7029</v>
      </c>
      <c r="F487" s="174" t="s">
        <v>2722</v>
      </c>
      <c r="G487" s="174" t="s">
        <v>7030</v>
      </c>
      <c r="H487" s="174" t="s">
        <v>2723</v>
      </c>
      <c r="I487" s="174" t="s">
        <v>2724</v>
      </c>
      <c r="J487" s="174" t="s">
        <v>7003</v>
      </c>
      <c r="K487" s="174" t="s">
        <v>2725</v>
      </c>
      <c r="L487" s="174" t="s">
        <v>344</v>
      </c>
      <c r="M487" s="174" t="s">
        <v>2726</v>
      </c>
      <c r="N487" s="174" t="s">
        <v>7325</v>
      </c>
      <c r="O487" s="174" t="s">
        <v>6588</v>
      </c>
      <c r="P487" s="174">
        <v>0</v>
      </c>
      <c r="Q487" s="176" t="s">
        <v>2727</v>
      </c>
      <c r="R487" s="176" t="s">
        <v>7324</v>
      </c>
      <c r="S487" s="177">
        <v>37970</v>
      </c>
      <c r="T487" s="178">
        <v>6979</v>
      </c>
      <c r="U487" s="179">
        <v>98045811</v>
      </c>
      <c r="V487" s="179">
        <v>209202504</v>
      </c>
      <c r="W487" s="195">
        <v>44286</v>
      </c>
      <c r="X487" s="178" t="s">
        <v>7879</v>
      </c>
      <c r="Y487" s="178" t="s">
        <v>7880</v>
      </c>
      <c r="Z487" s="194" t="s">
        <v>7883</v>
      </c>
    </row>
    <row r="488" spans="1:26" ht="12.75" x14ac:dyDescent="0.2">
      <c r="A488" s="194" t="s">
        <v>2720</v>
      </c>
      <c r="B488" s="175">
        <v>738689003</v>
      </c>
      <c r="C488" s="174" t="s">
        <v>1566</v>
      </c>
      <c r="D488" s="174" t="s">
        <v>2721</v>
      </c>
      <c r="E488" s="174" t="s">
        <v>7029</v>
      </c>
      <c r="F488" s="174" t="s">
        <v>2722</v>
      </c>
      <c r="G488" s="174" t="s">
        <v>7030</v>
      </c>
      <c r="H488" s="174" t="s">
        <v>2723</v>
      </c>
      <c r="I488" s="174" t="s">
        <v>2724</v>
      </c>
      <c r="J488" s="174" t="s">
        <v>7003</v>
      </c>
      <c r="K488" s="174" t="s">
        <v>2725</v>
      </c>
      <c r="L488" s="174" t="s">
        <v>344</v>
      </c>
      <c r="M488" s="174" t="s">
        <v>2726</v>
      </c>
      <c r="N488" s="174" t="s">
        <v>7325</v>
      </c>
      <c r="O488" s="174" t="s">
        <v>6588</v>
      </c>
      <c r="P488" s="174">
        <v>0</v>
      </c>
      <c r="Q488" s="176" t="s">
        <v>2727</v>
      </c>
      <c r="R488" s="176" t="s">
        <v>7324</v>
      </c>
      <c r="S488" s="177">
        <v>37970</v>
      </c>
      <c r="T488" s="178">
        <v>6979</v>
      </c>
      <c r="U488" s="179">
        <v>7075296</v>
      </c>
      <c r="V488" s="179">
        <v>26886125</v>
      </c>
      <c r="W488" s="195">
        <v>44286</v>
      </c>
      <c r="X488" s="178" t="s">
        <v>7879</v>
      </c>
      <c r="Y488" s="178" t="s">
        <v>7880</v>
      </c>
      <c r="Z488" s="194" t="s">
        <v>7910</v>
      </c>
    </row>
    <row r="489" spans="1:26" ht="12.75" x14ac:dyDescent="0.2">
      <c r="A489" s="194" t="s">
        <v>2720</v>
      </c>
      <c r="B489" s="175">
        <v>738689003</v>
      </c>
      <c r="C489" s="174" t="s">
        <v>1566</v>
      </c>
      <c r="D489" s="174" t="s">
        <v>2721</v>
      </c>
      <c r="E489" s="174" t="s">
        <v>7029</v>
      </c>
      <c r="F489" s="174" t="s">
        <v>2722</v>
      </c>
      <c r="G489" s="174" t="s">
        <v>7030</v>
      </c>
      <c r="H489" s="174" t="s">
        <v>2723</v>
      </c>
      <c r="I489" s="174" t="s">
        <v>2724</v>
      </c>
      <c r="J489" s="174" t="s">
        <v>7003</v>
      </c>
      <c r="K489" s="174" t="s">
        <v>2725</v>
      </c>
      <c r="L489" s="174" t="s">
        <v>344</v>
      </c>
      <c r="M489" s="174" t="s">
        <v>2726</v>
      </c>
      <c r="N489" s="174" t="s">
        <v>7325</v>
      </c>
      <c r="O489" s="174" t="s">
        <v>6588</v>
      </c>
      <c r="P489" s="174">
        <v>0</v>
      </c>
      <c r="Q489" s="176" t="s">
        <v>2727</v>
      </c>
      <c r="R489" s="176" t="s">
        <v>7324</v>
      </c>
      <c r="S489" s="177">
        <v>37970</v>
      </c>
      <c r="T489" s="178">
        <v>6979</v>
      </c>
      <c r="U489" s="179">
        <v>32927642</v>
      </c>
      <c r="V489" s="179">
        <v>105956096</v>
      </c>
      <c r="W489" s="195">
        <v>44286</v>
      </c>
      <c r="X489" s="178" t="s">
        <v>7879</v>
      </c>
      <c r="Y489" s="178" t="s">
        <v>7880</v>
      </c>
      <c r="Z489" s="194" t="s">
        <v>162</v>
      </c>
    </row>
    <row r="490" spans="1:26" ht="12.75" x14ac:dyDescent="0.2">
      <c r="A490" s="194" t="s">
        <v>2720</v>
      </c>
      <c r="B490" s="175">
        <v>738689003</v>
      </c>
      <c r="C490" s="174" t="s">
        <v>1566</v>
      </c>
      <c r="D490" s="174" t="s">
        <v>2721</v>
      </c>
      <c r="E490" s="174" t="s">
        <v>7029</v>
      </c>
      <c r="F490" s="174" t="s">
        <v>2722</v>
      </c>
      <c r="G490" s="174" t="s">
        <v>7030</v>
      </c>
      <c r="H490" s="174" t="s">
        <v>2723</v>
      </c>
      <c r="I490" s="174" t="s">
        <v>2724</v>
      </c>
      <c r="J490" s="174" t="s">
        <v>7003</v>
      </c>
      <c r="K490" s="174" t="s">
        <v>2725</v>
      </c>
      <c r="L490" s="174" t="s">
        <v>344</v>
      </c>
      <c r="M490" s="174" t="s">
        <v>2726</v>
      </c>
      <c r="N490" s="174" t="s">
        <v>7325</v>
      </c>
      <c r="O490" s="174" t="s">
        <v>6588</v>
      </c>
      <c r="P490" s="174">
        <v>0</v>
      </c>
      <c r="Q490" s="176" t="s">
        <v>2727</v>
      </c>
      <c r="R490" s="176" t="s">
        <v>7324</v>
      </c>
      <c r="S490" s="177">
        <v>37970</v>
      </c>
      <c r="T490" s="178">
        <v>6979</v>
      </c>
      <c r="U490" s="179">
        <v>3454710</v>
      </c>
      <c r="V490" s="179">
        <v>10835226</v>
      </c>
      <c r="W490" s="195">
        <v>44286</v>
      </c>
      <c r="X490" s="178" t="s">
        <v>7879</v>
      </c>
      <c r="Y490" s="178" t="s">
        <v>7880</v>
      </c>
      <c r="Z490" s="194" t="s">
        <v>7913</v>
      </c>
    </row>
    <row r="491" spans="1:26" ht="12.75" x14ac:dyDescent="0.2">
      <c r="A491" s="194" t="s">
        <v>2720</v>
      </c>
      <c r="B491" s="175">
        <v>738689003</v>
      </c>
      <c r="C491" s="174" t="s">
        <v>1566</v>
      </c>
      <c r="D491" s="174" t="s">
        <v>2721</v>
      </c>
      <c r="E491" s="174" t="s">
        <v>7029</v>
      </c>
      <c r="F491" s="174" t="s">
        <v>2722</v>
      </c>
      <c r="G491" s="174" t="s">
        <v>7030</v>
      </c>
      <c r="H491" s="174" t="s">
        <v>2723</v>
      </c>
      <c r="I491" s="174" t="s">
        <v>2724</v>
      </c>
      <c r="J491" s="174" t="s">
        <v>7003</v>
      </c>
      <c r="K491" s="174" t="s">
        <v>2725</v>
      </c>
      <c r="L491" s="174" t="s">
        <v>344</v>
      </c>
      <c r="M491" s="174" t="s">
        <v>2726</v>
      </c>
      <c r="N491" s="174" t="s">
        <v>7325</v>
      </c>
      <c r="O491" s="174" t="s">
        <v>6588</v>
      </c>
      <c r="P491" s="174">
        <v>0</v>
      </c>
      <c r="Q491" s="176" t="s">
        <v>2727</v>
      </c>
      <c r="R491" s="176" t="s">
        <v>7324</v>
      </c>
      <c r="S491" s="177">
        <v>37970</v>
      </c>
      <c r="T491" s="178">
        <v>6979</v>
      </c>
      <c r="U491" s="179">
        <v>61229136</v>
      </c>
      <c r="V491" s="179">
        <v>171531552</v>
      </c>
      <c r="W491" s="195">
        <v>44286</v>
      </c>
      <c r="X491" s="178" t="s">
        <v>7879</v>
      </c>
      <c r="Y491" s="178" t="s">
        <v>7880</v>
      </c>
      <c r="Z491" s="194" t="s">
        <v>187</v>
      </c>
    </row>
    <row r="492" spans="1:26" ht="12.75" x14ac:dyDescent="0.2">
      <c r="A492" s="194" t="s">
        <v>2720</v>
      </c>
      <c r="B492" s="175">
        <v>738689003</v>
      </c>
      <c r="C492" s="174" t="s">
        <v>1566</v>
      </c>
      <c r="D492" s="174" t="s">
        <v>2721</v>
      </c>
      <c r="E492" s="174" t="s">
        <v>7029</v>
      </c>
      <c r="F492" s="174" t="s">
        <v>2722</v>
      </c>
      <c r="G492" s="174" t="s">
        <v>7030</v>
      </c>
      <c r="H492" s="174" t="s">
        <v>2723</v>
      </c>
      <c r="I492" s="174" t="s">
        <v>2724</v>
      </c>
      <c r="J492" s="174" t="s">
        <v>7003</v>
      </c>
      <c r="K492" s="174" t="s">
        <v>2725</v>
      </c>
      <c r="L492" s="174" t="s">
        <v>344</v>
      </c>
      <c r="M492" s="174" t="s">
        <v>2726</v>
      </c>
      <c r="N492" s="174" t="s">
        <v>7325</v>
      </c>
      <c r="O492" s="174" t="s">
        <v>6588</v>
      </c>
      <c r="P492" s="174">
        <v>0</v>
      </c>
      <c r="Q492" s="176" t="s">
        <v>2727</v>
      </c>
      <c r="R492" s="176" t="s">
        <v>7324</v>
      </c>
      <c r="S492" s="177">
        <v>37970</v>
      </c>
      <c r="T492" s="178">
        <v>6979</v>
      </c>
      <c r="U492" s="179">
        <v>12397284</v>
      </c>
      <c r="V492" s="179">
        <v>32191852</v>
      </c>
      <c r="W492" s="195">
        <v>44286</v>
      </c>
      <c r="X492" s="178" t="s">
        <v>7879</v>
      </c>
      <c r="Y492" s="178" t="s">
        <v>7880</v>
      </c>
      <c r="Z492" s="194" t="s">
        <v>7944</v>
      </c>
    </row>
    <row r="493" spans="1:26" ht="12.75" x14ac:dyDescent="0.2">
      <c r="A493" s="194" t="s">
        <v>2720</v>
      </c>
      <c r="B493" s="175">
        <v>738689003</v>
      </c>
      <c r="C493" s="174" t="s">
        <v>1566</v>
      </c>
      <c r="D493" s="174" t="s">
        <v>2721</v>
      </c>
      <c r="E493" s="174" t="s">
        <v>7029</v>
      </c>
      <c r="F493" s="174" t="s">
        <v>2722</v>
      </c>
      <c r="G493" s="174" t="s">
        <v>7030</v>
      </c>
      <c r="H493" s="174" t="s">
        <v>2723</v>
      </c>
      <c r="I493" s="174" t="s">
        <v>2724</v>
      </c>
      <c r="J493" s="174" t="s">
        <v>7003</v>
      </c>
      <c r="K493" s="174" t="s">
        <v>2725</v>
      </c>
      <c r="L493" s="174" t="s">
        <v>344</v>
      </c>
      <c r="M493" s="174" t="s">
        <v>2726</v>
      </c>
      <c r="N493" s="174" t="s">
        <v>7325</v>
      </c>
      <c r="O493" s="174" t="s">
        <v>6588</v>
      </c>
      <c r="P493" s="174">
        <v>0</v>
      </c>
      <c r="Q493" s="176" t="s">
        <v>2727</v>
      </c>
      <c r="R493" s="176" t="s">
        <v>7324</v>
      </c>
      <c r="S493" s="177">
        <v>37970</v>
      </c>
      <c r="T493" s="178">
        <v>6979</v>
      </c>
      <c r="U493" s="179">
        <v>8016600</v>
      </c>
      <c r="V493" s="179">
        <v>24049800</v>
      </c>
      <c r="W493" s="195">
        <v>44286</v>
      </c>
      <c r="X493" s="178" t="s">
        <v>7879</v>
      </c>
      <c r="Y493" s="178" t="s">
        <v>7880</v>
      </c>
      <c r="Z493" s="194" t="s">
        <v>7960</v>
      </c>
    </row>
    <row r="494" spans="1:26" ht="12.75" x14ac:dyDescent="0.2">
      <c r="A494" s="194" t="s">
        <v>2720</v>
      </c>
      <c r="B494" s="175">
        <v>738689003</v>
      </c>
      <c r="C494" s="174" t="s">
        <v>1566</v>
      </c>
      <c r="D494" s="174" t="s">
        <v>2721</v>
      </c>
      <c r="E494" s="174" t="s">
        <v>7029</v>
      </c>
      <c r="F494" s="174" t="s">
        <v>2722</v>
      </c>
      <c r="G494" s="174" t="s">
        <v>7030</v>
      </c>
      <c r="H494" s="174" t="s">
        <v>2723</v>
      </c>
      <c r="I494" s="174" t="s">
        <v>2724</v>
      </c>
      <c r="J494" s="174" t="s">
        <v>7003</v>
      </c>
      <c r="K494" s="174" t="s">
        <v>2725</v>
      </c>
      <c r="L494" s="174" t="s">
        <v>344</v>
      </c>
      <c r="M494" s="174" t="s">
        <v>2726</v>
      </c>
      <c r="N494" s="174" t="s">
        <v>7325</v>
      </c>
      <c r="O494" s="174" t="s">
        <v>6588</v>
      </c>
      <c r="P494" s="174">
        <v>0</v>
      </c>
      <c r="Q494" s="176" t="s">
        <v>2727</v>
      </c>
      <c r="R494" s="176" t="s">
        <v>7324</v>
      </c>
      <c r="S494" s="177">
        <v>37970</v>
      </c>
      <c r="T494" s="178">
        <v>6979</v>
      </c>
      <c r="U494" s="179">
        <v>8016600</v>
      </c>
      <c r="V494" s="179">
        <v>24049800</v>
      </c>
      <c r="W494" s="195">
        <v>44286</v>
      </c>
      <c r="X494" s="178" t="s">
        <v>7879</v>
      </c>
      <c r="Y494" s="178" t="s">
        <v>7880</v>
      </c>
      <c r="Z494" s="194" t="s">
        <v>7994</v>
      </c>
    </row>
    <row r="495" spans="1:26" ht="12.75" x14ac:dyDescent="0.2">
      <c r="A495" s="194" t="s">
        <v>2720</v>
      </c>
      <c r="B495" s="175">
        <v>738689003</v>
      </c>
      <c r="C495" s="174" t="s">
        <v>1566</v>
      </c>
      <c r="D495" s="174" t="s">
        <v>2721</v>
      </c>
      <c r="E495" s="174" t="s">
        <v>7029</v>
      </c>
      <c r="F495" s="174" t="s">
        <v>2722</v>
      </c>
      <c r="G495" s="174" t="s">
        <v>7030</v>
      </c>
      <c r="H495" s="174" t="s">
        <v>2723</v>
      </c>
      <c r="I495" s="174" t="s">
        <v>2724</v>
      </c>
      <c r="J495" s="174" t="s">
        <v>7003</v>
      </c>
      <c r="K495" s="174" t="s">
        <v>2725</v>
      </c>
      <c r="L495" s="174" t="s">
        <v>344</v>
      </c>
      <c r="M495" s="174" t="s">
        <v>2726</v>
      </c>
      <c r="N495" s="174" t="s">
        <v>7325</v>
      </c>
      <c r="O495" s="174" t="s">
        <v>6588</v>
      </c>
      <c r="P495" s="174">
        <v>0</v>
      </c>
      <c r="Q495" s="176" t="s">
        <v>2727</v>
      </c>
      <c r="R495" s="176" t="s">
        <v>7324</v>
      </c>
      <c r="S495" s="177">
        <v>37970</v>
      </c>
      <c r="T495" s="178">
        <v>6979</v>
      </c>
      <c r="U495" s="179">
        <v>9138924</v>
      </c>
      <c r="V495" s="179">
        <v>27416772</v>
      </c>
      <c r="W495" s="195">
        <v>44286</v>
      </c>
      <c r="X495" s="178" t="s">
        <v>7879</v>
      </c>
      <c r="Y495" s="178" t="s">
        <v>7880</v>
      </c>
      <c r="Z495" s="194" t="s">
        <v>7893</v>
      </c>
    </row>
    <row r="496" spans="1:26" ht="12.75" x14ac:dyDescent="0.2">
      <c r="A496" s="194" t="s">
        <v>2720</v>
      </c>
      <c r="B496" s="175">
        <v>738689003</v>
      </c>
      <c r="C496" s="174" t="s">
        <v>1566</v>
      </c>
      <c r="D496" s="174" t="s">
        <v>2721</v>
      </c>
      <c r="E496" s="174" t="s">
        <v>7029</v>
      </c>
      <c r="F496" s="174" t="s">
        <v>2722</v>
      </c>
      <c r="G496" s="174" t="s">
        <v>7030</v>
      </c>
      <c r="H496" s="174" t="s">
        <v>2723</v>
      </c>
      <c r="I496" s="174" t="s">
        <v>2724</v>
      </c>
      <c r="J496" s="174" t="s">
        <v>7003</v>
      </c>
      <c r="K496" s="174" t="s">
        <v>2725</v>
      </c>
      <c r="L496" s="174" t="s">
        <v>344</v>
      </c>
      <c r="M496" s="174" t="s">
        <v>2726</v>
      </c>
      <c r="N496" s="174" t="s">
        <v>7325</v>
      </c>
      <c r="O496" s="174" t="s">
        <v>6588</v>
      </c>
      <c r="P496" s="174">
        <v>0</v>
      </c>
      <c r="Q496" s="176" t="s">
        <v>2727</v>
      </c>
      <c r="R496" s="176" t="s">
        <v>7324</v>
      </c>
      <c r="S496" s="177">
        <v>37970</v>
      </c>
      <c r="T496" s="178">
        <v>6979</v>
      </c>
      <c r="U496" s="179">
        <v>12024900</v>
      </c>
      <c r="V496" s="179">
        <v>12024900</v>
      </c>
      <c r="W496" s="195">
        <v>44286</v>
      </c>
      <c r="X496" s="178" t="s">
        <v>7879</v>
      </c>
      <c r="Y496" s="178" t="s">
        <v>7880</v>
      </c>
      <c r="Z496" s="194" t="s">
        <v>7921</v>
      </c>
    </row>
    <row r="497" spans="1:26" ht="12.75" x14ac:dyDescent="0.2">
      <c r="A497" s="194" t="s">
        <v>2720</v>
      </c>
      <c r="B497" s="175">
        <v>738689003</v>
      </c>
      <c r="C497" s="174" t="s">
        <v>1566</v>
      </c>
      <c r="D497" s="174" t="s">
        <v>2721</v>
      </c>
      <c r="E497" s="174" t="s">
        <v>7029</v>
      </c>
      <c r="F497" s="174" t="s">
        <v>2722</v>
      </c>
      <c r="G497" s="174" t="s">
        <v>7030</v>
      </c>
      <c r="H497" s="174" t="s">
        <v>2723</v>
      </c>
      <c r="I497" s="174" t="s">
        <v>2724</v>
      </c>
      <c r="J497" s="174" t="s">
        <v>7003</v>
      </c>
      <c r="K497" s="174" t="s">
        <v>2725</v>
      </c>
      <c r="L497" s="174" t="s">
        <v>344</v>
      </c>
      <c r="M497" s="174" t="s">
        <v>2726</v>
      </c>
      <c r="N497" s="174" t="s">
        <v>7325</v>
      </c>
      <c r="O497" s="174" t="s">
        <v>6588</v>
      </c>
      <c r="P497" s="174">
        <v>0</v>
      </c>
      <c r="Q497" s="176" t="s">
        <v>2727</v>
      </c>
      <c r="R497" s="176" t="s">
        <v>7324</v>
      </c>
      <c r="S497" s="177">
        <v>37970</v>
      </c>
      <c r="T497" s="178">
        <v>6979</v>
      </c>
      <c r="U497" s="179">
        <v>20522496</v>
      </c>
      <c r="V497" s="179">
        <v>66492886</v>
      </c>
      <c r="W497" s="195">
        <v>44286</v>
      </c>
      <c r="X497" s="178" t="s">
        <v>7879</v>
      </c>
      <c r="Y497" s="178" t="s">
        <v>7880</v>
      </c>
      <c r="Z497" s="194" t="s">
        <v>7980</v>
      </c>
    </row>
    <row r="498" spans="1:26" ht="12.75" x14ac:dyDescent="0.2">
      <c r="A498" s="194" t="s">
        <v>2720</v>
      </c>
      <c r="B498" s="175">
        <v>738689003</v>
      </c>
      <c r="C498" s="174" t="s">
        <v>1566</v>
      </c>
      <c r="D498" s="174" t="s">
        <v>2721</v>
      </c>
      <c r="E498" s="174" t="s">
        <v>7029</v>
      </c>
      <c r="F498" s="174" t="s">
        <v>2722</v>
      </c>
      <c r="G498" s="174" t="s">
        <v>7030</v>
      </c>
      <c r="H498" s="174" t="s">
        <v>2723</v>
      </c>
      <c r="I498" s="174" t="s">
        <v>2724</v>
      </c>
      <c r="J498" s="174" t="s">
        <v>7003</v>
      </c>
      <c r="K498" s="174" t="s">
        <v>2725</v>
      </c>
      <c r="L498" s="174" t="s">
        <v>344</v>
      </c>
      <c r="M498" s="174" t="s">
        <v>2726</v>
      </c>
      <c r="N498" s="174" t="s">
        <v>7325</v>
      </c>
      <c r="O498" s="174" t="s">
        <v>6588</v>
      </c>
      <c r="P498" s="174">
        <v>0</v>
      </c>
      <c r="Q498" s="176" t="s">
        <v>2727</v>
      </c>
      <c r="R498" s="176" t="s">
        <v>7324</v>
      </c>
      <c r="S498" s="177">
        <v>37970</v>
      </c>
      <c r="T498" s="178">
        <v>6979</v>
      </c>
      <c r="U498" s="179">
        <v>8048149</v>
      </c>
      <c r="V498" s="179">
        <v>28212742</v>
      </c>
      <c r="W498" s="195">
        <v>44286</v>
      </c>
      <c r="X498" s="178" t="s">
        <v>7879</v>
      </c>
      <c r="Y498" s="178" t="s">
        <v>7880</v>
      </c>
      <c r="Z498" s="194" t="s">
        <v>8036</v>
      </c>
    </row>
    <row r="499" spans="1:26" ht="12.75" x14ac:dyDescent="0.2">
      <c r="A499" s="194" t="s">
        <v>2720</v>
      </c>
      <c r="B499" s="175">
        <v>738689003</v>
      </c>
      <c r="C499" s="174" t="s">
        <v>1566</v>
      </c>
      <c r="D499" s="174" t="s">
        <v>2721</v>
      </c>
      <c r="E499" s="174" t="s">
        <v>7029</v>
      </c>
      <c r="F499" s="174" t="s">
        <v>2722</v>
      </c>
      <c r="G499" s="174" t="s">
        <v>7030</v>
      </c>
      <c r="H499" s="174" t="s">
        <v>2723</v>
      </c>
      <c r="I499" s="174" t="s">
        <v>2724</v>
      </c>
      <c r="J499" s="174" t="s">
        <v>7003</v>
      </c>
      <c r="K499" s="174" t="s">
        <v>2725</v>
      </c>
      <c r="L499" s="174" t="s">
        <v>344</v>
      </c>
      <c r="M499" s="174" t="s">
        <v>2726</v>
      </c>
      <c r="N499" s="174" t="s">
        <v>7325</v>
      </c>
      <c r="O499" s="174" t="s">
        <v>6588</v>
      </c>
      <c r="P499" s="174">
        <v>0</v>
      </c>
      <c r="Q499" s="176" t="s">
        <v>2727</v>
      </c>
      <c r="R499" s="176" t="s">
        <v>7324</v>
      </c>
      <c r="S499" s="177">
        <v>37970</v>
      </c>
      <c r="T499" s="178">
        <v>6979</v>
      </c>
      <c r="U499" s="179">
        <v>9190662</v>
      </c>
      <c r="V499" s="179">
        <v>9190662</v>
      </c>
      <c r="W499" s="195">
        <v>44286</v>
      </c>
      <c r="X499" s="178" t="s">
        <v>7879</v>
      </c>
      <c r="Y499" s="178" t="s">
        <v>7880</v>
      </c>
      <c r="Z499" s="194" t="s">
        <v>8051</v>
      </c>
    </row>
    <row r="500" spans="1:26" ht="12.75" x14ac:dyDescent="0.2">
      <c r="A500" s="194" t="s">
        <v>2720</v>
      </c>
      <c r="B500" s="175">
        <v>738689003</v>
      </c>
      <c r="C500" s="174" t="s">
        <v>1566</v>
      </c>
      <c r="D500" s="174" t="s">
        <v>2721</v>
      </c>
      <c r="E500" s="174" t="s">
        <v>7029</v>
      </c>
      <c r="F500" s="174" t="s">
        <v>2722</v>
      </c>
      <c r="G500" s="174" t="s">
        <v>7030</v>
      </c>
      <c r="H500" s="174" t="s">
        <v>2723</v>
      </c>
      <c r="I500" s="174" t="s">
        <v>2724</v>
      </c>
      <c r="J500" s="174" t="s">
        <v>7003</v>
      </c>
      <c r="K500" s="174" t="s">
        <v>2725</v>
      </c>
      <c r="L500" s="174" t="s">
        <v>344</v>
      </c>
      <c r="M500" s="174" t="s">
        <v>2726</v>
      </c>
      <c r="N500" s="174" t="s">
        <v>7325</v>
      </c>
      <c r="O500" s="174" t="s">
        <v>6588</v>
      </c>
      <c r="P500" s="174">
        <v>0</v>
      </c>
      <c r="Q500" s="176" t="s">
        <v>2727</v>
      </c>
      <c r="R500" s="176" t="s">
        <v>7324</v>
      </c>
      <c r="S500" s="177">
        <v>37970</v>
      </c>
      <c r="T500" s="178">
        <v>6979</v>
      </c>
      <c r="U500" s="179">
        <v>12024900</v>
      </c>
      <c r="V500" s="179">
        <v>36074700</v>
      </c>
      <c r="W500" s="195">
        <v>44286</v>
      </c>
      <c r="X500" s="178" t="s">
        <v>7879</v>
      </c>
      <c r="Y500" s="178" t="s">
        <v>7880</v>
      </c>
      <c r="Z500" s="194" t="s">
        <v>78</v>
      </c>
    </row>
    <row r="501" spans="1:26" ht="12.75" x14ac:dyDescent="0.2">
      <c r="A501" s="194" t="s">
        <v>2720</v>
      </c>
      <c r="B501" s="175">
        <v>738689003</v>
      </c>
      <c r="C501" s="174" t="s">
        <v>1566</v>
      </c>
      <c r="D501" s="174" t="s">
        <v>2721</v>
      </c>
      <c r="E501" s="174" t="s">
        <v>7029</v>
      </c>
      <c r="F501" s="174" t="s">
        <v>2722</v>
      </c>
      <c r="G501" s="174" t="s">
        <v>7030</v>
      </c>
      <c r="H501" s="174" t="s">
        <v>2723</v>
      </c>
      <c r="I501" s="174" t="s">
        <v>2724</v>
      </c>
      <c r="J501" s="174" t="s">
        <v>7003</v>
      </c>
      <c r="K501" s="174" t="s">
        <v>2725</v>
      </c>
      <c r="L501" s="174" t="s">
        <v>344</v>
      </c>
      <c r="M501" s="174" t="s">
        <v>2726</v>
      </c>
      <c r="N501" s="174" t="s">
        <v>7325</v>
      </c>
      <c r="O501" s="174" t="s">
        <v>6588</v>
      </c>
      <c r="P501" s="174">
        <v>0</v>
      </c>
      <c r="Q501" s="176" t="s">
        <v>2727</v>
      </c>
      <c r="R501" s="176" t="s">
        <v>7324</v>
      </c>
      <c r="S501" s="177">
        <v>37970</v>
      </c>
      <c r="T501" s="178">
        <v>6979</v>
      </c>
      <c r="U501" s="179">
        <v>8016600</v>
      </c>
      <c r="V501" s="179">
        <v>24049800</v>
      </c>
      <c r="W501" s="195">
        <v>44286</v>
      </c>
      <c r="X501" s="178" t="s">
        <v>7879</v>
      </c>
      <c r="Y501" s="178" t="s">
        <v>7880</v>
      </c>
      <c r="Z501" s="194" t="s">
        <v>7926</v>
      </c>
    </row>
    <row r="502" spans="1:26" ht="12.75" x14ac:dyDescent="0.2">
      <c r="A502" s="194" t="s">
        <v>2720</v>
      </c>
      <c r="B502" s="175">
        <v>738689003</v>
      </c>
      <c r="C502" s="174" t="s">
        <v>1566</v>
      </c>
      <c r="D502" s="174" t="s">
        <v>2721</v>
      </c>
      <c r="E502" s="174" t="s">
        <v>7029</v>
      </c>
      <c r="F502" s="174" t="s">
        <v>2722</v>
      </c>
      <c r="G502" s="174" t="s">
        <v>7030</v>
      </c>
      <c r="H502" s="174" t="s">
        <v>2723</v>
      </c>
      <c r="I502" s="174" t="s">
        <v>2724</v>
      </c>
      <c r="J502" s="174" t="s">
        <v>7003</v>
      </c>
      <c r="K502" s="174" t="s">
        <v>2725</v>
      </c>
      <c r="L502" s="174" t="s">
        <v>344</v>
      </c>
      <c r="M502" s="174" t="s">
        <v>2726</v>
      </c>
      <c r="N502" s="174" t="s">
        <v>7325</v>
      </c>
      <c r="O502" s="174" t="s">
        <v>6588</v>
      </c>
      <c r="P502" s="174">
        <v>0</v>
      </c>
      <c r="Q502" s="176" t="s">
        <v>2727</v>
      </c>
      <c r="R502" s="176" t="s">
        <v>7324</v>
      </c>
      <c r="S502" s="177">
        <v>37970</v>
      </c>
      <c r="T502" s="178">
        <v>6979</v>
      </c>
      <c r="U502" s="214">
        <v>0</v>
      </c>
      <c r="V502" s="179">
        <v>8636774</v>
      </c>
      <c r="W502" s="195">
        <v>44286</v>
      </c>
      <c r="X502" s="178" t="s">
        <v>7879</v>
      </c>
      <c r="Y502" s="178" t="s">
        <v>7880</v>
      </c>
      <c r="Z502" s="194" t="s">
        <v>7928</v>
      </c>
    </row>
    <row r="503" spans="1:26" ht="12.75" x14ac:dyDescent="0.2">
      <c r="A503" s="194" t="s">
        <v>2720</v>
      </c>
      <c r="B503" s="175">
        <v>738689003</v>
      </c>
      <c r="C503" s="174" t="s">
        <v>1566</v>
      </c>
      <c r="D503" s="174" t="s">
        <v>2721</v>
      </c>
      <c r="E503" s="174" t="s">
        <v>7029</v>
      </c>
      <c r="F503" s="174" t="s">
        <v>2722</v>
      </c>
      <c r="G503" s="174" t="s">
        <v>7030</v>
      </c>
      <c r="H503" s="174" t="s">
        <v>2723</v>
      </c>
      <c r="I503" s="174" t="s">
        <v>2724</v>
      </c>
      <c r="J503" s="174" t="s">
        <v>7003</v>
      </c>
      <c r="K503" s="174" t="s">
        <v>2725</v>
      </c>
      <c r="L503" s="174" t="s">
        <v>344</v>
      </c>
      <c r="M503" s="174" t="s">
        <v>2726</v>
      </c>
      <c r="N503" s="174" t="s">
        <v>7325</v>
      </c>
      <c r="O503" s="174" t="s">
        <v>6588</v>
      </c>
      <c r="P503" s="174">
        <v>0</v>
      </c>
      <c r="Q503" s="176" t="s">
        <v>2727</v>
      </c>
      <c r="R503" s="176" t="s">
        <v>7324</v>
      </c>
      <c r="S503" s="177">
        <v>37970</v>
      </c>
      <c r="T503" s="178">
        <v>6979</v>
      </c>
      <c r="U503" s="179">
        <v>31823316</v>
      </c>
      <c r="V503" s="179">
        <v>49824727</v>
      </c>
      <c r="W503" s="195">
        <v>44286</v>
      </c>
      <c r="X503" s="178" t="s">
        <v>7879</v>
      </c>
      <c r="Y503" s="178" t="s">
        <v>7880</v>
      </c>
      <c r="Z503" s="194" t="s">
        <v>7967</v>
      </c>
    </row>
    <row r="504" spans="1:26" ht="12.75" x14ac:dyDescent="0.2">
      <c r="A504" s="194" t="s">
        <v>2720</v>
      </c>
      <c r="B504" s="175">
        <v>738689003</v>
      </c>
      <c r="C504" s="174" t="s">
        <v>1566</v>
      </c>
      <c r="D504" s="174" t="s">
        <v>2721</v>
      </c>
      <c r="E504" s="174" t="s">
        <v>7029</v>
      </c>
      <c r="F504" s="174" t="s">
        <v>2722</v>
      </c>
      <c r="G504" s="174" t="s">
        <v>7030</v>
      </c>
      <c r="H504" s="174" t="s">
        <v>2723</v>
      </c>
      <c r="I504" s="174" t="s">
        <v>2724</v>
      </c>
      <c r="J504" s="174" t="s">
        <v>7003</v>
      </c>
      <c r="K504" s="174" t="s">
        <v>2725</v>
      </c>
      <c r="L504" s="174" t="s">
        <v>344</v>
      </c>
      <c r="M504" s="174" t="s">
        <v>2726</v>
      </c>
      <c r="N504" s="174" t="s">
        <v>7325</v>
      </c>
      <c r="O504" s="174" t="s">
        <v>6588</v>
      </c>
      <c r="P504" s="174">
        <v>0</v>
      </c>
      <c r="Q504" s="176" t="s">
        <v>2727</v>
      </c>
      <c r="R504" s="176" t="s">
        <v>7324</v>
      </c>
      <c r="S504" s="177">
        <v>37970</v>
      </c>
      <c r="T504" s="178">
        <v>6979</v>
      </c>
      <c r="U504" s="179">
        <v>17631692</v>
      </c>
      <c r="V504" s="179">
        <v>56201020</v>
      </c>
      <c r="W504" s="195">
        <v>44286</v>
      </c>
      <c r="X504" s="178" t="s">
        <v>7879</v>
      </c>
      <c r="Y504" s="178" t="s">
        <v>7880</v>
      </c>
      <c r="Z504" s="194" t="s">
        <v>7948</v>
      </c>
    </row>
    <row r="505" spans="1:26" ht="12.75" x14ac:dyDescent="0.2">
      <c r="A505" s="194" t="s">
        <v>2720</v>
      </c>
      <c r="B505" s="175">
        <v>738689003</v>
      </c>
      <c r="C505" s="174" t="s">
        <v>1566</v>
      </c>
      <c r="D505" s="174" t="s">
        <v>2721</v>
      </c>
      <c r="E505" s="174" t="s">
        <v>7029</v>
      </c>
      <c r="F505" s="174" t="s">
        <v>2722</v>
      </c>
      <c r="G505" s="174" t="s">
        <v>7030</v>
      </c>
      <c r="H505" s="174" t="s">
        <v>2723</v>
      </c>
      <c r="I505" s="174" t="s">
        <v>2724</v>
      </c>
      <c r="J505" s="174" t="s">
        <v>7003</v>
      </c>
      <c r="K505" s="174" t="s">
        <v>2725</v>
      </c>
      <c r="L505" s="174" t="s">
        <v>344</v>
      </c>
      <c r="M505" s="174" t="s">
        <v>2726</v>
      </c>
      <c r="N505" s="174" t="s">
        <v>7325</v>
      </c>
      <c r="O505" s="174" t="s">
        <v>6588</v>
      </c>
      <c r="P505" s="174">
        <v>0</v>
      </c>
      <c r="Q505" s="176" t="s">
        <v>2727</v>
      </c>
      <c r="R505" s="176" t="s">
        <v>7324</v>
      </c>
      <c r="S505" s="177">
        <v>37970</v>
      </c>
      <c r="T505" s="178">
        <v>6979</v>
      </c>
      <c r="U505" s="179">
        <v>38046701</v>
      </c>
      <c r="V505" s="179">
        <v>55921133</v>
      </c>
      <c r="W505" s="195">
        <v>44286</v>
      </c>
      <c r="X505" s="178" t="s">
        <v>7879</v>
      </c>
      <c r="Y505" s="178" t="s">
        <v>7880</v>
      </c>
      <c r="Z505" s="194" t="s">
        <v>8000</v>
      </c>
    </row>
    <row r="506" spans="1:26" ht="12.75" x14ac:dyDescent="0.2">
      <c r="A506" s="194" t="s">
        <v>2720</v>
      </c>
      <c r="B506" s="175">
        <v>738689003</v>
      </c>
      <c r="C506" s="174" t="s">
        <v>1566</v>
      </c>
      <c r="D506" s="174" t="s">
        <v>2721</v>
      </c>
      <c r="E506" s="174" t="s">
        <v>7029</v>
      </c>
      <c r="F506" s="174" t="s">
        <v>2722</v>
      </c>
      <c r="G506" s="174" t="s">
        <v>7030</v>
      </c>
      <c r="H506" s="174" t="s">
        <v>2723</v>
      </c>
      <c r="I506" s="174" t="s">
        <v>2724</v>
      </c>
      <c r="J506" s="174" t="s">
        <v>7003</v>
      </c>
      <c r="K506" s="174" t="s">
        <v>2725</v>
      </c>
      <c r="L506" s="174" t="s">
        <v>344</v>
      </c>
      <c r="M506" s="174" t="s">
        <v>2726</v>
      </c>
      <c r="N506" s="174" t="s">
        <v>7325</v>
      </c>
      <c r="O506" s="174" t="s">
        <v>6588</v>
      </c>
      <c r="P506" s="174">
        <v>0</v>
      </c>
      <c r="Q506" s="176" t="s">
        <v>2727</v>
      </c>
      <c r="R506" s="176" t="s">
        <v>7324</v>
      </c>
      <c r="S506" s="177">
        <v>37970</v>
      </c>
      <c r="T506" s="178">
        <v>6979</v>
      </c>
      <c r="U506" s="179">
        <v>72438059</v>
      </c>
      <c r="V506" s="179">
        <v>209834929</v>
      </c>
      <c r="W506" s="195">
        <v>44286</v>
      </c>
      <c r="X506" s="178" t="s">
        <v>7879</v>
      </c>
      <c r="Y506" s="178" t="s">
        <v>7880</v>
      </c>
      <c r="Z506" s="194" t="s">
        <v>198</v>
      </c>
    </row>
    <row r="507" spans="1:26" ht="12.75" x14ac:dyDescent="0.2">
      <c r="A507" s="194" t="s">
        <v>2720</v>
      </c>
      <c r="B507" s="175">
        <v>738689003</v>
      </c>
      <c r="C507" s="174" t="s">
        <v>1566</v>
      </c>
      <c r="D507" s="174" t="s">
        <v>2721</v>
      </c>
      <c r="E507" s="174" t="s">
        <v>7029</v>
      </c>
      <c r="F507" s="174" t="s">
        <v>2722</v>
      </c>
      <c r="G507" s="174" t="s">
        <v>7030</v>
      </c>
      <c r="H507" s="174" t="s">
        <v>2723</v>
      </c>
      <c r="I507" s="174" t="s">
        <v>2724</v>
      </c>
      <c r="J507" s="174" t="s">
        <v>7003</v>
      </c>
      <c r="K507" s="174" t="s">
        <v>2725</v>
      </c>
      <c r="L507" s="174" t="s">
        <v>344</v>
      </c>
      <c r="M507" s="174" t="s">
        <v>2726</v>
      </c>
      <c r="N507" s="174" t="s">
        <v>7325</v>
      </c>
      <c r="O507" s="174" t="s">
        <v>6588</v>
      </c>
      <c r="P507" s="174">
        <v>0</v>
      </c>
      <c r="Q507" s="176" t="s">
        <v>2727</v>
      </c>
      <c r="R507" s="176" t="s">
        <v>7324</v>
      </c>
      <c r="S507" s="177">
        <v>37970</v>
      </c>
      <c r="T507" s="178">
        <v>6979</v>
      </c>
      <c r="U507" s="179">
        <v>55229952</v>
      </c>
      <c r="V507" s="179">
        <v>172105587</v>
      </c>
      <c r="W507" s="195">
        <v>44286</v>
      </c>
      <c r="X507" s="178" t="s">
        <v>7879</v>
      </c>
      <c r="Y507" s="178" t="s">
        <v>7880</v>
      </c>
      <c r="Z507" s="194" t="s">
        <v>7938</v>
      </c>
    </row>
    <row r="508" spans="1:26" ht="12.75" x14ac:dyDescent="0.2">
      <c r="A508" s="194" t="s">
        <v>2720</v>
      </c>
      <c r="B508" s="175">
        <v>738689003</v>
      </c>
      <c r="C508" s="174" t="s">
        <v>1566</v>
      </c>
      <c r="D508" s="174" t="s">
        <v>2721</v>
      </c>
      <c r="E508" s="174" t="s">
        <v>7029</v>
      </c>
      <c r="F508" s="174" t="s">
        <v>2722</v>
      </c>
      <c r="G508" s="174" t="s">
        <v>7030</v>
      </c>
      <c r="H508" s="174" t="s">
        <v>2723</v>
      </c>
      <c r="I508" s="174" t="s">
        <v>2724</v>
      </c>
      <c r="J508" s="174" t="s">
        <v>7003</v>
      </c>
      <c r="K508" s="174" t="s">
        <v>2725</v>
      </c>
      <c r="L508" s="174" t="s">
        <v>344</v>
      </c>
      <c r="M508" s="174" t="s">
        <v>2726</v>
      </c>
      <c r="N508" s="174" t="s">
        <v>7325</v>
      </c>
      <c r="O508" s="174" t="s">
        <v>6588</v>
      </c>
      <c r="P508" s="174">
        <v>0</v>
      </c>
      <c r="Q508" s="176" t="s">
        <v>2727</v>
      </c>
      <c r="R508" s="176" t="s">
        <v>7324</v>
      </c>
      <c r="S508" s="177">
        <v>37970</v>
      </c>
      <c r="T508" s="178">
        <v>6979</v>
      </c>
      <c r="U508" s="214">
        <v>0</v>
      </c>
      <c r="V508" s="179">
        <v>4382408</v>
      </c>
      <c r="W508" s="195">
        <v>44286</v>
      </c>
      <c r="X508" s="178" t="s">
        <v>7879</v>
      </c>
      <c r="Y508" s="178" t="s">
        <v>7880</v>
      </c>
      <c r="Z508" s="194" t="s">
        <v>7888</v>
      </c>
    </row>
    <row r="509" spans="1:26" ht="12.75" x14ac:dyDescent="0.2">
      <c r="A509" s="194" t="s">
        <v>2720</v>
      </c>
      <c r="B509" s="175">
        <v>738689003</v>
      </c>
      <c r="C509" s="174" t="s">
        <v>1566</v>
      </c>
      <c r="D509" s="174" t="s">
        <v>2721</v>
      </c>
      <c r="E509" s="174" t="s">
        <v>7029</v>
      </c>
      <c r="F509" s="174" t="s">
        <v>2722</v>
      </c>
      <c r="G509" s="174" t="s">
        <v>7030</v>
      </c>
      <c r="H509" s="174" t="s">
        <v>2723</v>
      </c>
      <c r="I509" s="174" t="s">
        <v>2724</v>
      </c>
      <c r="J509" s="174" t="s">
        <v>7003</v>
      </c>
      <c r="K509" s="174" t="s">
        <v>2725</v>
      </c>
      <c r="L509" s="174" t="s">
        <v>344</v>
      </c>
      <c r="M509" s="174" t="s">
        <v>2726</v>
      </c>
      <c r="N509" s="174" t="s">
        <v>7325</v>
      </c>
      <c r="O509" s="174" t="s">
        <v>6588</v>
      </c>
      <c r="P509" s="174">
        <v>0</v>
      </c>
      <c r="Q509" s="176" t="s">
        <v>2727</v>
      </c>
      <c r="R509" s="176" t="s">
        <v>7324</v>
      </c>
      <c r="S509" s="177">
        <v>37970</v>
      </c>
      <c r="T509" s="178">
        <v>6979</v>
      </c>
      <c r="U509" s="179">
        <v>4293450</v>
      </c>
      <c r="V509" s="179">
        <v>14219036</v>
      </c>
      <c r="W509" s="195">
        <v>44286</v>
      </c>
      <c r="X509" s="178" t="s">
        <v>7879</v>
      </c>
      <c r="Y509" s="178" t="s">
        <v>7880</v>
      </c>
      <c r="Z509" s="194" t="s">
        <v>7939</v>
      </c>
    </row>
    <row r="510" spans="1:26" ht="12.75" x14ac:dyDescent="0.2">
      <c r="A510" s="194" t="s">
        <v>2720</v>
      </c>
      <c r="B510" s="175">
        <v>738689003</v>
      </c>
      <c r="C510" s="174" t="s">
        <v>1566</v>
      </c>
      <c r="D510" s="174" t="s">
        <v>2721</v>
      </c>
      <c r="E510" s="174" t="s">
        <v>7029</v>
      </c>
      <c r="F510" s="174" t="s">
        <v>2722</v>
      </c>
      <c r="G510" s="174" t="s">
        <v>7030</v>
      </c>
      <c r="H510" s="174" t="s">
        <v>2723</v>
      </c>
      <c r="I510" s="174" t="s">
        <v>2724</v>
      </c>
      <c r="J510" s="174" t="s">
        <v>7003</v>
      </c>
      <c r="K510" s="174" t="s">
        <v>2725</v>
      </c>
      <c r="L510" s="174" t="s">
        <v>344</v>
      </c>
      <c r="M510" s="174" t="s">
        <v>2726</v>
      </c>
      <c r="N510" s="174" t="s">
        <v>7325</v>
      </c>
      <c r="O510" s="174" t="s">
        <v>6588</v>
      </c>
      <c r="P510" s="174">
        <v>0</v>
      </c>
      <c r="Q510" s="176" t="s">
        <v>2727</v>
      </c>
      <c r="R510" s="176" t="s">
        <v>7324</v>
      </c>
      <c r="S510" s="177">
        <v>37970</v>
      </c>
      <c r="T510" s="178">
        <v>6979</v>
      </c>
      <c r="U510" s="179">
        <v>6763654</v>
      </c>
      <c r="V510" s="179">
        <v>27447172</v>
      </c>
      <c r="W510" s="195">
        <v>44286</v>
      </c>
      <c r="X510" s="178" t="s">
        <v>7879</v>
      </c>
      <c r="Y510" s="178" t="s">
        <v>7880</v>
      </c>
      <c r="Z510" s="194" t="s">
        <v>7889</v>
      </c>
    </row>
    <row r="511" spans="1:26" ht="12.75" x14ac:dyDescent="0.2">
      <c r="A511" s="194" t="s">
        <v>3780</v>
      </c>
      <c r="B511" s="175">
        <v>692307003</v>
      </c>
      <c r="C511" s="174" t="s">
        <v>2854</v>
      </c>
      <c r="D511" s="174" t="s">
        <v>2871</v>
      </c>
      <c r="E511" s="174" t="s">
        <v>27</v>
      </c>
      <c r="F511" s="174" t="s">
        <v>2872</v>
      </c>
      <c r="G511" s="174" t="s">
        <v>29</v>
      </c>
      <c r="H511" s="174">
        <v>0</v>
      </c>
      <c r="I511" s="174">
        <v>0</v>
      </c>
      <c r="J511" s="174" t="s">
        <v>3781</v>
      </c>
      <c r="K511" s="174" t="s">
        <v>3782</v>
      </c>
      <c r="L511" s="174" t="s">
        <v>6166</v>
      </c>
      <c r="M511" s="174" t="s">
        <v>1237</v>
      </c>
      <c r="N511" s="174" t="s">
        <v>8224</v>
      </c>
      <c r="O511" s="174" t="s">
        <v>8225</v>
      </c>
      <c r="P511" s="174">
        <v>0</v>
      </c>
      <c r="Q511" s="176">
        <v>91001</v>
      </c>
      <c r="R511" s="176" t="s">
        <v>2875</v>
      </c>
      <c r="S511" s="177">
        <v>37970</v>
      </c>
      <c r="T511" s="178">
        <v>6982</v>
      </c>
      <c r="U511" s="179">
        <v>5494733</v>
      </c>
      <c r="V511" s="179">
        <v>11148826</v>
      </c>
      <c r="W511" s="195">
        <v>44286</v>
      </c>
      <c r="X511" s="178" t="s">
        <v>7879</v>
      </c>
      <c r="Y511" s="178" t="s">
        <v>7880</v>
      </c>
      <c r="Z511" s="194" t="s">
        <v>7929</v>
      </c>
    </row>
    <row r="512" spans="1:26" ht="12.75" x14ac:dyDescent="0.2">
      <c r="A512" s="194" t="s">
        <v>6409</v>
      </c>
      <c r="B512" s="175">
        <v>759917405</v>
      </c>
      <c r="C512" s="174" t="s">
        <v>2223</v>
      </c>
      <c r="D512" s="174" t="s">
        <v>2224</v>
      </c>
      <c r="E512" s="174" t="s">
        <v>7232</v>
      </c>
      <c r="F512" s="174" t="s">
        <v>2225</v>
      </c>
      <c r="G512" s="174" t="s">
        <v>6275</v>
      </c>
      <c r="H512" s="174" t="s">
        <v>139</v>
      </c>
      <c r="I512" s="174" t="s">
        <v>6626</v>
      </c>
      <c r="J512" s="174" t="s">
        <v>6276</v>
      </c>
      <c r="K512" s="174" t="s">
        <v>6273</v>
      </c>
      <c r="L512" s="174" t="s">
        <v>6167</v>
      </c>
      <c r="M512" s="174" t="s">
        <v>182</v>
      </c>
      <c r="N512" s="174" t="s">
        <v>8653</v>
      </c>
      <c r="O512" s="174" t="s">
        <v>6274</v>
      </c>
      <c r="P512" s="174">
        <v>0</v>
      </c>
      <c r="Q512" s="176">
        <v>93401</v>
      </c>
      <c r="R512" s="176" t="s">
        <v>7146</v>
      </c>
      <c r="S512" s="177">
        <v>37970</v>
      </c>
      <c r="T512" s="178">
        <v>6983</v>
      </c>
      <c r="U512" s="179">
        <v>25736389</v>
      </c>
      <c r="V512" s="179">
        <v>76926155</v>
      </c>
      <c r="W512" s="195">
        <v>44286</v>
      </c>
      <c r="X512" s="178" t="s">
        <v>7879</v>
      </c>
      <c r="Y512" s="178" t="s">
        <v>7880</v>
      </c>
      <c r="Z512" s="194" t="s">
        <v>8038</v>
      </c>
    </row>
    <row r="513" spans="1:26" ht="12.75" x14ac:dyDescent="0.2">
      <c r="A513" s="194" t="s">
        <v>6409</v>
      </c>
      <c r="B513" s="175">
        <v>759917405</v>
      </c>
      <c r="C513" s="174" t="s">
        <v>2223</v>
      </c>
      <c r="D513" s="174" t="s">
        <v>2224</v>
      </c>
      <c r="E513" s="174" t="s">
        <v>7232</v>
      </c>
      <c r="F513" s="174" t="s">
        <v>2225</v>
      </c>
      <c r="G513" s="174" t="s">
        <v>6275</v>
      </c>
      <c r="H513" s="174" t="s">
        <v>139</v>
      </c>
      <c r="I513" s="174" t="s">
        <v>6626</v>
      </c>
      <c r="J513" s="174" t="s">
        <v>6276</v>
      </c>
      <c r="K513" s="174" t="s">
        <v>6273</v>
      </c>
      <c r="L513" s="174" t="s">
        <v>6167</v>
      </c>
      <c r="M513" s="174" t="s">
        <v>182</v>
      </c>
      <c r="N513" s="174" t="s">
        <v>8653</v>
      </c>
      <c r="O513" s="174" t="s">
        <v>6274</v>
      </c>
      <c r="P513" s="174">
        <v>0</v>
      </c>
      <c r="Q513" s="176">
        <v>93401</v>
      </c>
      <c r="R513" s="176" t="s">
        <v>7146</v>
      </c>
      <c r="S513" s="177">
        <v>37970</v>
      </c>
      <c r="T513" s="178">
        <v>6983</v>
      </c>
      <c r="U513" s="179">
        <v>137173233</v>
      </c>
      <c r="V513" s="179">
        <v>372766458</v>
      </c>
      <c r="W513" s="195">
        <v>44286</v>
      </c>
      <c r="X513" s="178" t="s">
        <v>7879</v>
      </c>
      <c r="Y513" s="178" t="s">
        <v>7880</v>
      </c>
      <c r="Z513" s="194" t="s">
        <v>7954</v>
      </c>
    </row>
    <row r="514" spans="1:26" ht="12.75" x14ac:dyDescent="0.2">
      <c r="A514" s="194" t="s">
        <v>6409</v>
      </c>
      <c r="B514" s="175">
        <v>759917405</v>
      </c>
      <c r="C514" s="174" t="s">
        <v>2223</v>
      </c>
      <c r="D514" s="174" t="s">
        <v>2224</v>
      </c>
      <c r="E514" s="174" t="s">
        <v>7232</v>
      </c>
      <c r="F514" s="174" t="s">
        <v>2225</v>
      </c>
      <c r="G514" s="174" t="s">
        <v>6275</v>
      </c>
      <c r="H514" s="174" t="s">
        <v>139</v>
      </c>
      <c r="I514" s="174" t="s">
        <v>6626</v>
      </c>
      <c r="J514" s="174" t="s">
        <v>6276</v>
      </c>
      <c r="K514" s="174" t="s">
        <v>6273</v>
      </c>
      <c r="L514" s="174" t="s">
        <v>6167</v>
      </c>
      <c r="M514" s="174" t="s">
        <v>182</v>
      </c>
      <c r="N514" s="174" t="s">
        <v>8653</v>
      </c>
      <c r="O514" s="174" t="s">
        <v>6274</v>
      </c>
      <c r="P514" s="174">
        <v>0</v>
      </c>
      <c r="Q514" s="176">
        <v>93401</v>
      </c>
      <c r="R514" s="176" t="s">
        <v>7146</v>
      </c>
      <c r="S514" s="177">
        <v>37970</v>
      </c>
      <c r="T514" s="178">
        <v>6983</v>
      </c>
      <c r="U514" s="179">
        <v>7340620</v>
      </c>
      <c r="V514" s="179">
        <v>21844977</v>
      </c>
      <c r="W514" s="195">
        <v>44286</v>
      </c>
      <c r="X514" s="178" t="s">
        <v>7879</v>
      </c>
      <c r="Y514" s="178" t="s">
        <v>7880</v>
      </c>
      <c r="Z514" s="194" t="s">
        <v>8052</v>
      </c>
    </row>
    <row r="515" spans="1:26" ht="12.75" x14ac:dyDescent="0.2">
      <c r="A515" s="194" t="s">
        <v>3746</v>
      </c>
      <c r="B515" s="175">
        <v>692202007</v>
      </c>
      <c r="C515" s="174" t="s">
        <v>2854</v>
      </c>
      <c r="D515" s="174" t="s">
        <v>2882</v>
      </c>
      <c r="E515" s="174" t="s">
        <v>1700</v>
      </c>
      <c r="F515" s="174" t="s">
        <v>3644</v>
      </c>
      <c r="G515" s="174" t="s">
        <v>29</v>
      </c>
      <c r="H515" s="174">
        <v>0</v>
      </c>
      <c r="I515" s="174">
        <v>0</v>
      </c>
      <c r="J515" s="174" t="s">
        <v>3747</v>
      </c>
      <c r="K515" s="174" t="s">
        <v>3749</v>
      </c>
      <c r="L515" s="174" t="s">
        <v>6166</v>
      </c>
      <c r="M515" s="174" t="s">
        <v>2185</v>
      </c>
      <c r="N515" s="174" t="s">
        <v>3750</v>
      </c>
      <c r="O515" s="174" t="s">
        <v>3748</v>
      </c>
      <c r="P515" s="174">
        <v>0</v>
      </c>
      <c r="Q515" s="176">
        <v>91001</v>
      </c>
      <c r="R515" s="176" t="s">
        <v>2906</v>
      </c>
      <c r="S515" s="177">
        <v>37970</v>
      </c>
      <c r="T515" s="178">
        <v>6984</v>
      </c>
      <c r="U515" s="214">
        <v>0</v>
      </c>
      <c r="V515" s="179">
        <v>11418742</v>
      </c>
      <c r="W515" s="195">
        <v>44286</v>
      </c>
      <c r="X515" s="178" t="s">
        <v>7879</v>
      </c>
      <c r="Y515" s="178" t="s">
        <v>7880</v>
      </c>
      <c r="Z515" s="194" t="s">
        <v>8053</v>
      </c>
    </row>
    <row r="516" spans="1:26" ht="12.75" x14ac:dyDescent="0.2">
      <c r="A516" s="194" t="s">
        <v>3352</v>
      </c>
      <c r="B516" s="175">
        <v>690724006</v>
      </c>
      <c r="C516" s="174" t="s">
        <v>2854</v>
      </c>
      <c r="D516" s="174" t="s">
        <v>2871</v>
      </c>
      <c r="E516" s="174" t="s">
        <v>27</v>
      </c>
      <c r="F516" s="174" t="s">
        <v>2872</v>
      </c>
      <c r="G516" s="174" t="s">
        <v>29</v>
      </c>
      <c r="H516" s="174">
        <v>0</v>
      </c>
      <c r="I516" s="174">
        <v>0</v>
      </c>
      <c r="J516" s="174" t="s">
        <v>6295</v>
      </c>
      <c r="K516" s="174" t="s">
        <v>3353</v>
      </c>
      <c r="L516" s="174" t="s">
        <v>50</v>
      </c>
      <c r="M516" s="174" t="s">
        <v>3355</v>
      </c>
      <c r="N516" s="174" t="s">
        <v>3354</v>
      </c>
      <c r="O516" s="174">
        <v>0</v>
      </c>
      <c r="P516" s="174">
        <v>0</v>
      </c>
      <c r="Q516" s="176">
        <v>91001</v>
      </c>
      <c r="R516" s="176" t="s">
        <v>2875</v>
      </c>
      <c r="S516" s="177">
        <v>37970</v>
      </c>
      <c r="T516" s="178">
        <v>6997</v>
      </c>
      <c r="U516" s="179">
        <v>22333179</v>
      </c>
      <c r="V516" s="179">
        <v>68916801</v>
      </c>
      <c r="W516" s="195">
        <v>44286</v>
      </c>
      <c r="X516" s="178" t="s">
        <v>7879</v>
      </c>
      <c r="Y516" s="178" t="s">
        <v>7880</v>
      </c>
      <c r="Z516" s="194" t="s">
        <v>7977</v>
      </c>
    </row>
    <row r="517" spans="1:26" ht="12.75" x14ac:dyDescent="0.2">
      <c r="A517" s="194" t="s">
        <v>3216</v>
      </c>
      <c r="B517" s="175">
        <v>692543009</v>
      </c>
      <c r="C517" s="174" t="s">
        <v>2854</v>
      </c>
      <c r="D517" s="174" t="s">
        <v>2871</v>
      </c>
      <c r="E517" s="174" t="s">
        <v>27</v>
      </c>
      <c r="F517" s="174" t="s">
        <v>2872</v>
      </c>
      <c r="G517" s="174" t="s">
        <v>29</v>
      </c>
      <c r="H517" s="174">
        <v>0</v>
      </c>
      <c r="I517" s="174">
        <v>0</v>
      </c>
      <c r="J517" s="174" t="s">
        <v>3217</v>
      </c>
      <c r="K517" s="174" t="s">
        <v>3218</v>
      </c>
      <c r="L517" s="174" t="s">
        <v>50</v>
      </c>
      <c r="M517" s="174" t="s">
        <v>1893</v>
      </c>
      <c r="N517" s="174">
        <v>0</v>
      </c>
      <c r="O517" s="174">
        <v>0</v>
      </c>
      <c r="P517" s="174">
        <v>0</v>
      </c>
      <c r="Q517" s="176">
        <v>91001</v>
      </c>
      <c r="R517" s="176" t="s">
        <v>2875</v>
      </c>
      <c r="S517" s="177">
        <v>37970</v>
      </c>
      <c r="T517" s="178">
        <v>6998</v>
      </c>
      <c r="U517" s="179">
        <v>9014796</v>
      </c>
      <c r="V517" s="179">
        <v>18291042</v>
      </c>
      <c r="W517" s="195">
        <v>44286</v>
      </c>
      <c r="X517" s="178" t="s">
        <v>7879</v>
      </c>
      <c r="Y517" s="178" t="s">
        <v>7880</v>
      </c>
      <c r="Z517" s="194" t="s">
        <v>7966</v>
      </c>
    </row>
    <row r="518" spans="1:26" ht="12.75" x14ac:dyDescent="0.2">
      <c r="A518" s="194" t="s">
        <v>5410</v>
      </c>
      <c r="B518" s="175">
        <v>741504006</v>
      </c>
      <c r="C518" s="174" t="s">
        <v>81</v>
      </c>
      <c r="D518" s="174" t="s">
        <v>5411</v>
      </c>
      <c r="E518" s="174" t="s">
        <v>7019</v>
      </c>
      <c r="F518" s="174" t="s">
        <v>419</v>
      </c>
      <c r="G518" s="174" t="s">
        <v>5412</v>
      </c>
      <c r="H518" s="174" t="s">
        <v>193</v>
      </c>
      <c r="I518" s="174" t="s">
        <v>7021</v>
      </c>
      <c r="J518" s="174" t="s">
        <v>7020</v>
      </c>
      <c r="K518" s="174" t="s">
        <v>6498</v>
      </c>
      <c r="L518" s="174" t="s">
        <v>51</v>
      </c>
      <c r="M518" s="174" t="s">
        <v>5414</v>
      </c>
      <c r="N518" s="174">
        <v>0</v>
      </c>
      <c r="O518" s="174" t="s">
        <v>5413</v>
      </c>
      <c r="P518" s="174">
        <v>0</v>
      </c>
      <c r="Q518" s="176" t="s">
        <v>419</v>
      </c>
      <c r="R518" s="176" t="s">
        <v>7400</v>
      </c>
      <c r="S518" s="177">
        <v>37970</v>
      </c>
      <c r="T518" s="178">
        <v>6999</v>
      </c>
      <c r="U518" s="179">
        <v>10724659</v>
      </c>
      <c r="V518" s="179">
        <v>35947468</v>
      </c>
      <c r="W518" s="195">
        <v>44286</v>
      </c>
      <c r="X518" s="178" t="s">
        <v>7879</v>
      </c>
      <c r="Y518" s="178" t="s">
        <v>7880</v>
      </c>
      <c r="Z518" s="194" t="s">
        <v>7907</v>
      </c>
    </row>
    <row r="519" spans="1:26" ht="12.75" x14ac:dyDescent="0.2">
      <c r="A519" s="194" t="s">
        <v>5410</v>
      </c>
      <c r="B519" s="175">
        <v>741504006</v>
      </c>
      <c r="C519" s="174" t="s">
        <v>81</v>
      </c>
      <c r="D519" s="174" t="s">
        <v>5411</v>
      </c>
      <c r="E519" s="174" t="s">
        <v>7019</v>
      </c>
      <c r="F519" s="174" t="s">
        <v>419</v>
      </c>
      <c r="G519" s="174" t="s">
        <v>5412</v>
      </c>
      <c r="H519" s="174" t="s">
        <v>193</v>
      </c>
      <c r="I519" s="174" t="s">
        <v>7021</v>
      </c>
      <c r="J519" s="174" t="s">
        <v>7020</v>
      </c>
      <c r="K519" s="174" t="s">
        <v>6498</v>
      </c>
      <c r="L519" s="174" t="s">
        <v>51</v>
      </c>
      <c r="M519" s="174" t="s">
        <v>5414</v>
      </c>
      <c r="N519" s="174">
        <v>0</v>
      </c>
      <c r="O519" s="174" t="s">
        <v>5413</v>
      </c>
      <c r="P519" s="174">
        <v>0</v>
      </c>
      <c r="Q519" s="176" t="s">
        <v>419</v>
      </c>
      <c r="R519" s="176" t="s">
        <v>7400</v>
      </c>
      <c r="S519" s="177">
        <v>37970</v>
      </c>
      <c r="T519" s="178">
        <v>6999</v>
      </c>
      <c r="U519" s="179">
        <v>4105603</v>
      </c>
      <c r="V519" s="179">
        <v>13199053</v>
      </c>
      <c r="W519" s="195">
        <v>44286</v>
      </c>
      <c r="X519" s="178" t="s">
        <v>7879</v>
      </c>
      <c r="Y519" s="178" t="s">
        <v>7880</v>
      </c>
      <c r="Z519" s="194" t="s">
        <v>7908</v>
      </c>
    </row>
    <row r="520" spans="1:26" ht="12.75" x14ac:dyDescent="0.2">
      <c r="A520" s="194" t="s">
        <v>5410</v>
      </c>
      <c r="B520" s="175">
        <v>741504006</v>
      </c>
      <c r="C520" s="174" t="s">
        <v>81</v>
      </c>
      <c r="D520" s="174" t="s">
        <v>5411</v>
      </c>
      <c r="E520" s="174" t="s">
        <v>7019</v>
      </c>
      <c r="F520" s="174" t="s">
        <v>419</v>
      </c>
      <c r="G520" s="174" t="s">
        <v>5412</v>
      </c>
      <c r="H520" s="174" t="s">
        <v>193</v>
      </c>
      <c r="I520" s="174" t="s">
        <v>7021</v>
      </c>
      <c r="J520" s="174" t="s">
        <v>7020</v>
      </c>
      <c r="K520" s="174" t="s">
        <v>6498</v>
      </c>
      <c r="L520" s="174" t="s">
        <v>51</v>
      </c>
      <c r="M520" s="174" t="s">
        <v>5414</v>
      </c>
      <c r="N520" s="174">
        <v>0</v>
      </c>
      <c r="O520" s="174" t="s">
        <v>5413</v>
      </c>
      <c r="P520" s="174">
        <v>0</v>
      </c>
      <c r="Q520" s="176" t="s">
        <v>419</v>
      </c>
      <c r="R520" s="176" t="s">
        <v>7400</v>
      </c>
      <c r="S520" s="177">
        <v>37970</v>
      </c>
      <c r="T520" s="178">
        <v>6999</v>
      </c>
      <c r="U520" s="179">
        <v>11831467</v>
      </c>
      <c r="V520" s="179">
        <v>33640073</v>
      </c>
      <c r="W520" s="195">
        <v>44286</v>
      </c>
      <c r="X520" s="178" t="s">
        <v>7879</v>
      </c>
      <c r="Y520" s="178" t="s">
        <v>7880</v>
      </c>
      <c r="Z520" s="194" t="s">
        <v>7923</v>
      </c>
    </row>
    <row r="521" spans="1:26" ht="12.75" x14ac:dyDescent="0.2">
      <c r="A521" s="194" t="s">
        <v>5410</v>
      </c>
      <c r="B521" s="175">
        <v>741504006</v>
      </c>
      <c r="C521" s="174" t="s">
        <v>81</v>
      </c>
      <c r="D521" s="174" t="s">
        <v>5411</v>
      </c>
      <c r="E521" s="174" t="s">
        <v>7019</v>
      </c>
      <c r="F521" s="174" t="s">
        <v>419</v>
      </c>
      <c r="G521" s="174" t="s">
        <v>5412</v>
      </c>
      <c r="H521" s="174" t="s">
        <v>193</v>
      </c>
      <c r="I521" s="174" t="s">
        <v>7021</v>
      </c>
      <c r="J521" s="174" t="s">
        <v>7020</v>
      </c>
      <c r="K521" s="174" t="s">
        <v>6498</v>
      </c>
      <c r="L521" s="174" t="s">
        <v>51</v>
      </c>
      <c r="M521" s="174" t="s">
        <v>5414</v>
      </c>
      <c r="N521" s="174">
        <v>0</v>
      </c>
      <c r="O521" s="174" t="s">
        <v>5413</v>
      </c>
      <c r="P521" s="174">
        <v>0</v>
      </c>
      <c r="Q521" s="176" t="s">
        <v>419</v>
      </c>
      <c r="R521" s="176" t="s">
        <v>7400</v>
      </c>
      <c r="S521" s="177">
        <v>37970</v>
      </c>
      <c r="T521" s="178">
        <v>6999</v>
      </c>
      <c r="U521" s="179">
        <v>233264644</v>
      </c>
      <c r="V521" s="179">
        <v>242971972</v>
      </c>
      <c r="W521" s="195">
        <v>44286</v>
      </c>
      <c r="X521" s="178" t="s">
        <v>7879</v>
      </c>
      <c r="Y521" s="178" t="s">
        <v>7880</v>
      </c>
      <c r="Z521" s="194" t="s">
        <v>7928</v>
      </c>
    </row>
    <row r="522" spans="1:26" ht="12.75" x14ac:dyDescent="0.2">
      <c r="A522" s="194" t="s">
        <v>5410</v>
      </c>
      <c r="B522" s="175">
        <v>741504006</v>
      </c>
      <c r="C522" s="174" t="s">
        <v>81</v>
      </c>
      <c r="D522" s="174" t="s">
        <v>5411</v>
      </c>
      <c r="E522" s="174" t="s">
        <v>7019</v>
      </c>
      <c r="F522" s="174" t="s">
        <v>419</v>
      </c>
      <c r="G522" s="174" t="s">
        <v>5412</v>
      </c>
      <c r="H522" s="174" t="s">
        <v>193</v>
      </c>
      <c r="I522" s="174" t="s">
        <v>7021</v>
      </c>
      <c r="J522" s="174" t="s">
        <v>7020</v>
      </c>
      <c r="K522" s="174" t="s">
        <v>6498</v>
      </c>
      <c r="L522" s="174" t="s">
        <v>51</v>
      </c>
      <c r="M522" s="174" t="s">
        <v>5414</v>
      </c>
      <c r="N522" s="174">
        <v>0</v>
      </c>
      <c r="O522" s="174" t="s">
        <v>5413</v>
      </c>
      <c r="P522" s="174">
        <v>0</v>
      </c>
      <c r="Q522" s="176" t="s">
        <v>419</v>
      </c>
      <c r="R522" s="176" t="s">
        <v>7400</v>
      </c>
      <c r="S522" s="177">
        <v>37970</v>
      </c>
      <c r="T522" s="178">
        <v>6999</v>
      </c>
      <c r="U522" s="179">
        <v>50968832</v>
      </c>
      <c r="V522" s="179">
        <v>55547776</v>
      </c>
      <c r="W522" s="195">
        <v>44286</v>
      </c>
      <c r="X522" s="178" t="s">
        <v>7879</v>
      </c>
      <c r="Y522" s="178" t="s">
        <v>7880</v>
      </c>
      <c r="Z522" s="194" t="s">
        <v>7899</v>
      </c>
    </row>
    <row r="523" spans="1:26" ht="12.75" x14ac:dyDescent="0.2">
      <c r="A523" s="194" t="s">
        <v>5410</v>
      </c>
      <c r="B523" s="175">
        <v>741504006</v>
      </c>
      <c r="C523" s="174" t="s">
        <v>81</v>
      </c>
      <c r="D523" s="174" t="s">
        <v>5411</v>
      </c>
      <c r="E523" s="174" t="s">
        <v>7019</v>
      </c>
      <c r="F523" s="174" t="s">
        <v>419</v>
      </c>
      <c r="G523" s="174" t="s">
        <v>5412</v>
      </c>
      <c r="H523" s="174" t="s">
        <v>193</v>
      </c>
      <c r="I523" s="174" t="s">
        <v>7021</v>
      </c>
      <c r="J523" s="174" t="s">
        <v>7020</v>
      </c>
      <c r="K523" s="174" t="s">
        <v>6498</v>
      </c>
      <c r="L523" s="174" t="s">
        <v>51</v>
      </c>
      <c r="M523" s="174" t="s">
        <v>5414</v>
      </c>
      <c r="N523" s="174">
        <v>0</v>
      </c>
      <c r="O523" s="174" t="s">
        <v>5413</v>
      </c>
      <c r="P523" s="174">
        <v>0</v>
      </c>
      <c r="Q523" s="176" t="s">
        <v>419</v>
      </c>
      <c r="R523" s="176" t="s">
        <v>7400</v>
      </c>
      <c r="S523" s="177">
        <v>37970</v>
      </c>
      <c r="T523" s="178">
        <v>6999</v>
      </c>
      <c r="U523" s="179">
        <v>29958045</v>
      </c>
      <c r="V523" s="179">
        <v>72910461</v>
      </c>
      <c r="W523" s="195">
        <v>44286</v>
      </c>
      <c r="X523" s="178" t="s">
        <v>7879</v>
      </c>
      <c r="Y523" s="178" t="s">
        <v>7880</v>
      </c>
      <c r="Z523" s="194" t="s">
        <v>7938</v>
      </c>
    </row>
    <row r="524" spans="1:26" ht="12.75" x14ac:dyDescent="0.2">
      <c r="A524" s="194" t="s">
        <v>6265</v>
      </c>
      <c r="B524" s="175">
        <v>731013004</v>
      </c>
      <c r="C524" s="174" t="s">
        <v>81</v>
      </c>
      <c r="D524" s="174" t="s">
        <v>471</v>
      </c>
      <c r="E524" s="174" t="s">
        <v>7622</v>
      </c>
      <c r="F524" s="174" t="s">
        <v>472</v>
      </c>
      <c r="G524" s="174" t="s">
        <v>473</v>
      </c>
      <c r="H524" s="174" t="s">
        <v>474</v>
      </c>
      <c r="I524" s="174" t="s">
        <v>475</v>
      </c>
      <c r="J524" s="174" t="s">
        <v>7639</v>
      </c>
      <c r="K524" s="174" t="s">
        <v>6808</v>
      </c>
      <c r="L524" s="174" t="s">
        <v>50</v>
      </c>
      <c r="M524" s="174" t="s">
        <v>852</v>
      </c>
      <c r="N524" s="174">
        <v>223414941</v>
      </c>
      <c r="O524" s="174" t="s">
        <v>6809</v>
      </c>
      <c r="P524" s="174">
        <v>0</v>
      </c>
      <c r="Q524" s="176" t="s">
        <v>476</v>
      </c>
      <c r="R524" s="176" t="s">
        <v>7594</v>
      </c>
      <c r="S524" s="177">
        <v>37970</v>
      </c>
      <c r="T524" s="178">
        <v>7003</v>
      </c>
      <c r="U524" s="179">
        <v>14465039</v>
      </c>
      <c r="V524" s="179">
        <v>44275619</v>
      </c>
      <c r="W524" s="195">
        <v>44286</v>
      </c>
      <c r="X524" s="178" t="s">
        <v>7879</v>
      </c>
      <c r="Y524" s="178" t="s">
        <v>7880</v>
      </c>
      <c r="Z524" s="194" t="s">
        <v>162</v>
      </c>
    </row>
    <row r="525" spans="1:26" ht="12.75" x14ac:dyDescent="0.2">
      <c r="A525" s="194" t="s">
        <v>6265</v>
      </c>
      <c r="B525" s="175">
        <v>731013004</v>
      </c>
      <c r="C525" s="174" t="s">
        <v>81</v>
      </c>
      <c r="D525" s="174" t="s">
        <v>471</v>
      </c>
      <c r="E525" s="174" t="s">
        <v>7622</v>
      </c>
      <c r="F525" s="174" t="s">
        <v>472</v>
      </c>
      <c r="G525" s="174" t="s">
        <v>473</v>
      </c>
      <c r="H525" s="174" t="s">
        <v>474</v>
      </c>
      <c r="I525" s="174" t="s">
        <v>475</v>
      </c>
      <c r="J525" s="174" t="s">
        <v>7639</v>
      </c>
      <c r="K525" s="174" t="s">
        <v>6808</v>
      </c>
      <c r="L525" s="174" t="s">
        <v>50</v>
      </c>
      <c r="M525" s="174" t="s">
        <v>852</v>
      </c>
      <c r="N525" s="174">
        <v>223414941</v>
      </c>
      <c r="O525" s="174" t="s">
        <v>6809</v>
      </c>
      <c r="P525" s="174">
        <v>0</v>
      </c>
      <c r="Q525" s="176" t="s">
        <v>476</v>
      </c>
      <c r="R525" s="176" t="s">
        <v>7594</v>
      </c>
      <c r="S525" s="177">
        <v>37970</v>
      </c>
      <c r="T525" s="178">
        <v>7003</v>
      </c>
      <c r="U525" s="179">
        <v>11861120</v>
      </c>
      <c r="V525" s="179">
        <v>35583360</v>
      </c>
      <c r="W525" s="195">
        <v>44286</v>
      </c>
      <c r="X525" s="178" t="s">
        <v>7879</v>
      </c>
      <c r="Y525" s="178" t="s">
        <v>7880</v>
      </c>
      <c r="Z525" s="194" t="s">
        <v>7949</v>
      </c>
    </row>
    <row r="526" spans="1:26" ht="12.75" x14ac:dyDescent="0.2">
      <c r="A526" s="194" t="s">
        <v>6265</v>
      </c>
      <c r="B526" s="175">
        <v>731013004</v>
      </c>
      <c r="C526" s="174" t="s">
        <v>81</v>
      </c>
      <c r="D526" s="174" t="s">
        <v>471</v>
      </c>
      <c r="E526" s="174" t="s">
        <v>7622</v>
      </c>
      <c r="F526" s="174" t="s">
        <v>472</v>
      </c>
      <c r="G526" s="174" t="s">
        <v>473</v>
      </c>
      <c r="H526" s="174" t="s">
        <v>474</v>
      </c>
      <c r="I526" s="174" t="s">
        <v>475</v>
      </c>
      <c r="J526" s="174" t="s">
        <v>7639</v>
      </c>
      <c r="K526" s="174" t="s">
        <v>6808</v>
      </c>
      <c r="L526" s="174" t="s">
        <v>50</v>
      </c>
      <c r="M526" s="174" t="s">
        <v>852</v>
      </c>
      <c r="N526" s="174">
        <v>223414941</v>
      </c>
      <c r="O526" s="174" t="s">
        <v>6809</v>
      </c>
      <c r="P526" s="174">
        <v>0</v>
      </c>
      <c r="Q526" s="176" t="s">
        <v>476</v>
      </c>
      <c r="R526" s="176" t="s">
        <v>7594</v>
      </c>
      <c r="S526" s="177">
        <v>37970</v>
      </c>
      <c r="T526" s="178">
        <v>7003</v>
      </c>
      <c r="U526" s="179">
        <v>8016600</v>
      </c>
      <c r="V526" s="179">
        <v>24049800</v>
      </c>
      <c r="W526" s="195">
        <v>44286</v>
      </c>
      <c r="X526" s="178" t="s">
        <v>7879</v>
      </c>
      <c r="Y526" s="178" t="s">
        <v>7880</v>
      </c>
      <c r="Z526" s="194" t="s">
        <v>7960</v>
      </c>
    </row>
    <row r="527" spans="1:26" ht="12.75" x14ac:dyDescent="0.2">
      <c r="A527" s="194" t="s">
        <v>6265</v>
      </c>
      <c r="B527" s="175">
        <v>731013004</v>
      </c>
      <c r="C527" s="174" t="s">
        <v>81</v>
      </c>
      <c r="D527" s="174" t="s">
        <v>471</v>
      </c>
      <c r="E527" s="174" t="s">
        <v>7622</v>
      </c>
      <c r="F527" s="174" t="s">
        <v>472</v>
      </c>
      <c r="G527" s="174" t="s">
        <v>473</v>
      </c>
      <c r="H527" s="174" t="s">
        <v>474</v>
      </c>
      <c r="I527" s="174" t="s">
        <v>475</v>
      </c>
      <c r="J527" s="174" t="s">
        <v>7639</v>
      </c>
      <c r="K527" s="174" t="s">
        <v>6808</v>
      </c>
      <c r="L527" s="174" t="s">
        <v>50</v>
      </c>
      <c r="M527" s="174" t="s">
        <v>852</v>
      </c>
      <c r="N527" s="174">
        <v>223414941</v>
      </c>
      <c r="O527" s="174" t="s">
        <v>6809</v>
      </c>
      <c r="P527" s="174">
        <v>0</v>
      </c>
      <c r="Q527" s="176" t="s">
        <v>476</v>
      </c>
      <c r="R527" s="176" t="s">
        <v>7594</v>
      </c>
      <c r="S527" s="177">
        <v>37970</v>
      </c>
      <c r="T527" s="178">
        <v>7003</v>
      </c>
      <c r="U527" s="179">
        <v>9192368</v>
      </c>
      <c r="V527" s="179">
        <v>24018768</v>
      </c>
      <c r="W527" s="195">
        <v>44286</v>
      </c>
      <c r="X527" s="178" t="s">
        <v>7879</v>
      </c>
      <c r="Y527" s="178" t="s">
        <v>7880</v>
      </c>
      <c r="Z527" s="194" t="s">
        <v>7967</v>
      </c>
    </row>
    <row r="528" spans="1:26" ht="12.75" x14ac:dyDescent="0.2">
      <c r="A528" s="194" t="s">
        <v>6265</v>
      </c>
      <c r="B528" s="175">
        <v>731013004</v>
      </c>
      <c r="C528" s="174" t="s">
        <v>81</v>
      </c>
      <c r="D528" s="174" t="s">
        <v>471</v>
      </c>
      <c r="E528" s="174" t="s">
        <v>7622</v>
      </c>
      <c r="F528" s="174" t="s">
        <v>472</v>
      </c>
      <c r="G528" s="174" t="s">
        <v>473</v>
      </c>
      <c r="H528" s="174" t="s">
        <v>474</v>
      </c>
      <c r="I528" s="174" t="s">
        <v>475</v>
      </c>
      <c r="J528" s="174" t="s">
        <v>7639</v>
      </c>
      <c r="K528" s="174" t="s">
        <v>6808</v>
      </c>
      <c r="L528" s="174" t="s">
        <v>50</v>
      </c>
      <c r="M528" s="174" t="s">
        <v>852</v>
      </c>
      <c r="N528" s="174">
        <v>223414941</v>
      </c>
      <c r="O528" s="174" t="s">
        <v>6809</v>
      </c>
      <c r="P528" s="174">
        <v>0</v>
      </c>
      <c r="Q528" s="176" t="s">
        <v>476</v>
      </c>
      <c r="R528" s="176" t="s">
        <v>7594</v>
      </c>
      <c r="S528" s="177">
        <v>37970</v>
      </c>
      <c r="T528" s="178">
        <v>7003</v>
      </c>
      <c r="U528" s="179">
        <v>7300623</v>
      </c>
      <c r="V528" s="179">
        <v>26172044</v>
      </c>
      <c r="W528" s="195">
        <v>44286</v>
      </c>
      <c r="X528" s="178" t="s">
        <v>7879</v>
      </c>
      <c r="Y528" s="178" t="s">
        <v>7880</v>
      </c>
      <c r="Z528" s="194" t="s">
        <v>7969</v>
      </c>
    </row>
    <row r="529" spans="1:26" ht="12.75" x14ac:dyDescent="0.2">
      <c r="A529" s="194" t="s">
        <v>2467</v>
      </c>
      <c r="B529" s="175">
        <v>716904008</v>
      </c>
      <c r="C529" s="174" t="s">
        <v>1579</v>
      </c>
      <c r="D529" s="174" t="s">
        <v>2468</v>
      </c>
      <c r="E529" s="174" t="s">
        <v>7736</v>
      </c>
      <c r="F529" s="174" t="s">
        <v>2469</v>
      </c>
      <c r="G529" s="174" t="s">
        <v>7784</v>
      </c>
      <c r="H529" s="174" t="s">
        <v>2470</v>
      </c>
      <c r="I529" s="174" t="s">
        <v>7740</v>
      </c>
      <c r="J529" s="174" t="s">
        <v>2471</v>
      </c>
      <c r="K529" s="174" t="s">
        <v>7737</v>
      </c>
      <c r="L529" s="174" t="s">
        <v>50</v>
      </c>
      <c r="M529" s="174" t="s">
        <v>2472</v>
      </c>
      <c r="N529" s="174" t="s">
        <v>7738</v>
      </c>
      <c r="O529" s="174" t="s">
        <v>7739</v>
      </c>
      <c r="P529" s="174">
        <v>0</v>
      </c>
      <c r="Q529" s="176">
        <v>93401</v>
      </c>
      <c r="R529" s="176" t="s">
        <v>7741</v>
      </c>
      <c r="S529" s="177">
        <v>37970</v>
      </c>
      <c r="T529" s="178">
        <v>7004</v>
      </c>
      <c r="U529" s="214">
        <v>0</v>
      </c>
      <c r="V529" s="179">
        <v>50387673</v>
      </c>
      <c r="W529" s="195">
        <v>44286</v>
      </c>
      <c r="X529" s="178" t="s">
        <v>7879</v>
      </c>
      <c r="Y529" s="178" t="s">
        <v>7880</v>
      </c>
      <c r="Z529" s="194" t="s">
        <v>7895</v>
      </c>
    </row>
    <row r="530" spans="1:26" ht="12.75" x14ac:dyDescent="0.2">
      <c r="A530" s="194" t="s">
        <v>4668</v>
      </c>
      <c r="B530" s="175">
        <v>747168008</v>
      </c>
      <c r="C530" s="174" t="s">
        <v>4669</v>
      </c>
      <c r="D530" s="174" t="s">
        <v>4670</v>
      </c>
      <c r="E530" s="174" t="s">
        <v>7551</v>
      </c>
      <c r="F530" s="174" t="s">
        <v>4671</v>
      </c>
      <c r="G530" s="174" t="s">
        <v>8231</v>
      </c>
      <c r="H530" s="174" t="s">
        <v>1770</v>
      </c>
      <c r="I530" s="174" t="s">
        <v>8232</v>
      </c>
      <c r="J530" s="174" t="s">
        <v>4672</v>
      </c>
      <c r="K530" s="174" t="s">
        <v>4674</v>
      </c>
      <c r="L530" s="174" t="s">
        <v>630</v>
      </c>
      <c r="M530" s="174" t="s">
        <v>4675</v>
      </c>
      <c r="N530" s="174">
        <v>0</v>
      </c>
      <c r="O530" s="174" t="s">
        <v>4673</v>
      </c>
      <c r="P530" s="174">
        <v>0</v>
      </c>
      <c r="Q530" s="176" t="s">
        <v>1217</v>
      </c>
      <c r="R530" s="176" t="s">
        <v>7028</v>
      </c>
      <c r="S530" s="177">
        <v>37970</v>
      </c>
      <c r="T530" s="178">
        <v>7010</v>
      </c>
      <c r="U530" s="179">
        <v>8533800</v>
      </c>
      <c r="V530" s="179">
        <v>14492071</v>
      </c>
      <c r="W530" s="195">
        <v>44286</v>
      </c>
      <c r="X530" s="178" t="s">
        <v>7879</v>
      </c>
      <c r="Y530" s="178" t="s">
        <v>7880</v>
      </c>
      <c r="Z530" s="194" t="s">
        <v>7987</v>
      </c>
    </row>
    <row r="531" spans="1:26" ht="12.75" x14ac:dyDescent="0.2">
      <c r="A531" s="194" t="s">
        <v>269</v>
      </c>
      <c r="B531" s="175">
        <v>745046002</v>
      </c>
      <c r="C531" s="174" t="s">
        <v>25</v>
      </c>
      <c r="D531" s="174" t="s">
        <v>270</v>
      </c>
      <c r="E531" s="174" t="s">
        <v>27</v>
      </c>
      <c r="F531" s="174" t="s">
        <v>271</v>
      </c>
      <c r="G531" s="174" t="s">
        <v>139</v>
      </c>
      <c r="H531" s="174">
        <v>0</v>
      </c>
      <c r="I531" s="174">
        <v>0</v>
      </c>
      <c r="J531" s="174" t="s">
        <v>272</v>
      </c>
      <c r="K531" s="174" t="s">
        <v>33</v>
      </c>
      <c r="L531" s="174" t="s">
        <v>50</v>
      </c>
      <c r="M531" s="174" t="s">
        <v>730</v>
      </c>
      <c r="N531" s="174" t="s">
        <v>273</v>
      </c>
      <c r="O531" s="174" t="s">
        <v>274</v>
      </c>
      <c r="P531" s="174">
        <v>0</v>
      </c>
      <c r="Q531" s="176">
        <v>93401</v>
      </c>
      <c r="R531" s="176" t="s">
        <v>6992</v>
      </c>
      <c r="S531" s="177">
        <v>37970</v>
      </c>
      <c r="T531" s="178">
        <v>7015</v>
      </c>
      <c r="U531" s="179">
        <v>12412800</v>
      </c>
      <c r="V531" s="179">
        <v>18619200</v>
      </c>
      <c r="W531" s="195">
        <v>44286</v>
      </c>
      <c r="X531" s="178" t="s">
        <v>7879</v>
      </c>
      <c r="Y531" s="178" t="s">
        <v>7880</v>
      </c>
      <c r="Z531" s="194" t="s">
        <v>7941</v>
      </c>
    </row>
    <row r="532" spans="1:26" ht="12.75" x14ac:dyDescent="0.2">
      <c r="A532" s="194" t="s">
        <v>2950</v>
      </c>
      <c r="B532" s="175">
        <v>692206002</v>
      </c>
      <c r="C532" s="174" t="s">
        <v>2854</v>
      </c>
      <c r="D532" s="174" t="s">
        <v>2871</v>
      </c>
      <c r="E532" s="174" t="s">
        <v>27</v>
      </c>
      <c r="F532" s="174" t="s">
        <v>2872</v>
      </c>
      <c r="G532" s="174" t="s">
        <v>29</v>
      </c>
      <c r="H532" s="174">
        <v>0</v>
      </c>
      <c r="I532" s="174">
        <v>0</v>
      </c>
      <c r="J532" s="174" t="s">
        <v>2951</v>
      </c>
      <c r="K532" s="174" t="s">
        <v>2953</v>
      </c>
      <c r="L532" s="174" t="s">
        <v>6166</v>
      </c>
      <c r="M532" s="174" t="s">
        <v>2955</v>
      </c>
      <c r="N532" s="174" t="s">
        <v>2954</v>
      </c>
      <c r="O532" s="174" t="s">
        <v>2952</v>
      </c>
      <c r="P532" s="174">
        <v>0</v>
      </c>
      <c r="Q532" s="176">
        <v>91001</v>
      </c>
      <c r="R532" s="176" t="s">
        <v>2875</v>
      </c>
      <c r="S532" s="177">
        <v>37970</v>
      </c>
      <c r="T532" s="178">
        <v>7018</v>
      </c>
      <c r="U532" s="179">
        <v>4893746</v>
      </c>
      <c r="V532" s="179">
        <v>9929422</v>
      </c>
      <c r="W532" s="195">
        <v>44286</v>
      </c>
      <c r="X532" s="178" t="s">
        <v>7879</v>
      </c>
      <c r="Y532" s="178" t="s">
        <v>7880</v>
      </c>
      <c r="Z532" s="194" t="s">
        <v>7971</v>
      </c>
    </row>
    <row r="533" spans="1:26" ht="12.75" x14ac:dyDescent="0.2">
      <c r="A533" s="194" t="s">
        <v>2915</v>
      </c>
      <c r="B533" s="175" t="s">
        <v>7825</v>
      </c>
      <c r="C533" s="174" t="s">
        <v>2854</v>
      </c>
      <c r="D533" s="174" t="s">
        <v>2871</v>
      </c>
      <c r="E533" s="174" t="s">
        <v>27</v>
      </c>
      <c r="F533" s="174" t="s">
        <v>2872</v>
      </c>
      <c r="G533" s="174" t="s">
        <v>29</v>
      </c>
      <c r="H533" s="174">
        <v>0</v>
      </c>
      <c r="I533" s="174">
        <v>0</v>
      </c>
      <c r="J533" s="174" t="s">
        <v>2916</v>
      </c>
      <c r="K533" s="174" t="s">
        <v>2917</v>
      </c>
      <c r="L533" s="174" t="s">
        <v>890</v>
      </c>
      <c r="M533" s="174" t="s">
        <v>2768</v>
      </c>
      <c r="N533" s="174" t="s">
        <v>2918</v>
      </c>
      <c r="O533" s="174">
        <v>0</v>
      </c>
      <c r="P533" s="174">
        <v>0</v>
      </c>
      <c r="Q533" s="176">
        <v>91001</v>
      </c>
      <c r="R533" s="176" t="s">
        <v>2875</v>
      </c>
      <c r="S533" s="177">
        <v>37970</v>
      </c>
      <c r="T533" s="178">
        <v>7021</v>
      </c>
      <c r="U533" s="179">
        <v>4887752</v>
      </c>
      <c r="V533" s="179">
        <v>5240472</v>
      </c>
      <c r="W533" s="195">
        <v>44286</v>
      </c>
      <c r="X533" s="178" t="s">
        <v>7879</v>
      </c>
      <c r="Y533" s="178" t="s">
        <v>7880</v>
      </c>
      <c r="Z533" s="194" t="s">
        <v>8013</v>
      </c>
    </row>
    <row r="534" spans="1:26" ht="12.75" x14ac:dyDescent="0.2">
      <c r="A534" s="194" t="s">
        <v>5608</v>
      </c>
      <c r="B534" s="175">
        <v>650364007</v>
      </c>
      <c r="C534" s="174" t="s">
        <v>81</v>
      </c>
      <c r="D534" s="174" t="s">
        <v>5609</v>
      </c>
      <c r="E534" s="174" t="s">
        <v>7288</v>
      </c>
      <c r="F534" s="174" t="s">
        <v>4779</v>
      </c>
      <c r="G534" s="174" t="s">
        <v>7291</v>
      </c>
      <c r="H534" s="174" t="s">
        <v>5610</v>
      </c>
      <c r="I534" s="174" t="s">
        <v>7337</v>
      </c>
      <c r="J534" s="174" t="s">
        <v>5611</v>
      </c>
      <c r="K534" s="174" t="s">
        <v>7289</v>
      </c>
      <c r="L534" s="174" t="s">
        <v>630</v>
      </c>
      <c r="M534" s="174" t="s">
        <v>5613</v>
      </c>
      <c r="N534" s="174" t="s">
        <v>7290</v>
      </c>
      <c r="O534" s="174" t="s">
        <v>5612</v>
      </c>
      <c r="P534" s="174">
        <v>0</v>
      </c>
      <c r="Q534" s="176" t="s">
        <v>419</v>
      </c>
      <c r="R534" s="176" t="s">
        <v>7344</v>
      </c>
      <c r="S534" s="177">
        <v>37970</v>
      </c>
      <c r="T534" s="178">
        <v>7027</v>
      </c>
      <c r="U534" s="179">
        <v>20362164</v>
      </c>
      <c r="V534" s="179">
        <v>52428564</v>
      </c>
      <c r="W534" s="195">
        <v>44286</v>
      </c>
      <c r="X534" s="178" t="s">
        <v>7879</v>
      </c>
      <c r="Y534" s="178" t="s">
        <v>7880</v>
      </c>
      <c r="Z534" s="194" t="s">
        <v>7884</v>
      </c>
    </row>
    <row r="535" spans="1:26" ht="12.75" x14ac:dyDescent="0.2">
      <c r="A535" s="194" t="s">
        <v>5608</v>
      </c>
      <c r="B535" s="175">
        <v>650364007</v>
      </c>
      <c r="C535" s="174" t="s">
        <v>81</v>
      </c>
      <c r="D535" s="174" t="s">
        <v>5609</v>
      </c>
      <c r="E535" s="174" t="s">
        <v>7288</v>
      </c>
      <c r="F535" s="174" t="s">
        <v>4779</v>
      </c>
      <c r="G535" s="174" t="s">
        <v>7291</v>
      </c>
      <c r="H535" s="174" t="s">
        <v>5610</v>
      </c>
      <c r="I535" s="174" t="s">
        <v>7337</v>
      </c>
      <c r="J535" s="174" t="s">
        <v>5611</v>
      </c>
      <c r="K535" s="174" t="s">
        <v>7289</v>
      </c>
      <c r="L535" s="174" t="s">
        <v>630</v>
      </c>
      <c r="M535" s="174" t="s">
        <v>5613</v>
      </c>
      <c r="N535" s="174" t="s">
        <v>7290</v>
      </c>
      <c r="O535" s="174" t="s">
        <v>5612</v>
      </c>
      <c r="P535" s="174">
        <v>0</v>
      </c>
      <c r="Q535" s="176" t="s">
        <v>419</v>
      </c>
      <c r="R535" s="176" t="s">
        <v>7344</v>
      </c>
      <c r="S535" s="177">
        <v>37970</v>
      </c>
      <c r="T535" s="178">
        <v>7027</v>
      </c>
      <c r="U535" s="179">
        <v>27416772</v>
      </c>
      <c r="V535" s="179">
        <v>116429892</v>
      </c>
      <c r="W535" s="195">
        <v>44286</v>
      </c>
      <c r="X535" s="178" t="s">
        <v>7879</v>
      </c>
      <c r="Y535" s="178" t="s">
        <v>7880</v>
      </c>
      <c r="Z535" s="194" t="s">
        <v>7892</v>
      </c>
    </row>
    <row r="536" spans="1:26" ht="12.75" x14ac:dyDescent="0.2">
      <c r="A536" s="194" t="s">
        <v>5608</v>
      </c>
      <c r="B536" s="175">
        <v>650364007</v>
      </c>
      <c r="C536" s="174" t="s">
        <v>81</v>
      </c>
      <c r="D536" s="174" t="s">
        <v>5609</v>
      </c>
      <c r="E536" s="174" t="s">
        <v>7288</v>
      </c>
      <c r="F536" s="174" t="s">
        <v>4779</v>
      </c>
      <c r="G536" s="174" t="s">
        <v>7291</v>
      </c>
      <c r="H536" s="174" t="s">
        <v>5610</v>
      </c>
      <c r="I536" s="174" t="s">
        <v>7337</v>
      </c>
      <c r="J536" s="174" t="s">
        <v>5611</v>
      </c>
      <c r="K536" s="174" t="s">
        <v>7289</v>
      </c>
      <c r="L536" s="174" t="s">
        <v>630</v>
      </c>
      <c r="M536" s="174" t="s">
        <v>5613</v>
      </c>
      <c r="N536" s="174" t="s">
        <v>7290</v>
      </c>
      <c r="O536" s="174" t="s">
        <v>5612</v>
      </c>
      <c r="P536" s="174">
        <v>0</v>
      </c>
      <c r="Q536" s="176" t="s">
        <v>419</v>
      </c>
      <c r="R536" s="176" t="s">
        <v>7344</v>
      </c>
      <c r="S536" s="177">
        <v>37970</v>
      </c>
      <c r="T536" s="178">
        <v>7027</v>
      </c>
      <c r="U536" s="179">
        <v>12505896</v>
      </c>
      <c r="V536" s="179">
        <v>28539096</v>
      </c>
      <c r="W536" s="195">
        <v>44286</v>
      </c>
      <c r="X536" s="178" t="s">
        <v>7879</v>
      </c>
      <c r="Y536" s="178" t="s">
        <v>7880</v>
      </c>
      <c r="Z536" s="194" t="s">
        <v>7964</v>
      </c>
    </row>
    <row r="537" spans="1:26" ht="12.75" x14ac:dyDescent="0.2">
      <c r="A537" s="194" t="s">
        <v>5608</v>
      </c>
      <c r="B537" s="175">
        <v>650364007</v>
      </c>
      <c r="C537" s="174" t="s">
        <v>81</v>
      </c>
      <c r="D537" s="174" t="s">
        <v>5609</v>
      </c>
      <c r="E537" s="174" t="s">
        <v>7288</v>
      </c>
      <c r="F537" s="174" t="s">
        <v>4779</v>
      </c>
      <c r="G537" s="174" t="s">
        <v>7291</v>
      </c>
      <c r="H537" s="174" t="s">
        <v>5610</v>
      </c>
      <c r="I537" s="174" t="s">
        <v>7337</v>
      </c>
      <c r="J537" s="174" t="s">
        <v>5611</v>
      </c>
      <c r="K537" s="174" t="s">
        <v>7289</v>
      </c>
      <c r="L537" s="174" t="s">
        <v>630</v>
      </c>
      <c r="M537" s="174" t="s">
        <v>5613</v>
      </c>
      <c r="N537" s="174" t="s">
        <v>7290</v>
      </c>
      <c r="O537" s="174" t="s">
        <v>5612</v>
      </c>
      <c r="P537" s="174">
        <v>0</v>
      </c>
      <c r="Q537" s="176" t="s">
        <v>419</v>
      </c>
      <c r="R537" s="176" t="s">
        <v>7344</v>
      </c>
      <c r="S537" s="177">
        <v>37970</v>
      </c>
      <c r="T537" s="178">
        <v>7027</v>
      </c>
      <c r="U537" s="179">
        <v>36074700</v>
      </c>
      <c r="V537" s="179">
        <v>82045902</v>
      </c>
      <c r="W537" s="195">
        <v>44286</v>
      </c>
      <c r="X537" s="178" t="s">
        <v>7879</v>
      </c>
      <c r="Y537" s="178" t="s">
        <v>7880</v>
      </c>
      <c r="Z537" s="194" t="s">
        <v>7904</v>
      </c>
    </row>
    <row r="538" spans="1:26" ht="12.75" x14ac:dyDescent="0.2">
      <c r="A538" s="194" t="s">
        <v>5608</v>
      </c>
      <c r="B538" s="175">
        <v>650364007</v>
      </c>
      <c r="C538" s="174" t="s">
        <v>81</v>
      </c>
      <c r="D538" s="174" t="s">
        <v>5609</v>
      </c>
      <c r="E538" s="174" t="s">
        <v>7288</v>
      </c>
      <c r="F538" s="174" t="s">
        <v>4779</v>
      </c>
      <c r="G538" s="174" t="s">
        <v>7291</v>
      </c>
      <c r="H538" s="174" t="s">
        <v>5610</v>
      </c>
      <c r="I538" s="174" t="s">
        <v>7337</v>
      </c>
      <c r="J538" s="174" t="s">
        <v>5611</v>
      </c>
      <c r="K538" s="174" t="s">
        <v>7289</v>
      </c>
      <c r="L538" s="174" t="s">
        <v>630</v>
      </c>
      <c r="M538" s="174" t="s">
        <v>5613</v>
      </c>
      <c r="N538" s="174" t="s">
        <v>7290</v>
      </c>
      <c r="O538" s="174" t="s">
        <v>5612</v>
      </c>
      <c r="P538" s="174">
        <v>0</v>
      </c>
      <c r="Q538" s="176" t="s">
        <v>419</v>
      </c>
      <c r="R538" s="176" t="s">
        <v>7344</v>
      </c>
      <c r="S538" s="177">
        <v>37970</v>
      </c>
      <c r="T538" s="178">
        <v>7027</v>
      </c>
      <c r="U538" s="179">
        <v>18277848</v>
      </c>
      <c r="V538" s="179">
        <v>88938272</v>
      </c>
      <c r="W538" s="195">
        <v>44286</v>
      </c>
      <c r="X538" s="178" t="s">
        <v>7879</v>
      </c>
      <c r="Y538" s="178" t="s">
        <v>7880</v>
      </c>
      <c r="Z538" s="194" t="s">
        <v>7917</v>
      </c>
    </row>
    <row r="539" spans="1:26" ht="12.75" x14ac:dyDescent="0.2">
      <c r="A539" s="194" t="s">
        <v>5608</v>
      </c>
      <c r="B539" s="175">
        <v>650364007</v>
      </c>
      <c r="C539" s="174" t="s">
        <v>81</v>
      </c>
      <c r="D539" s="174" t="s">
        <v>5609</v>
      </c>
      <c r="E539" s="174" t="s">
        <v>7288</v>
      </c>
      <c r="F539" s="174" t="s">
        <v>4779</v>
      </c>
      <c r="G539" s="174" t="s">
        <v>7291</v>
      </c>
      <c r="H539" s="174" t="s">
        <v>5610</v>
      </c>
      <c r="I539" s="174" t="s">
        <v>7337</v>
      </c>
      <c r="J539" s="174" t="s">
        <v>5611</v>
      </c>
      <c r="K539" s="174" t="s">
        <v>7289</v>
      </c>
      <c r="L539" s="174" t="s">
        <v>630</v>
      </c>
      <c r="M539" s="174" t="s">
        <v>5613</v>
      </c>
      <c r="N539" s="174" t="s">
        <v>7290</v>
      </c>
      <c r="O539" s="174" t="s">
        <v>5612</v>
      </c>
      <c r="P539" s="174">
        <v>0</v>
      </c>
      <c r="Q539" s="176" t="s">
        <v>419</v>
      </c>
      <c r="R539" s="176" t="s">
        <v>7344</v>
      </c>
      <c r="S539" s="177">
        <v>37970</v>
      </c>
      <c r="T539" s="178">
        <v>7027</v>
      </c>
      <c r="U539" s="179">
        <v>44411964</v>
      </c>
      <c r="V539" s="179">
        <v>108544764</v>
      </c>
      <c r="W539" s="195">
        <v>44286</v>
      </c>
      <c r="X539" s="178" t="s">
        <v>7879</v>
      </c>
      <c r="Y539" s="178" t="s">
        <v>7880</v>
      </c>
      <c r="Z539" s="194" t="s">
        <v>8003</v>
      </c>
    </row>
    <row r="540" spans="1:26" ht="12.75" x14ac:dyDescent="0.2">
      <c r="A540" s="194" t="s">
        <v>5608</v>
      </c>
      <c r="B540" s="175">
        <v>650364007</v>
      </c>
      <c r="C540" s="174" t="s">
        <v>81</v>
      </c>
      <c r="D540" s="174" t="s">
        <v>5609</v>
      </c>
      <c r="E540" s="174" t="s">
        <v>7288</v>
      </c>
      <c r="F540" s="174" t="s">
        <v>4779</v>
      </c>
      <c r="G540" s="174" t="s">
        <v>7291</v>
      </c>
      <c r="H540" s="174" t="s">
        <v>5610</v>
      </c>
      <c r="I540" s="174" t="s">
        <v>7337</v>
      </c>
      <c r="J540" s="174" t="s">
        <v>5611</v>
      </c>
      <c r="K540" s="174" t="s">
        <v>7289</v>
      </c>
      <c r="L540" s="174" t="s">
        <v>630</v>
      </c>
      <c r="M540" s="174" t="s">
        <v>5613</v>
      </c>
      <c r="N540" s="174" t="s">
        <v>7290</v>
      </c>
      <c r="O540" s="174" t="s">
        <v>5612</v>
      </c>
      <c r="P540" s="174">
        <v>0</v>
      </c>
      <c r="Q540" s="176" t="s">
        <v>419</v>
      </c>
      <c r="R540" s="176" t="s">
        <v>7344</v>
      </c>
      <c r="S540" s="177">
        <v>37970</v>
      </c>
      <c r="T540" s="178">
        <v>7027</v>
      </c>
      <c r="U540" s="179">
        <v>11880601</v>
      </c>
      <c r="V540" s="179">
        <v>46242955</v>
      </c>
      <c r="W540" s="195">
        <v>44286</v>
      </c>
      <c r="X540" s="178" t="s">
        <v>7879</v>
      </c>
      <c r="Y540" s="178" t="s">
        <v>7880</v>
      </c>
      <c r="Z540" s="194" t="s">
        <v>7956</v>
      </c>
    </row>
    <row r="541" spans="1:26" ht="12.75" x14ac:dyDescent="0.2">
      <c r="A541" s="194" t="s">
        <v>5608</v>
      </c>
      <c r="B541" s="175">
        <v>650364007</v>
      </c>
      <c r="C541" s="174" t="s">
        <v>81</v>
      </c>
      <c r="D541" s="174" t="s">
        <v>5609</v>
      </c>
      <c r="E541" s="174" t="s">
        <v>7288</v>
      </c>
      <c r="F541" s="174" t="s">
        <v>4779</v>
      </c>
      <c r="G541" s="174" t="s">
        <v>7291</v>
      </c>
      <c r="H541" s="174" t="s">
        <v>5610</v>
      </c>
      <c r="I541" s="174" t="s">
        <v>7337</v>
      </c>
      <c r="J541" s="174" t="s">
        <v>5611</v>
      </c>
      <c r="K541" s="174" t="s">
        <v>7289</v>
      </c>
      <c r="L541" s="174" t="s">
        <v>630</v>
      </c>
      <c r="M541" s="174" t="s">
        <v>5613</v>
      </c>
      <c r="N541" s="174" t="s">
        <v>7290</v>
      </c>
      <c r="O541" s="174" t="s">
        <v>5612</v>
      </c>
      <c r="P541" s="174">
        <v>0</v>
      </c>
      <c r="Q541" s="176" t="s">
        <v>419</v>
      </c>
      <c r="R541" s="176" t="s">
        <v>7344</v>
      </c>
      <c r="S541" s="177">
        <v>37970</v>
      </c>
      <c r="T541" s="178">
        <v>7027</v>
      </c>
      <c r="U541" s="179">
        <v>14429880</v>
      </c>
      <c r="V541" s="179">
        <v>43289640</v>
      </c>
      <c r="W541" s="195">
        <v>44286</v>
      </c>
      <c r="X541" s="178" t="s">
        <v>7879</v>
      </c>
      <c r="Y541" s="178" t="s">
        <v>7880</v>
      </c>
      <c r="Z541" s="194" t="s">
        <v>7885</v>
      </c>
    </row>
    <row r="542" spans="1:26" ht="12.75" x14ac:dyDescent="0.2">
      <c r="A542" s="194" t="s">
        <v>5608</v>
      </c>
      <c r="B542" s="175">
        <v>650364007</v>
      </c>
      <c r="C542" s="174" t="s">
        <v>81</v>
      </c>
      <c r="D542" s="174" t="s">
        <v>5609</v>
      </c>
      <c r="E542" s="174" t="s">
        <v>7288</v>
      </c>
      <c r="F542" s="174" t="s">
        <v>4779</v>
      </c>
      <c r="G542" s="174" t="s">
        <v>7291</v>
      </c>
      <c r="H542" s="174" t="s">
        <v>5610</v>
      </c>
      <c r="I542" s="174" t="s">
        <v>7337</v>
      </c>
      <c r="J542" s="174" t="s">
        <v>5611</v>
      </c>
      <c r="K542" s="174" t="s">
        <v>7289</v>
      </c>
      <c r="L542" s="174" t="s">
        <v>630</v>
      </c>
      <c r="M542" s="174" t="s">
        <v>5613</v>
      </c>
      <c r="N542" s="174" t="s">
        <v>7290</v>
      </c>
      <c r="O542" s="174" t="s">
        <v>5612</v>
      </c>
      <c r="P542" s="174">
        <v>0</v>
      </c>
      <c r="Q542" s="176" t="s">
        <v>419</v>
      </c>
      <c r="R542" s="176" t="s">
        <v>7344</v>
      </c>
      <c r="S542" s="177">
        <v>37970</v>
      </c>
      <c r="T542" s="178">
        <v>7027</v>
      </c>
      <c r="U542" s="179">
        <v>54352548</v>
      </c>
      <c r="V542" s="179">
        <v>118485348</v>
      </c>
      <c r="W542" s="195">
        <v>44286</v>
      </c>
      <c r="X542" s="178" t="s">
        <v>7879</v>
      </c>
      <c r="Y542" s="178" t="s">
        <v>7880</v>
      </c>
      <c r="Z542" s="194" t="s">
        <v>7886</v>
      </c>
    </row>
    <row r="543" spans="1:26" ht="12.75" x14ac:dyDescent="0.2">
      <c r="A543" s="194" t="s">
        <v>5608</v>
      </c>
      <c r="B543" s="175">
        <v>650364007</v>
      </c>
      <c r="C543" s="174" t="s">
        <v>81</v>
      </c>
      <c r="D543" s="174" t="s">
        <v>5609</v>
      </c>
      <c r="E543" s="174" t="s">
        <v>7288</v>
      </c>
      <c r="F543" s="174" t="s">
        <v>4779</v>
      </c>
      <c r="G543" s="174" t="s">
        <v>7291</v>
      </c>
      <c r="H543" s="174" t="s">
        <v>5610</v>
      </c>
      <c r="I543" s="174" t="s">
        <v>7337</v>
      </c>
      <c r="J543" s="174" t="s">
        <v>5611</v>
      </c>
      <c r="K543" s="174" t="s">
        <v>7289</v>
      </c>
      <c r="L543" s="174" t="s">
        <v>630</v>
      </c>
      <c r="M543" s="174" t="s">
        <v>5613</v>
      </c>
      <c r="N543" s="174" t="s">
        <v>7290</v>
      </c>
      <c r="O543" s="174" t="s">
        <v>5612</v>
      </c>
      <c r="P543" s="174">
        <v>0</v>
      </c>
      <c r="Q543" s="176" t="s">
        <v>419</v>
      </c>
      <c r="R543" s="176" t="s">
        <v>7344</v>
      </c>
      <c r="S543" s="177">
        <v>37970</v>
      </c>
      <c r="T543" s="178">
        <v>7027</v>
      </c>
      <c r="U543" s="179">
        <v>21722400</v>
      </c>
      <c r="V543" s="179">
        <v>43494819</v>
      </c>
      <c r="W543" s="195">
        <v>44286</v>
      </c>
      <c r="X543" s="178" t="s">
        <v>7879</v>
      </c>
      <c r="Y543" s="178" t="s">
        <v>7880</v>
      </c>
      <c r="Z543" s="194" t="s">
        <v>7933</v>
      </c>
    </row>
    <row r="544" spans="1:26" ht="12.75" x14ac:dyDescent="0.2">
      <c r="A544" s="194" t="s">
        <v>5608</v>
      </c>
      <c r="B544" s="175">
        <v>650364007</v>
      </c>
      <c r="C544" s="174" t="s">
        <v>81</v>
      </c>
      <c r="D544" s="174" t="s">
        <v>5609</v>
      </c>
      <c r="E544" s="174" t="s">
        <v>7288</v>
      </c>
      <c r="F544" s="174" t="s">
        <v>4779</v>
      </c>
      <c r="G544" s="174" t="s">
        <v>7291</v>
      </c>
      <c r="H544" s="174" t="s">
        <v>5610</v>
      </c>
      <c r="I544" s="174" t="s">
        <v>7337</v>
      </c>
      <c r="J544" s="174" t="s">
        <v>5611</v>
      </c>
      <c r="K544" s="174" t="s">
        <v>7289</v>
      </c>
      <c r="L544" s="174" t="s">
        <v>630</v>
      </c>
      <c r="M544" s="174" t="s">
        <v>5613</v>
      </c>
      <c r="N544" s="174" t="s">
        <v>7290</v>
      </c>
      <c r="O544" s="174" t="s">
        <v>5612</v>
      </c>
      <c r="P544" s="174">
        <v>0</v>
      </c>
      <c r="Q544" s="176" t="s">
        <v>419</v>
      </c>
      <c r="R544" s="176" t="s">
        <v>7344</v>
      </c>
      <c r="S544" s="177">
        <v>37970</v>
      </c>
      <c r="T544" s="178">
        <v>7027</v>
      </c>
      <c r="U544" s="179">
        <v>119980056</v>
      </c>
      <c r="V544" s="179">
        <v>244935576</v>
      </c>
      <c r="W544" s="195">
        <v>44286</v>
      </c>
      <c r="X544" s="178" t="s">
        <v>7879</v>
      </c>
      <c r="Y544" s="178" t="s">
        <v>7880</v>
      </c>
      <c r="Z544" s="194" t="s">
        <v>7888</v>
      </c>
    </row>
    <row r="545" spans="1:26" ht="12.75" x14ac:dyDescent="0.2">
      <c r="A545" s="194" t="s">
        <v>5608</v>
      </c>
      <c r="B545" s="175">
        <v>650364007</v>
      </c>
      <c r="C545" s="174" t="s">
        <v>81</v>
      </c>
      <c r="D545" s="174" t="s">
        <v>5609</v>
      </c>
      <c r="E545" s="174" t="s">
        <v>7288</v>
      </c>
      <c r="F545" s="174" t="s">
        <v>4779</v>
      </c>
      <c r="G545" s="174" t="s">
        <v>7291</v>
      </c>
      <c r="H545" s="174" t="s">
        <v>5610</v>
      </c>
      <c r="I545" s="174" t="s">
        <v>7337</v>
      </c>
      <c r="J545" s="174" t="s">
        <v>5611</v>
      </c>
      <c r="K545" s="174" t="s">
        <v>7289</v>
      </c>
      <c r="L545" s="174" t="s">
        <v>630</v>
      </c>
      <c r="M545" s="174" t="s">
        <v>5613</v>
      </c>
      <c r="N545" s="174" t="s">
        <v>7290</v>
      </c>
      <c r="O545" s="174" t="s">
        <v>5612</v>
      </c>
      <c r="P545" s="174">
        <v>0</v>
      </c>
      <c r="Q545" s="176" t="s">
        <v>419</v>
      </c>
      <c r="R545" s="176" t="s">
        <v>7344</v>
      </c>
      <c r="S545" s="177">
        <v>37970</v>
      </c>
      <c r="T545" s="178">
        <v>7027</v>
      </c>
      <c r="U545" s="179">
        <v>26775444</v>
      </c>
      <c r="V545" s="179">
        <v>42808644</v>
      </c>
      <c r="W545" s="195">
        <v>44286</v>
      </c>
      <c r="X545" s="178" t="s">
        <v>7879</v>
      </c>
      <c r="Y545" s="178" t="s">
        <v>7880</v>
      </c>
      <c r="Z545" s="194" t="s">
        <v>7939</v>
      </c>
    </row>
    <row r="546" spans="1:26" ht="12.75" x14ac:dyDescent="0.2">
      <c r="A546" s="194" t="s">
        <v>5608</v>
      </c>
      <c r="B546" s="175">
        <v>650364007</v>
      </c>
      <c r="C546" s="174" t="s">
        <v>81</v>
      </c>
      <c r="D546" s="174" t="s">
        <v>5609</v>
      </c>
      <c r="E546" s="174" t="s">
        <v>7288</v>
      </c>
      <c r="F546" s="174" t="s">
        <v>4779</v>
      </c>
      <c r="G546" s="174" t="s">
        <v>7291</v>
      </c>
      <c r="H546" s="174" t="s">
        <v>5610</v>
      </c>
      <c r="I546" s="174" t="s">
        <v>7337</v>
      </c>
      <c r="J546" s="174" t="s">
        <v>5611</v>
      </c>
      <c r="K546" s="174" t="s">
        <v>7289</v>
      </c>
      <c r="L546" s="174" t="s">
        <v>630</v>
      </c>
      <c r="M546" s="174" t="s">
        <v>5613</v>
      </c>
      <c r="N546" s="174" t="s">
        <v>7290</v>
      </c>
      <c r="O546" s="174" t="s">
        <v>5612</v>
      </c>
      <c r="P546" s="174">
        <v>0</v>
      </c>
      <c r="Q546" s="176" t="s">
        <v>419</v>
      </c>
      <c r="R546" s="176" t="s">
        <v>7344</v>
      </c>
      <c r="S546" s="177">
        <v>37970</v>
      </c>
      <c r="T546" s="178">
        <v>7027</v>
      </c>
      <c r="U546" s="179">
        <v>57719520</v>
      </c>
      <c r="V546" s="179">
        <v>102612480</v>
      </c>
      <c r="W546" s="195">
        <v>44286</v>
      </c>
      <c r="X546" s="178" t="s">
        <v>7879</v>
      </c>
      <c r="Y546" s="178" t="s">
        <v>7880</v>
      </c>
      <c r="Z546" s="194" t="s">
        <v>7889</v>
      </c>
    </row>
    <row r="547" spans="1:26" ht="12.75" x14ac:dyDescent="0.2">
      <c r="A547" s="194" t="s">
        <v>2330</v>
      </c>
      <c r="B547" s="175" t="s">
        <v>7815</v>
      </c>
      <c r="C547" s="174" t="s">
        <v>1579</v>
      </c>
      <c r="D547" s="174" t="s">
        <v>2331</v>
      </c>
      <c r="E547" s="174" t="s">
        <v>7421</v>
      </c>
      <c r="F547" s="174" t="s">
        <v>2332</v>
      </c>
      <c r="G547" s="174" t="s">
        <v>7425</v>
      </c>
      <c r="H547" s="174" t="s">
        <v>2333</v>
      </c>
      <c r="I547" s="174" t="s">
        <v>7422</v>
      </c>
      <c r="J547" s="174" t="s">
        <v>2334</v>
      </c>
      <c r="K547" s="174" t="s">
        <v>2335</v>
      </c>
      <c r="L547" s="174" t="s">
        <v>50</v>
      </c>
      <c r="M547" s="174" t="s">
        <v>2336</v>
      </c>
      <c r="N547" s="174" t="s">
        <v>7423</v>
      </c>
      <c r="O547" s="174" t="s">
        <v>7424</v>
      </c>
      <c r="P547" s="174">
        <v>0</v>
      </c>
      <c r="Q547" s="176" t="s">
        <v>1591</v>
      </c>
      <c r="R547" s="176" t="s">
        <v>7433</v>
      </c>
      <c r="S547" s="177">
        <v>37970</v>
      </c>
      <c r="T547" s="178">
        <v>7036</v>
      </c>
      <c r="U547" s="179">
        <v>23509222</v>
      </c>
      <c r="V547" s="179">
        <v>56510259</v>
      </c>
      <c r="W547" s="195">
        <v>44286</v>
      </c>
      <c r="X547" s="178" t="s">
        <v>7879</v>
      </c>
      <c r="Y547" s="178" t="s">
        <v>7880</v>
      </c>
      <c r="Z547" s="194" t="s">
        <v>8054</v>
      </c>
    </row>
    <row r="548" spans="1:26" ht="12.75" x14ac:dyDescent="0.2">
      <c r="A548" s="194" t="s">
        <v>2330</v>
      </c>
      <c r="B548" s="175" t="s">
        <v>7815</v>
      </c>
      <c r="C548" s="174" t="s">
        <v>1579</v>
      </c>
      <c r="D548" s="174" t="s">
        <v>2331</v>
      </c>
      <c r="E548" s="174" t="s">
        <v>7421</v>
      </c>
      <c r="F548" s="174" t="s">
        <v>2332</v>
      </c>
      <c r="G548" s="174" t="s">
        <v>7425</v>
      </c>
      <c r="H548" s="174" t="s">
        <v>2333</v>
      </c>
      <c r="I548" s="174" t="s">
        <v>7422</v>
      </c>
      <c r="J548" s="174" t="s">
        <v>2334</v>
      </c>
      <c r="K548" s="174" t="s">
        <v>2335</v>
      </c>
      <c r="L548" s="174" t="s">
        <v>50</v>
      </c>
      <c r="M548" s="174" t="s">
        <v>2336</v>
      </c>
      <c r="N548" s="174" t="s">
        <v>7423</v>
      </c>
      <c r="O548" s="174" t="s">
        <v>7424</v>
      </c>
      <c r="P548" s="174">
        <v>0</v>
      </c>
      <c r="Q548" s="176" t="s">
        <v>1591</v>
      </c>
      <c r="R548" s="176" t="s">
        <v>7433</v>
      </c>
      <c r="S548" s="177">
        <v>37970</v>
      </c>
      <c r="T548" s="178">
        <v>7036</v>
      </c>
      <c r="U548" s="179">
        <v>40002834</v>
      </c>
      <c r="V548" s="179">
        <v>109789773</v>
      </c>
      <c r="W548" s="195">
        <v>44286</v>
      </c>
      <c r="X548" s="178" t="s">
        <v>7879</v>
      </c>
      <c r="Y548" s="178" t="s">
        <v>7880</v>
      </c>
      <c r="Z548" s="194" t="s">
        <v>7887</v>
      </c>
    </row>
    <row r="549" spans="1:26" ht="12.75" x14ac:dyDescent="0.2">
      <c r="A549" s="194" t="s">
        <v>5655</v>
      </c>
      <c r="B549" s="175">
        <v>753474005</v>
      </c>
      <c r="C549" s="174" t="s">
        <v>81</v>
      </c>
      <c r="D549" s="174" t="s">
        <v>5656</v>
      </c>
      <c r="E549" s="174" t="s">
        <v>7747</v>
      </c>
      <c r="F549" s="174" t="s">
        <v>5657</v>
      </c>
      <c r="G549" s="174" t="s">
        <v>5658</v>
      </c>
      <c r="H549" s="174" t="s">
        <v>5659</v>
      </c>
      <c r="I549" s="174" t="s">
        <v>8244</v>
      </c>
      <c r="J549" s="174" t="s">
        <v>5660</v>
      </c>
      <c r="K549" s="174" t="s">
        <v>8245</v>
      </c>
      <c r="L549" s="174" t="s">
        <v>50</v>
      </c>
      <c r="M549" s="174" t="s">
        <v>730</v>
      </c>
      <c r="N549" s="174" t="s">
        <v>5661</v>
      </c>
      <c r="O549" s="174" t="s">
        <v>8246</v>
      </c>
      <c r="P549" s="174">
        <v>0</v>
      </c>
      <c r="Q549" s="176" t="s">
        <v>1217</v>
      </c>
      <c r="R549" s="176" t="s">
        <v>7754</v>
      </c>
      <c r="S549" s="177">
        <v>37970</v>
      </c>
      <c r="T549" s="178">
        <v>7037</v>
      </c>
      <c r="U549" s="179">
        <v>6206400</v>
      </c>
      <c r="V549" s="179">
        <v>18696780</v>
      </c>
      <c r="W549" s="195">
        <v>44286</v>
      </c>
      <c r="X549" s="178" t="s">
        <v>7879</v>
      </c>
      <c r="Y549" s="178" t="s">
        <v>7880</v>
      </c>
      <c r="Z549" s="194" t="s">
        <v>7949</v>
      </c>
    </row>
    <row r="550" spans="1:26" ht="12.75" x14ac:dyDescent="0.2">
      <c r="A550" s="194" t="s">
        <v>5655</v>
      </c>
      <c r="B550" s="175">
        <v>753474005</v>
      </c>
      <c r="C550" s="174" t="s">
        <v>81</v>
      </c>
      <c r="D550" s="174" t="s">
        <v>5656</v>
      </c>
      <c r="E550" s="174" t="s">
        <v>7747</v>
      </c>
      <c r="F550" s="174" t="s">
        <v>5657</v>
      </c>
      <c r="G550" s="174" t="s">
        <v>5658</v>
      </c>
      <c r="H550" s="174" t="s">
        <v>5659</v>
      </c>
      <c r="I550" s="174" t="s">
        <v>8244</v>
      </c>
      <c r="J550" s="174" t="s">
        <v>5660</v>
      </c>
      <c r="K550" s="174" t="s">
        <v>8245</v>
      </c>
      <c r="L550" s="174" t="s">
        <v>50</v>
      </c>
      <c r="M550" s="174" t="s">
        <v>730</v>
      </c>
      <c r="N550" s="174" t="s">
        <v>5661</v>
      </c>
      <c r="O550" s="174" t="s">
        <v>8246</v>
      </c>
      <c r="P550" s="174">
        <v>0</v>
      </c>
      <c r="Q550" s="176" t="s">
        <v>1217</v>
      </c>
      <c r="R550" s="176" t="s">
        <v>7754</v>
      </c>
      <c r="S550" s="177">
        <v>37970</v>
      </c>
      <c r="T550" s="178">
        <v>7037</v>
      </c>
      <c r="U550" s="179">
        <v>6206400</v>
      </c>
      <c r="V550" s="179">
        <v>18619200</v>
      </c>
      <c r="W550" s="195">
        <v>44286</v>
      </c>
      <c r="X550" s="178" t="s">
        <v>7879</v>
      </c>
      <c r="Y550" s="178" t="s">
        <v>7880</v>
      </c>
      <c r="Z550" s="194" t="s">
        <v>7966</v>
      </c>
    </row>
    <row r="551" spans="1:26" ht="12.75" x14ac:dyDescent="0.2">
      <c r="A551" s="194" t="s">
        <v>5655</v>
      </c>
      <c r="B551" s="175">
        <v>753474005</v>
      </c>
      <c r="C551" s="174" t="s">
        <v>81</v>
      </c>
      <c r="D551" s="174" t="s">
        <v>5656</v>
      </c>
      <c r="E551" s="174" t="s">
        <v>7747</v>
      </c>
      <c r="F551" s="174" t="s">
        <v>5657</v>
      </c>
      <c r="G551" s="174" t="s">
        <v>5658</v>
      </c>
      <c r="H551" s="174" t="s">
        <v>5659</v>
      </c>
      <c r="I551" s="174" t="s">
        <v>8244</v>
      </c>
      <c r="J551" s="174" t="s">
        <v>5660</v>
      </c>
      <c r="K551" s="174" t="s">
        <v>8245</v>
      </c>
      <c r="L551" s="174" t="s">
        <v>50</v>
      </c>
      <c r="M551" s="174" t="s">
        <v>730</v>
      </c>
      <c r="N551" s="174" t="s">
        <v>5661</v>
      </c>
      <c r="O551" s="174" t="s">
        <v>8246</v>
      </c>
      <c r="P551" s="174">
        <v>0</v>
      </c>
      <c r="Q551" s="176" t="s">
        <v>1217</v>
      </c>
      <c r="R551" s="176" t="s">
        <v>7754</v>
      </c>
      <c r="S551" s="177">
        <v>37970</v>
      </c>
      <c r="T551" s="178">
        <v>7037</v>
      </c>
      <c r="U551" s="179">
        <v>6206400</v>
      </c>
      <c r="V551" s="179">
        <v>18619200</v>
      </c>
      <c r="W551" s="195">
        <v>44286</v>
      </c>
      <c r="X551" s="178" t="s">
        <v>7879</v>
      </c>
      <c r="Y551" s="178" t="s">
        <v>7880</v>
      </c>
      <c r="Z551" s="194" t="s">
        <v>7977</v>
      </c>
    </row>
    <row r="552" spans="1:26" ht="12.75" x14ac:dyDescent="0.2">
      <c r="A552" s="194" t="s">
        <v>5655</v>
      </c>
      <c r="B552" s="175">
        <v>753474005</v>
      </c>
      <c r="C552" s="174" t="s">
        <v>81</v>
      </c>
      <c r="D552" s="174" t="s">
        <v>5656</v>
      </c>
      <c r="E552" s="174" t="s">
        <v>7747</v>
      </c>
      <c r="F552" s="174" t="s">
        <v>5657</v>
      </c>
      <c r="G552" s="174" t="s">
        <v>5658</v>
      </c>
      <c r="H552" s="174" t="s">
        <v>5659</v>
      </c>
      <c r="I552" s="174" t="s">
        <v>8244</v>
      </c>
      <c r="J552" s="174" t="s">
        <v>5660</v>
      </c>
      <c r="K552" s="174" t="s">
        <v>8245</v>
      </c>
      <c r="L552" s="174" t="s">
        <v>50</v>
      </c>
      <c r="M552" s="174" t="s">
        <v>730</v>
      </c>
      <c r="N552" s="174" t="s">
        <v>5661</v>
      </c>
      <c r="O552" s="174" t="s">
        <v>8246</v>
      </c>
      <c r="P552" s="174">
        <v>0</v>
      </c>
      <c r="Q552" s="176" t="s">
        <v>1217</v>
      </c>
      <c r="R552" s="176" t="s">
        <v>7754</v>
      </c>
      <c r="S552" s="177">
        <v>37970</v>
      </c>
      <c r="T552" s="178">
        <v>7037</v>
      </c>
      <c r="U552" s="179">
        <v>8068320</v>
      </c>
      <c r="V552" s="179">
        <v>24204960</v>
      </c>
      <c r="W552" s="195">
        <v>44286</v>
      </c>
      <c r="X552" s="178" t="s">
        <v>7879</v>
      </c>
      <c r="Y552" s="178" t="s">
        <v>7880</v>
      </c>
      <c r="Z552" s="194" t="s">
        <v>7994</v>
      </c>
    </row>
    <row r="553" spans="1:26" ht="12.75" x14ac:dyDescent="0.2">
      <c r="A553" s="194" t="s">
        <v>5655</v>
      </c>
      <c r="B553" s="175">
        <v>753474005</v>
      </c>
      <c r="C553" s="174" t="s">
        <v>81</v>
      </c>
      <c r="D553" s="174" t="s">
        <v>5656</v>
      </c>
      <c r="E553" s="174" t="s">
        <v>7747</v>
      </c>
      <c r="F553" s="174" t="s">
        <v>5657</v>
      </c>
      <c r="G553" s="174" t="s">
        <v>5658</v>
      </c>
      <c r="H553" s="174" t="s">
        <v>5659</v>
      </c>
      <c r="I553" s="174" t="s">
        <v>8244</v>
      </c>
      <c r="J553" s="174" t="s">
        <v>5660</v>
      </c>
      <c r="K553" s="174" t="s">
        <v>8245</v>
      </c>
      <c r="L553" s="174" t="s">
        <v>50</v>
      </c>
      <c r="M553" s="174" t="s">
        <v>730</v>
      </c>
      <c r="N553" s="174" t="s">
        <v>5661</v>
      </c>
      <c r="O553" s="174" t="s">
        <v>8246</v>
      </c>
      <c r="P553" s="174">
        <v>0</v>
      </c>
      <c r="Q553" s="176" t="s">
        <v>1217</v>
      </c>
      <c r="R553" s="176" t="s">
        <v>7754</v>
      </c>
      <c r="S553" s="177">
        <v>37970</v>
      </c>
      <c r="T553" s="178">
        <v>7037</v>
      </c>
      <c r="U553" s="179">
        <v>12412800</v>
      </c>
      <c r="V553" s="179">
        <v>18774360</v>
      </c>
      <c r="W553" s="195">
        <v>44286</v>
      </c>
      <c r="X553" s="178" t="s">
        <v>7879</v>
      </c>
      <c r="Y553" s="178" t="s">
        <v>7880</v>
      </c>
      <c r="Z553" s="194" t="s">
        <v>7979</v>
      </c>
    </row>
    <row r="554" spans="1:26" ht="12.75" x14ac:dyDescent="0.2">
      <c r="A554" s="194" t="s">
        <v>5655</v>
      </c>
      <c r="B554" s="175">
        <v>753474005</v>
      </c>
      <c r="C554" s="174" t="s">
        <v>81</v>
      </c>
      <c r="D554" s="174" t="s">
        <v>5656</v>
      </c>
      <c r="E554" s="174" t="s">
        <v>7747</v>
      </c>
      <c r="F554" s="174" t="s">
        <v>5657</v>
      </c>
      <c r="G554" s="174" t="s">
        <v>5658</v>
      </c>
      <c r="H554" s="174" t="s">
        <v>5659</v>
      </c>
      <c r="I554" s="174" t="s">
        <v>8244</v>
      </c>
      <c r="J554" s="174" t="s">
        <v>5660</v>
      </c>
      <c r="K554" s="174" t="s">
        <v>8245</v>
      </c>
      <c r="L554" s="174" t="s">
        <v>50</v>
      </c>
      <c r="M554" s="174" t="s">
        <v>730</v>
      </c>
      <c r="N554" s="174" t="s">
        <v>5661</v>
      </c>
      <c r="O554" s="174" t="s">
        <v>8246</v>
      </c>
      <c r="P554" s="174">
        <v>0</v>
      </c>
      <c r="Q554" s="176" t="s">
        <v>1217</v>
      </c>
      <c r="R554" s="176" t="s">
        <v>7754</v>
      </c>
      <c r="S554" s="177">
        <v>37970</v>
      </c>
      <c r="T554" s="178">
        <v>7037</v>
      </c>
      <c r="U554" s="179">
        <v>6206400</v>
      </c>
      <c r="V554" s="179">
        <v>19612530</v>
      </c>
      <c r="W554" s="195">
        <v>44286</v>
      </c>
      <c r="X554" s="178" t="s">
        <v>7879</v>
      </c>
      <c r="Y554" s="178" t="s">
        <v>7880</v>
      </c>
      <c r="Z554" s="194" t="s">
        <v>7921</v>
      </c>
    </row>
    <row r="555" spans="1:26" ht="12.75" x14ac:dyDescent="0.2">
      <c r="A555" s="194" t="s">
        <v>5655</v>
      </c>
      <c r="B555" s="175">
        <v>753474005</v>
      </c>
      <c r="C555" s="174" t="s">
        <v>81</v>
      </c>
      <c r="D555" s="174" t="s">
        <v>5656</v>
      </c>
      <c r="E555" s="174" t="s">
        <v>7747</v>
      </c>
      <c r="F555" s="174" t="s">
        <v>5657</v>
      </c>
      <c r="G555" s="174" t="s">
        <v>5658</v>
      </c>
      <c r="H555" s="174" t="s">
        <v>5659</v>
      </c>
      <c r="I555" s="174" t="s">
        <v>8244</v>
      </c>
      <c r="J555" s="174" t="s">
        <v>5660</v>
      </c>
      <c r="K555" s="174" t="s">
        <v>8245</v>
      </c>
      <c r="L555" s="174" t="s">
        <v>50</v>
      </c>
      <c r="M555" s="174" t="s">
        <v>730</v>
      </c>
      <c r="N555" s="174" t="s">
        <v>5661</v>
      </c>
      <c r="O555" s="174" t="s">
        <v>8246</v>
      </c>
      <c r="P555" s="174">
        <v>0</v>
      </c>
      <c r="Q555" s="176" t="s">
        <v>1217</v>
      </c>
      <c r="R555" s="176" t="s">
        <v>7754</v>
      </c>
      <c r="S555" s="177">
        <v>37970</v>
      </c>
      <c r="T555" s="178">
        <v>7037</v>
      </c>
      <c r="U555" s="179">
        <v>6206400</v>
      </c>
      <c r="V555" s="179">
        <v>18696780</v>
      </c>
      <c r="W555" s="195">
        <v>44286</v>
      </c>
      <c r="X555" s="178" t="s">
        <v>7879</v>
      </c>
      <c r="Y555" s="178" t="s">
        <v>7880</v>
      </c>
      <c r="Z555" s="194" t="s">
        <v>7969</v>
      </c>
    </row>
    <row r="556" spans="1:26" ht="12.75" x14ac:dyDescent="0.2">
      <c r="A556" s="194" t="s">
        <v>5425</v>
      </c>
      <c r="B556" s="175">
        <v>759418204</v>
      </c>
      <c r="C556" s="174" t="s">
        <v>81</v>
      </c>
      <c r="D556" s="174" t="s">
        <v>5426</v>
      </c>
      <c r="E556" s="174" t="s">
        <v>7518</v>
      </c>
      <c r="F556" s="174" t="s">
        <v>5427</v>
      </c>
      <c r="G556" s="174" t="s">
        <v>7519</v>
      </c>
      <c r="H556" s="174" t="s">
        <v>5428</v>
      </c>
      <c r="I556" s="174" t="s">
        <v>7520</v>
      </c>
      <c r="J556" s="174" t="s">
        <v>5429</v>
      </c>
      <c r="K556" s="174" t="s">
        <v>5430</v>
      </c>
      <c r="L556" s="174" t="s">
        <v>630</v>
      </c>
      <c r="M556" s="174" t="s">
        <v>462</v>
      </c>
      <c r="N556" s="174" t="s">
        <v>5431</v>
      </c>
      <c r="O556" s="174">
        <v>0</v>
      </c>
      <c r="P556" s="174">
        <v>0</v>
      </c>
      <c r="Q556" s="176" t="s">
        <v>1217</v>
      </c>
      <c r="R556" s="176" t="s">
        <v>7521</v>
      </c>
      <c r="S556" s="177">
        <v>37970</v>
      </c>
      <c r="T556" s="178">
        <v>7038</v>
      </c>
      <c r="U556" s="179">
        <v>23284344</v>
      </c>
      <c r="V556" s="179">
        <v>57173484</v>
      </c>
      <c r="W556" s="195">
        <v>44286</v>
      </c>
      <c r="X556" s="178" t="s">
        <v>7879</v>
      </c>
      <c r="Y556" s="178" t="s">
        <v>7880</v>
      </c>
      <c r="Z556" s="194" t="s">
        <v>7889</v>
      </c>
    </row>
    <row r="557" spans="1:26" ht="12.75" x14ac:dyDescent="0.2">
      <c r="A557" s="194" t="s">
        <v>1894</v>
      </c>
      <c r="B557" s="175">
        <v>700249204</v>
      </c>
      <c r="C557" s="174" t="s">
        <v>1566</v>
      </c>
      <c r="D557" s="174" t="s">
        <v>1895</v>
      </c>
      <c r="E557" s="174" t="s">
        <v>7714</v>
      </c>
      <c r="F557" s="174" t="s">
        <v>1896</v>
      </c>
      <c r="G557" s="174" t="s">
        <v>7715</v>
      </c>
      <c r="H557" s="174" t="s">
        <v>1897</v>
      </c>
      <c r="I557" s="174" t="s">
        <v>7716</v>
      </c>
      <c r="J557" s="174" t="s">
        <v>1898</v>
      </c>
      <c r="K557" s="174" t="s">
        <v>1900</v>
      </c>
      <c r="L557" s="174" t="s">
        <v>50</v>
      </c>
      <c r="M557" s="174" t="s">
        <v>1902</v>
      </c>
      <c r="N557" s="174" t="s">
        <v>1901</v>
      </c>
      <c r="O557" s="174" t="s">
        <v>1899</v>
      </c>
      <c r="P557" s="174">
        <v>0</v>
      </c>
      <c r="Q557" s="176" t="s">
        <v>1274</v>
      </c>
      <c r="R557" s="176" t="s">
        <v>7765</v>
      </c>
      <c r="S557" s="177">
        <v>37970</v>
      </c>
      <c r="T557" s="178">
        <v>7039</v>
      </c>
      <c r="U557" s="179">
        <v>42640536</v>
      </c>
      <c r="V557" s="179">
        <v>110872900</v>
      </c>
      <c r="W557" s="195">
        <v>44286</v>
      </c>
      <c r="X557" s="178" t="s">
        <v>7879</v>
      </c>
      <c r="Y557" s="178" t="s">
        <v>7880</v>
      </c>
      <c r="Z557" s="194" t="s">
        <v>7961</v>
      </c>
    </row>
    <row r="558" spans="1:26" ht="12.75" x14ac:dyDescent="0.2">
      <c r="A558" s="194" t="s">
        <v>814</v>
      </c>
      <c r="B558" s="175">
        <v>725712006</v>
      </c>
      <c r="C558" s="174" t="s">
        <v>81</v>
      </c>
      <c r="D558" s="174" t="s">
        <v>815</v>
      </c>
      <c r="E558" s="174" t="s">
        <v>7031</v>
      </c>
      <c r="F558" s="174" t="s">
        <v>816</v>
      </c>
      <c r="G558" s="174" t="s">
        <v>6529</v>
      </c>
      <c r="H558" s="174" t="s">
        <v>817</v>
      </c>
      <c r="I558" s="174" t="s">
        <v>7032</v>
      </c>
      <c r="J558" s="174" t="s">
        <v>6530</v>
      </c>
      <c r="K558" s="174" t="s">
        <v>818</v>
      </c>
      <c r="L558" s="174" t="s">
        <v>50</v>
      </c>
      <c r="M558" s="174" t="s">
        <v>819</v>
      </c>
      <c r="N558" s="174" t="s">
        <v>7075</v>
      </c>
      <c r="O558" s="174">
        <v>0</v>
      </c>
      <c r="P558" s="174">
        <v>0</v>
      </c>
      <c r="Q558" s="176" t="s">
        <v>419</v>
      </c>
      <c r="R558" s="176" t="s">
        <v>7035</v>
      </c>
      <c r="S558" s="177">
        <v>37970</v>
      </c>
      <c r="T558" s="178">
        <v>7041</v>
      </c>
      <c r="U558" s="179">
        <v>6633090</v>
      </c>
      <c r="V558" s="179">
        <v>21314329</v>
      </c>
      <c r="W558" s="195">
        <v>44286</v>
      </c>
      <c r="X558" s="178" t="s">
        <v>7879</v>
      </c>
      <c r="Y558" s="178" t="s">
        <v>7880</v>
      </c>
      <c r="Z558" s="194" t="s">
        <v>8055</v>
      </c>
    </row>
    <row r="559" spans="1:26" ht="12.75" x14ac:dyDescent="0.2">
      <c r="A559" s="194" t="s">
        <v>814</v>
      </c>
      <c r="B559" s="175">
        <v>725712006</v>
      </c>
      <c r="C559" s="174" t="s">
        <v>81</v>
      </c>
      <c r="D559" s="174" t="s">
        <v>815</v>
      </c>
      <c r="E559" s="174" t="s">
        <v>7031</v>
      </c>
      <c r="F559" s="174" t="s">
        <v>816</v>
      </c>
      <c r="G559" s="174" t="s">
        <v>6529</v>
      </c>
      <c r="H559" s="174" t="s">
        <v>817</v>
      </c>
      <c r="I559" s="174" t="s">
        <v>7032</v>
      </c>
      <c r="J559" s="174" t="s">
        <v>6530</v>
      </c>
      <c r="K559" s="174" t="s">
        <v>818</v>
      </c>
      <c r="L559" s="174" t="s">
        <v>50</v>
      </c>
      <c r="M559" s="174" t="s">
        <v>819</v>
      </c>
      <c r="N559" s="174" t="s">
        <v>7075</v>
      </c>
      <c r="O559" s="174">
        <v>0</v>
      </c>
      <c r="P559" s="174">
        <v>0</v>
      </c>
      <c r="Q559" s="176" t="s">
        <v>419</v>
      </c>
      <c r="R559" s="176" t="s">
        <v>7035</v>
      </c>
      <c r="S559" s="177">
        <v>37970</v>
      </c>
      <c r="T559" s="178">
        <v>7041</v>
      </c>
      <c r="U559" s="179">
        <v>6206400</v>
      </c>
      <c r="V559" s="179">
        <v>20403540</v>
      </c>
      <c r="W559" s="195">
        <v>44286</v>
      </c>
      <c r="X559" s="178" t="s">
        <v>7879</v>
      </c>
      <c r="Y559" s="178" t="s">
        <v>7880</v>
      </c>
      <c r="Z559" s="194" t="s">
        <v>7921</v>
      </c>
    </row>
    <row r="560" spans="1:26" ht="12.75" x14ac:dyDescent="0.2">
      <c r="A560" s="194" t="s">
        <v>4090</v>
      </c>
      <c r="B560" s="175">
        <v>690609002</v>
      </c>
      <c r="C560" s="174" t="s">
        <v>2854</v>
      </c>
      <c r="D560" s="174" t="s">
        <v>4091</v>
      </c>
      <c r="E560" s="174" t="s">
        <v>27</v>
      </c>
      <c r="F560" s="174" t="s">
        <v>2872</v>
      </c>
      <c r="G560" s="174" t="s">
        <v>29</v>
      </c>
      <c r="H560" s="174">
        <v>0</v>
      </c>
      <c r="I560" s="174">
        <v>0</v>
      </c>
      <c r="J560" s="174" t="s">
        <v>4092</v>
      </c>
      <c r="K560" s="174" t="s">
        <v>4093</v>
      </c>
      <c r="L560" s="174" t="s">
        <v>630</v>
      </c>
      <c r="M560" s="174" t="s">
        <v>205</v>
      </c>
      <c r="N560" s="174">
        <v>0</v>
      </c>
      <c r="O560" s="174">
        <v>0</v>
      </c>
      <c r="P560" s="174">
        <v>0</v>
      </c>
      <c r="Q560" s="176">
        <v>91001</v>
      </c>
      <c r="R560" s="176" t="s">
        <v>2875</v>
      </c>
      <c r="S560" s="177">
        <v>37970</v>
      </c>
      <c r="T560" s="178">
        <v>7049</v>
      </c>
      <c r="U560" s="179">
        <v>20072946</v>
      </c>
      <c r="V560" s="179">
        <v>20072946</v>
      </c>
      <c r="W560" s="195">
        <v>44286</v>
      </c>
      <c r="X560" s="178" t="s">
        <v>7879</v>
      </c>
      <c r="Y560" s="178" t="s">
        <v>7880</v>
      </c>
      <c r="Z560" s="194" t="s">
        <v>7888</v>
      </c>
    </row>
    <row r="561" spans="1:26" ht="12.75" x14ac:dyDescent="0.2">
      <c r="A561" s="194" t="s">
        <v>4032</v>
      </c>
      <c r="B561" s="175">
        <v>691508005</v>
      </c>
      <c r="C561" s="174" t="s">
        <v>2854</v>
      </c>
      <c r="D561" s="174" t="s">
        <v>2871</v>
      </c>
      <c r="E561" s="174" t="s">
        <v>27</v>
      </c>
      <c r="F561" s="174" t="s">
        <v>2872</v>
      </c>
      <c r="G561" s="174" t="s">
        <v>29</v>
      </c>
      <c r="H561" s="174">
        <v>0</v>
      </c>
      <c r="I561" s="174">
        <v>0</v>
      </c>
      <c r="J561" s="174" t="s">
        <v>4033</v>
      </c>
      <c r="K561" s="174" t="s">
        <v>4034</v>
      </c>
      <c r="L561" s="174" t="s">
        <v>344</v>
      </c>
      <c r="M561" s="174" t="s">
        <v>4035</v>
      </c>
      <c r="N561" s="174" t="s">
        <v>6580</v>
      </c>
      <c r="O561" s="174" t="s">
        <v>6581</v>
      </c>
      <c r="P561" s="174">
        <v>0</v>
      </c>
      <c r="Q561" s="176">
        <v>91001</v>
      </c>
      <c r="R561" s="176" t="s">
        <v>2875</v>
      </c>
      <c r="S561" s="177">
        <v>37970</v>
      </c>
      <c r="T561" s="178">
        <v>7050</v>
      </c>
      <c r="U561" s="179">
        <v>7385659</v>
      </c>
      <c r="V561" s="179">
        <v>14563154</v>
      </c>
      <c r="W561" s="195">
        <v>44286</v>
      </c>
      <c r="X561" s="178" t="s">
        <v>7879</v>
      </c>
      <c r="Y561" s="178" t="s">
        <v>7880</v>
      </c>
      <c r="Z561" s="194" t="s">
        <v>7965</v>
      </c>
    </row>
    <row r="562" spans="1:26" ht="12.75" x14ac:dyDescent="0.2">
      <c r="A562" s="194" t="s">
        <v>3366</v>
      </c>
      <c r="B562" s="175">
        <v>692538005</v>
      </c>
      <c r="C562" s="174" t="s">
        <v>2854</v>
      </c>
      <c r="D562" s="174" t="s">
        <v>2871</v>
      </c>
      <c r="E562" s="174" t="s">
        <v>27</v>
      </c>
      <c r="F562" s="174" t="s">
        <v>2872</v>
      </c>
      <c r="G562" s="174" t="s">
        <v>29</v>
      </c>
      <c r="H562" s="174">
        <v>0</v>
      </c>
      <c r="I562" s="174">
        <v>0</v>
      </c>
      <c r="J562" s="174" t="s">
        <v>3367</v>
      </c>
      <c r="K562" s="174" t="s">
        <v>3368</v>
      </c>
      <c r="L562" s="174" t="s">
        <v>50</v>
      </c>
      <c r="M562" s="174" t="s">
        <v>906</v>
      </c>
      <c r="N562" s="174">
        <v>0</v>
      </c>
      <c r="O562" s="174">
        <v>0</v>
      </c>
      <c r="P562" s="174">
        <v>0</v>
      </c>
      <c r="Q562" s="176">
        <v>91001</v>
      </c>
      <c r="R562" s="176" t="s">
        <v>3369</v>
      </c>
      <c r="S562" s="177">
        <v>37970</v>
      </c>
      <c r="T562" s="178">
        <v>7051</v>
      </c>
      <c r="U562" s="179">
        <v>37140615</v>
      </c>
      <c r="V562" s="179">
        <v>111047985</v>
      </c>
      <c r="W562" s="195">
        <v>44286</v>
      </c>
      <c r="X562" s="178" t="s">
        <v>7879</v>
      </c>
      <c r="Y562" s="178" t="s">
        <v>7880</v>
      </c>
      <c r="Z562" s="194" t="s">
        <v>7941</v>
      </c>
    </row>
    <row r="563" spans="1:26" ht="12.75" x14ac:dyDescent="0.2">
      <c r="A563" s="194" t="s">
        <v>3851</v>
      </c>
      <c r="B563" s="175">
        <v>690812002</v>
      </c>
      <c r="C563" s="174" t="s">
        <v>2854</v>
      </c>
      <c r="D563" s="174" t="s">
        <v>2871</v>
      </c>
      <c r="E563" s="174" t="s">
        <v>27</v>
      </c>
      <c r="F563" s="174" t="s">
        <v>2872</v>
      </c>
      <c r="G563" s="174" t="s">
        <v>29</v>
      </c>
      <c r="H563" s="174">
        <v>0</v>
      </c>
      <c r="I563" s="174">
        <v>0</v>
      </c>
      <c r="J563" s="174" t="s">
        <v>3852</v>
      </c>
      <c r="K563" s="174" t="s">
        <v>3853</v>
      </c>
      <c r="L563" s="174" t="s">
        <v>6170</v>
      </c>
      <c r="M563" s="174" t="s">
        <v>3855</v>
      </c>
      <c r="N563" s="174" t="s">
        <v>3854</v>
      </c>
      <c r="O563" s="174">
        <v>0</v>
      </c>
      <c r="P563" s="174">
        <v>0</v>
      </c>
      <c r="Q563" s="176">
        <v>91001</v>
      </c>
      <c r="R563" s="176" t="s">
        <v>2875</v>
      </c>
      <c r="S563" s="177">
        <v>37970</v>
      </c>
      <c r="T563" s="178">
        <v>7052</v>
      </c>
      <c r="U563" s="179">
        <v>4292760</v>
      </c>
      <c r="V563" s="179">
        <v>8710020</v>
      </c>
      <c r="W563" s="195">
        <v>44286</v>
      </c>
      <c r="X563" s="178" t="s">
        <v>7879</v>
      </c>
      <c r="Y563" s="178" t="s">
        <v>7880</v>
      </c>
      <c r="Z563" s="194" t="s">
        <v>7968</v>
      </c>
    </row>
    <row r="564" spans="1:26" ht="12.75" x14ac:dyDescent="0.2">
      <c r="A564" s="194" t="s">
        <v>3011</v>
      </c>
      <c r="B564" s="175">
        <v>692542002</v>
      </c>
      <c r="C564" s="174" t="s">
        <v>2854</v>
      </c>
      <c r="D564" s="174" t="s">
        <v>2871</v>
      </c>
      <c r="E564" s="174" t="s">
        <v>27</v>
      </c>
      <c r="F564" s="174" t="s">
        <v>2872</v>
      </c>
      <c r="G564" s="174" t="s">
        <v>29</v>
      </c>
      <c r="H564" s="174">
        <v>0</v>
      </c>
      <c r="I564" s="174">
        <v>0</v>
      </c>
      <c r="J564" s="174" t="s">
        <v>3012</v>
      </c>
      <c r="K564" s="174" t="s">
        <v>3013</v>
      </c>
      <c r="L564" s="174" t="s">
        <v>50</v>
      </c>
      <c r="M564" s="174" t="s">
        <v>1181</v>
      </c>
      <c r="N564" s="174" t="s">
        <v>6313</v>
      </c>
      <c r="O564" s="174" t="s">
        <v>6314</v>
      </c>
      <c r="P564" s="174">
        <v>0</v>
      </c>
      <c r="Q564" s="176">
        <v>91001</v>
      </c>
      <c r="R564" s="176" t="s">
        <v>2875</v>
      </c>
      <c r="S564" s="177">
        <v>37970</v>
      </c>
      <c r="T564" s="178">
        <v>7054</v>
      </c>
      <c r="U564" s="179">
        <v>9014796</v>
      </c>
      <c r="V564" s="179">
        <v>18291042</v>
      </c>
      <c r="W564" s="195">
        <v>44286</v>
      </c>
      <c r="X564" s="178" t="s">
        <v>7879</v>
      </c>
      <c r="Y564" s="178" t="s">
        <v>7880</v>
      </c>
      <c r="Z564" s="194" t="s">
        <v>8014</v>
      </c>
    </row>
    <row r="565" spans="1:26" ht="12.75" x14ac:dyDescent="0.2">
      <c r="A565" s="194" t="s">
        <v>3783</v>
      </c>
      <c r="B565" s="175">
        <v>690713004</v>
      </c>
      <c r="C565" s="174" t="s">
        <v>2854</v>
      </c>
      <c r="D565" s="174" t="s">
        <v>2871</v>
      </c>
      <c r="E565" s="174" t="s">
        <v>27</v>
      </c>
      <c r="F565" s="174" t="s">
        <v>2872</v>
      </c>
      <c r="G565" s="174" t="s">
        <v>29</v>
      </c>
      <c r="H565" s="174">
        <v>0</v>
      </c>
      <c r="I565" s="174">
        <v>0</v>
      </c>
      <c r="J565" s="174" t="s">
        <v>3784</v>
      </c>
      <c r="K565" s="174" t="s">
        <v>3785</v>
      </c>
      <c r="L565" s="174" t="s">
        <v>50</v>
      </c>
      <c r="M565" s="174" t="s">
        <v>2336</v>
      </c>
      <c r="N565" s="174" t="s">
        <v>3786</v>
      </c>
      <c r="O565" s="174">
        <v>0</v>
      </c>
      <c r="P565" s="174">
        <v>0</v>
      </c>
      <c r="Q565" s="176">
        <v>91001</v>
      </c>
      <c r="R565" s="176" t="s">
        <v>2875</v>
      </c>
      <c r="S565" s="177">
        <v>37970</v>
      </c>
      <c r="T565" s="178">
        <v>7056</v>
      </c>
      <c r="U565" s="179">
        <v>16938300</v>
      </c>
      <c r="V565" s="179">
        <v>53177531</v>
      </c>
      <c r="W565" s="195">
        <v>44286</v>
      </c>
      <c r="X565" s="178" t="s">
        <v>7879</v>
      </c>
      <c r="Y565" s="178" t="s">
        <v>7880</v>
      </c>
      <c r="Z565" s="194" t="s">
        <v>7930</v>
      </c>
    </row>
    <row r="566" spans="1:26" ht="12.75" x14ac:dyDescent="0.2">
      <c r="A566" s="194" t="s">
        <v>4040</v>
      </c>
      <c r="B566" s="175">
        <v>691907007</v>
      </c>
      <c r="C566" s="174" t="s">
        <v>2854</v>
      </c>
      <c r="D566" s="174" t="s">
        <v>2871</v>
      </c>
      <c r="E566" s="174" t="s">
        <v>27</v>
      </c>
      <c r="F566" s="174" t="s">
        <v>2872</v>
      </c>
      <c r="G566" s="174" t="s">
        <v>29</v>
      </c>
      <c r="H566" s="174">
        <v>0</v>
      </c>
      <c r="I566" s="174">
        <v>0</v>
      </c>
      <c r="J566" s="174" t="s">
        <v>4041</v>
      </c>
      <c r="K566" s="174" t="s">
        <v>4042</v>
      </c>
      <c r="L566" s="174" t="s">
        <v>51</v>
      </c>
      <c r="M566" s="174" t="s">
        <v>4043</v>
      </c>
      <c r="N566" s="174">
        <v>452973427</v>
      </c>
      <c r="O566" s="174" t="s">
        <v>6571</v>
      </c>
      <c r="P566" s="174">
        <v>0</v>
      </c>
      <c r="Q566" s="176">
        <v>91001</v>
      </c>
      <c r="R566" s="176" t="s">
        <v>2875</v>
      </c>
      <c r="S566" s="177">
        <v>37970</v>
      </c>
      <c r="T566" s="178">
        <v>7057</v>
      </c>
      <c r="U566" s="179">
        <v>10603117</v>
      </c>
      <c r="V566" s="179">
        <v>21513749</v>
      </c>
      <c r="W566" s="195">
        <v>44286</v>
      </c>
      <c r="X566" s="178" t="s">
        <v>7879</v>
      </c>
      <c r="Y566" s="178" t="s">
        <v>7880</v>
      </c>
      <c r="Z566" s="194" t="s">
        <v>198</v>
      </c>
    </row>
    <row r="567" spans="1:26" ht="12.75" x14ac:dyDescent="0.2">
      <c r="A567" s="194" t="s">
        <v>3795</v>
      </c>
      <c r="B567" s="175">
        <v>690601001</v>
      </c>
      <c r="C567" s="174" t="s">
        <v>2854</v>
      </c>
      <c r="D567" s="174" t="s">
        <v>2882</v>
      </c>
      <c r="E567" s="174" t="s">
        <v>1700</v>
      </c>
      <c r="F567" s="174" t="s">
        <v>3796</v>
      </c>
      <c r="G567" s="174" t="s">
        <v>29</v>
      </c>
      <c r="H567" s="174">
        <v>0</v>
      </c>
      <c r="I567" s="174">
        <v>0</v>
      </c>
      <c r="J567" s="174" t="s">
        <v>3797</v>
      </c>
      <c r="K567" s="174" t="s">
        <v>3798</v>
      </c>
      <c r="L567" s="174" t="s">
        <v>630</v>
      </c>
      <c r="M567" s="174" t="s">
        <v>1347</v>
      </c>
      <c r="N567" s="174">
        <v>0</v>
      </c>
      <c r="O567" s="174">
        <v>0</v>
      </c>
      <c r="P567" s="174">
        <v>0</v>
      </c>
      <c r="Q567" s="176">
        <v>91001</v>
      </c>
      <c r="R567" s="176" t="s">
        <v>2949</v>
      </c>
      <c r="S567" s="177">
        <v>37970</v>
      </c>
      <c r="T567" s="178">
        <v>7064</v>
      </c>
      <c r="U567" s="179">
        <v>6439140</v>
      </c>
      <c r="V567" s="179">
        <v>13065030</v>
      </c>
      <c r="W567" s="195">
        <v>44286</v>
      </c>
      <c r="X567" s="178" t="s">
        <v>7879</v>
      </c>
      <c r="Y567" s="178" t="s">
        <v>7880</v>
      </c>
      <c r="Z567" s="194" t="s">
        <v>7885</v>
      </c>
    </row>
    <row r="568" spans="1:26" ht="12.75" x14ac:dyDescent="0.2">
      <c r="A568" s="194" t="s">
        <v>3559</v>
      </c>
      <c r="B568" s="175">
        <v>690705001</v>
      </c>
      <c r="C568" s="174" t="s">
        <v>2854</v>
      </c>
      <c r="D568" s="174" t="s">
        <v>2871</v>
      </c>
      <c r="E568" s="174" t="s">
        <v>27</v>
      </c>
      <c r="F568" s="174" t="s">
        <v>2872</v>
      </c>
      <c r="G568" s="174" t="s">
        <v>29</v>
      </c>
      <c r="H568" s="174">
        <v>0</v>
      </c>
      <c r="I568" s="174">
        <v>0</v>
      </c>
      <c r="J568" s="174" t="s">
        <v>3560</v>
      </c>
      <c r="K568" s="174" t="s">
        <v>3561</v>
      </c>
      <c r="L568" s="174" t="s">
        <v>50</v>
      </c>
      <c r="M568" s="174" t="s">
        <v>1840</v>
      </c>
      <c r="N568" s="174" t="s">
        <v>6334</v>
      </c>
      <c r="O568" s="174" t="s">
        <v>6335</v>
      </c>
      <c r="P568" s="174">
        <v>0</v>
      </c>
      <c r="Q568" s="176">
        <v>91001</v>
      </c>
      <c r="R568" s="176" t="s">
        <v>3269</v>
      </c>
      <c r="S568" s="177">
        <v>37970</v>
      </c>
      <c r="T568" s="178">
        <v>7066</v>
      </c>
      <c r="U568" s="179">
        <v>6868416</v>
      </c>
      <c r="V568" s="179">
        <v>13936032</v>
      </c>
      <c r="W568" s="195">
        <v>44286</v>
      </c>
      <c r="X568" s="178" t="s">
        <v>7879</v>
      </c>
      <c r="Y568" s="178" t="s">
        <v>7880</v>
      </c>
      <c r="Z568" s="194" t="s">
        <v>7946</v>
      </c>
    </row>
    <row r="569" spans="1:26" ht="12.75" x14ac:dyDescent="0.2">
      <c r="A569" s="194" t="s">
        <v>4200</v>
      </c>
      <c r="B569" s="175">
        <v>825652000</v>
      </c>
      <c r="C569" s="174" t="s">
        <v>1212</v>
      </c>
      <c r="D569" s="174" t="s">
        <v>4201</v>
      </c>
      <c r="E569" s="174" t="s">
        <v>7730</v>
      </c>
      <c r="F569" s="174" t="s">
        <v>4202</v>
      </c>
      <c r="G569" s="174" t="s">
        <v>4203</v>
      </c>
      <c r="H569" s="174" t="s">
        <v>4204</v>
      </c>
      <c r="I569" s="174" t="s">
        <v>4205</v>
      </c>
      <c r="J569" s="174" t="s">
        <v>4206</v>
      </c>
      <c r="K569" s="174" t="s">
        <v>4207</v>
      </c>
      <c r="L569" s="174" t="s">
        <v>50</v>
      </c>
      <c r="M569" s="174" t="s">
        <v>2336</v>
      </c>
      <c r="N569" s="174" t="s">
        <v>7731</v>
      </c>
      <c r="O569" s="174" t="s">
        <v>7732</v>
      </c>
      <c r="P569" s="174">
        <v>0</v>
      </c>
      <c r="Q569" s="176" t="s">
        <v>1217</v>
      </c>
      <c r="R569" s="176" t="s">
        <v>7733</v>
      </c>
      <c r="S569" s="177">
        <v>37970</v>
      </c>
      <c r="T569" s="178">
        <v>7067</v>
      </c>
      <c r="U569" s="179">
        <v>8016600</v>
      </c>
      <c r="V569" s="179">
        <v>24049800</v>
      </c>
      <c r="W569" s="195">
        <v>44286</v>
      </c>
      <c r="X569" s="178" t="s">
        <v>7879</v>
      </c>
      <c r="Y569" s="178" t="s">
        <v>7880</v>
      </c>
      <c r="Z569" s="194" t="s">
        <v>7921</v>
      </c>
    </row>
    <row r="570" spans="1:26" ht="12.75" x14ac:dyDescent="0.2">
      <c r="A570" s="194" t="s">
        <v>4200</v>
      </c>
      <c r="B570" s="175">
        <v>825652000</v>
      </c>
      <c r="C570" s="174" t="s">
        <v>1212</v>
      </c>
      <c r="D570" s="174" t="s">
        <v>4201</v>
      </c>
      <c r="E570" s="174" t="s">
        <v>7730</v>
      </c>
      <c r="F570" s="174" t="s">
        <v>4202</v>
      </c>
      <c r="G570" s="174" t="s">
        <v>4203</v>
      </c>
      <c r="H570" s="174" t="s">
        <v>4204</v>
      </c>
      <c r="I570" s="174" t="s">
        <v>4205</v>
      </c>
      <c r="J570" s="174" t="s">
        <v>4206</v>
      </c>
      <c r="K570" s="174" t="s">
        <v>4207</v>
      </c>
      <c r="L570" s="174" t="s">
        <v>50</v>
      </c>
      <c r="M570" s="174" t="s">
        <v>2336</v>
      </c>
      <c r="N570" s="174" t="s">
        <v>7731</v>
      </c>
      <c r="O570" s="174" t="s">
        <v>7732</v>
      </c>
      <c r="P570" s="174">
        <v>0</v>
      </c>
      <c r="Q570" s="176" t="s">
        <v>1217</v>
      </c>
      <c r="R570" s="176" t="s">
        <v>7733</v>
      </c>
      <c r="S570" s="177">
        <v>37970</v>
      </c>
      <c r="T570" s="178">
        <v>7067</v>
      </c>
      <c r="U570" s="179">
        <v>8016600</v>
      </c>
      <c r="V570" s="179">
        <v>24049800</v>
      </c>
      <c r="W570" s="195">
        <v>44286</v>
      </c>
      <c r="X570" s="178" t="s">
        <v>7879</v>
      </c>
      <c r="Y570" s="178" t="s">
        <v>7880</v>
      </c>
      <c r="Z570" s="194" t="s">
        <v>7930</v>
      </c>
    </row>
    <row r="571" spans="1:26" ht="12.75" x14ac:dyDescent="0.2">
      <c r="A571" s="194" t="s">
        <v>3432</v>
      </c>
      <c r="B571" s="175">
        <v>692541006</v>
      </c>
      <c r="C571" s="174" t="s">
        <v>2854</v>
      </c>
      <c r="D571" s="174" t="s">
        <v>2871</v>
      </c>
      <c r="E571" s="174" t="s">
        <v>27</v>
      </c>
      <c r="F571" s="174" t="s">
        <v>2872</v>
      </c>
      <c r="G571" s="174" t="s">
        <v>29</v>
      </c>
      <c r="H571" s="174">
        <v>0</v>
      </c>
      <c r="I571" s="174">
        <v>0</v>
      </c>
      <c r="J571" s="174" t="s">
        <v>3433</v>
      </c>
      <c r="K571" s="174" t="s">
        <v>3434</v>
      </c>
      <c r="L571" s="174" t="s">
        <v>50</v>
      </c>
      <c r="M571" s="174" t="s">
        <v>3435</v>
      </c>
      <c r="N571" s="174">
        <v>0</v>
      </c>
      <c r="O571" s="174">
        <v>0</v>
      </c>
      <c r="P571" s="174">
        <v>0</v>
      </c>
      <c r="Q571" s="176">
        <v>91001</v>
      </c>
      <c r="R571" s="176" t="s">
        <v>2875</v>
      </c>
      <c r="S571" s="177">
        <v>37970</v>
      </c>
      <c r="T571" s="178">
        <v>7071</v>
      </c>
      <c r="U571" s="179">
        <v>9014796</v>
      </c>
      <c r="V571" s="179">
        <v>27044388</v>
      </c>
      <c r="W571" s="195">
        <v>44286</v>
      </c>
      <c r="X571" s="178" t="s">
        <v>7879</v>
      </c>
      <c r="Y571" s="178" t="s">
        <v>7880</v>
      </c>
      <c r="Z571" s="194" t="s">
        <v>7979</v>
      </c>
    </row>
    <row r="572" spans="1:26" ht="12.75" x14ac:dyDescent="0.2">
      <c r="A572" s="194" t="s">
        <v>3135</v>
      </c>
      <c r="B572" s="175">
        <v>690403005</v>
      </c>
      <c r="C572" s="174" t="s">
        <v>2854</v>
      </c>
      <c r="D572" s="174" t="s">
        <v>2871</v>
      </c>
      <c r="E572" s="174" t="s">
        <v>27</v>
      </c>
      <c r="F572" s="174" t="s">
        <v>2872</v>
      </c>
      <c r="G572" s="174" t="s">
        <v>29</v>
      </c>
      <c r="H572" s="174">
        <v>0</v>
      </c>
      <c r="I572" s="174">
        <v>0</v>
      </c>
      <c r="J572" s="174" t="s">
        <v>3136</v>
      </c>
      <c r="K572" s="174" t="s">
        <v>3137</v>
      </c>
      <c r="L572" s="174" t="s">
        <v>6169</v>
      </c>
      <c r="M572" s="174" t="s">
        <v>992</v>
      </c>
      <c r="N572" s="174" t="s">
        <v>3138</v>
      </c>
      <c r="O572" s="174">
        <v>0</v>
      </c>
      <c r="P572" s="174">
        <v>0</v>
      </c>
      <c r="Q572" s="176">
        <v>91001</v>
      </c>
      <c r="R572" s="176" t="s">
        <v>2875</v>
      </c>
      <c r="S572" s="177">
        <v>37970</v>
      </c>
      <c r="T572" s="178">
        <v>7072</v>
      </c>
      <c r="U572" s="179">
        <v>56986864</v>
      </c>
      <c r="V572" s="179">
        <v>169919387</v>
      </c>
      <c r="W572" s="195">
        <v>44286</v>
      </c>
      <c r="X572" s="178" t="s">
        <v>7879</v>
      </c>
      <c r="Y572" s="178" t="s">
        <v>7880</v>
      </c>
      <c r="Z572" s="194" t="s">
        <v>7892</v>
      </c>
    </row>
    <row r="573" spans="1:26" ht="12.75" x14ac:dyDescent="0.2">
      <c r="A573" s="194" t="s">
        <v>5204</v>
      </c>
      <c r="B573" s="175">
        <v>650852001</v>
      </c>
      <c r="C573" s="174" t="s">
        <v>81</v>
      </c>
      <c r="D573" s="174" t="s">
        <v>5205</v>
      </c>
      <c r="E573" s="174" t="s">
        <v>7541</v>
      </c>
      <c r="F573" s="174" t="s">
        <v>4779</v>
      </c>
      <c r="G573" s="174" t="s">
        <v>7542</v>
      </c>
      <c r="H573" s="174" t="s">
        <v>708</v>
      </c>
      <c r="I573" s="174" t="s">
        <v>5206</v>
      </c>
      <c r="J573" s="174" t="s">
        <v>5207</v>
      </c>
      <c r="K573" s="174" t="s">
        <v>6740</v>
      </c>
      <c r="L573" s="174" t="s">
        <v>50</v>
      </c>
      <c r="M573" s="174" t="s">
        <v>2336</v>
      </c>
      <c r="N573" s="174">
        <v>981829131</v>
      </c>
      <c r="O573" s="174" t="s">
        <v>5208</v>
      </c>
      <c r="P573" s="174">
        <v>0</v>
      </c>
      <c r="Q573" s="176" t="s">
        <v>419</v>
      </c>
      <c r="R573" s="176" t="s">
        <v>7550</v>
      </c>
      <c r="S573" s="177">
        <v>37970</v>
      </c>
      <c r="T573" s="178">
        <v>7076</v>
      </c>
      <c r="U573" s="179">
        <v>16033200</v>
      </c>
      <c r="V573" s="179">
        <v>52428564</v>
      </c>
      <c r="W573" s="195">
        <v>44286</v>
      </c>
      <c r="X573" s="178" t="s">
        <v>7879</v>
      </c>
      <c r="Y573" s="178" t="s">
        <v>7880</v>
      </c>
      <c r="Z573" s="194" t="s">
        <v>70</v>
      </c>
    </row>
    <row r="574" spans="1:26" ht="12.75" x14ac:dyDescent="0.2">
      <c r="A574" s="194" t="s">
        <v>1138</v>
      </c>
      <c r="B574" s="175">
        <v>711497005</v>
      </c>
      <c r="C574" s="174" t="s">
        <v>81</v>
      </c>
      <c r="D574" s="174" t="s">
        <v>1139</v>
      </c>
      <c r="E574" s="174" t="s">
        <v>8162</v>
      </c>
      <c r="F574" s="174" t="s">
        <v>1140</v>
      </c>
      <c r="G574" s="174" t="s">
        <v>8163</v>
      </c>
      <c r="H574" s="174" t="s">
        <v>460</v>
      </c>
      <c r="I574" s="174" t="s">
        <v>6435</v>
      </c>
      <c r="J574" s="174" t="s">
        <v>8654</v>
      </c>
      <c r="K574" s="174" t="s">
        <v>1141</v>
      </c>
      <c r="L574" s="174" t="s">
        <v>6166</v>
      </c>
      <c r="M574" s="174" t="s">
        <v>1142</v>
      </c>
      <c r="N574" s="174" t="s">
        <v>8164</v>
      </c>
      <c r="O574" s="174" t="s">
        <v>8165</v>
      </c>
      <c r="P574" s="174">
        <v>0</v>
      </c>
      <c r="Q574" s="176">
        <v>93401</v>
      </c>
      <c r="R574" s="176" t="s">
        <v>8166</v>
      </c>
      <c r="S574" s="177">
        <v>37970</v>
      </c>
      <c r="T574" s="178">
        <v>7079</v>
      </c>
      <c r="U574" s="214">
        <v>0</v>
      </c>
      <c r="V574" s="179">
        <v>6596442</v>
      </c>
      <c r="W574" s="195">
        <v>44286</v>
      </c>
      <c r="X574" s="178" t="s">
        <v>7879</v>
      </c>
      <c r="Y574" s="178" t="s">
        <v>7880</v>
      </c>
      <c r="Z574" s="194" t="s">
        <v>7908</v>
      </c>
    </row>
    <row r="575" spans="1:26" ht="12.75" x14ac:dyDescent="0.2">
      <c r="A575" s="194" t="s">
        <v>3474</v>
      </c>
      <c r="B575" s="175">
        <v>692537009</v>
      </c>
      <c r="C575" s="174" t="s">
        <v>3475</v>
      </c>
      <c r="D575" s="174" t="s">
        <v>2871</v>
      </c>
      <c r="E575" s="174" t="s">
        <v>3476</v>
      </c>
      <c r="F575" s="174" t="s">
        <v>2872</v>
      </c>
      <c r="G575" s="174" t="s">
        <v>29</v>
      </c>
      <c r="H575" s="174">
        <v>0</v>
      </c>
      <c r="I575" s="174">
        <v>0</v>
      </c>
      <c r="J575" s="174" t="s">
        <v>3477</v>
      </c>
      <c r="K575" s="174" t="s">
        <v>3479</v>
      </c>
      <c r="L575" s="174" t="s">
        <v>50</v>
      </c>
      <c r="M575" s="174" t="s">
        <v>1889</v>
      </c>
      <c r="N575" s="174" t="s">
        <v>3478</v>
      </c>
      <c r="O575" s="174" t="s">
        <v>6347</v>
      </c>
      <c r="P575" s="174">
        <v>0</v>
      </c>
      <c r="Q575" s="176">
        <v>91001</v>
      </c>
      <c r="R575" s="176" t="s">
        <v>2875</v>
      </c>
      <c r="S575" s="177">
        <v>37970</v>
      </c>
      <c r="T575" s="178">
        <v>7081</v>
      </c>
      <c r="U575" s="179">
        <v>9014796</v>
      </c>
      <c r="V575" s="179">
        <v>27044388</v>
      </c>
      <c r="W575" s="195">
        <v>44286</v>
      </c>
      <c r="X575" s="178" t="s">
        <v>7879</v>
      </c>
      <c r="Y575" s="178" t="s">
        <v>7880</v>
      </c>
      <c r="Z575" s="194" t="s">
        <v>7950</v>
      </c>
    </row>
    <row r="576" spans="1:26" ht="12.75" x14ac:dyDescent="0.2">
      <c r="A576" s="194" t="s">
        <v>3902</v>
      </c>
      <c r="B576" s="175">
        <v>690727005</v>
      </c>
      <c r="C576" s="174" t="s">
        <v>2854</v>
      </c>
      <c r="D576" s="174" t="s">
        <v>2871</v>
      </c>
      <c r="E576" s="174" t="s">
        <v>27</v>
      </c>
      <c r="F576" s="174" t="s">
        <v>2872</v>
      </c>
      <c r="G576" s="174" t="s">
        <v>29</v>
      </c>
      <c r="H576" s="174">
        <v>0</v>
      </c>
      <c r="I576" s="174">
        <v>0</v>
      </c>
      <c r="J576" s="174" t="s">
        <v>3903</v>
      </c>
      <c r="K576" s="174" t="s">
        <v>3904</v>
      </c>
      <c r="L576" s="174" t="s">
        <v>50</v>
      </c>
      <c r="M576" s="174" t="s">
        <v>3906</v>
      </c>
      <c r="N576" s="174" t="s">
        <v>3905</v>
      </c>
      <c r="O576" s="174">
        <v>0</v>
      </c>
      <c r="P576" s="174">
        <v>0</v>
      </c>
      <c r="Q576" s="176">
        <v>91001</v>
      </c>
      <c r="R576" s="176" t="s">
        <v>2906</v>
      </c>
      <c r="S576" s="177">
        <v>37970</v>
      </c>
      <c r="T576" s="178">
        <v>7082</v>
      </c>
      <c r="U576" s="179">
        <v>10159532</v>
      </c>
      <c r="V576" s="179">
        <v>30478596</v>
      </c>
      <c r="W576" s="195">
        <v>44286</v>
      </c>
      <c r="X576" s="178" t="s">
        <v>7879</v>
      </c>
      <c r="Y576" s="178" t="s">
        <v>7880</v>
      </c>
      <c r="Z576" s="194" t="s">
        <v>7969</v>
      </c>
    </row>
    <row r="577" spans="1:26" ht="12.75" x14ac:dyDescent="0.2">
      <c r="A577" s="194" t="s">
        <v>3126</v>
      </c>
      <c r="B577" s="175">
        <v>690302004</v>
      </c>
      <c r="C577" s="174" t="s">
        <v>2854</v>
      </c>
      <c r="D577" s="174" t="s">
        <v>2871</v>
      </c>
      <c r="E577" s="174" t="s">
        <v>27</v>
      </c>
      <c r="F577" s="174" t="s">
        <v>2872</v>
      </c>
      <c r="G577" s="174" t="s">
        <v>29</v>
      </c>
      <c r="H577" s="174">
        <v>0</v>
      </c>
      <c r="I577" s="174">
        <v>0</v>
      </c>
      <c r="J577" s="174" t="s">
        <v>3127</v>
      </c>
      <c r="K577" s="174" t="s">
        <v>3128</v>
      </c>
      <c r="L577" s="174" t="s">
        <v>6167</v>
      </c>
      <c r="M577" s="174" t="s">
        <v>182</v>
      </c>
      <c r="N577" s="174">
        <v>0</v>
      </c>
      <c r="O577" s="174">
        <v>0</v>
      </c>
      <c r="P577" s="174">
        <v>0</v>
      </c>
      <c r="Q577" s="176" t="s">
        <v>3129</v>
      </c>
      <c r="R577" s="176" t="s">
        <v>3130</v>
      </c>
      <c r="S577" s="177">
        <v>37970</v>
      </c>
      <c r="T577" s="178">
        <v>7083</v>
      </c>
      <c r="U577" s="179">
        <v>22458168</v>
      </c>
      <c r="V577" s="179">
        <v>38057643</v>
      </c>
      <c r="W577" s="195">
        <v>44286</v>
      </c>
      <c r="X577" s="178" t="s">
        <v>7879</v>
      </c>
      <c r="Y577" s="178" t="s">
        <v>7880</v>
      </c>
      <c r="Z577" s="194" t="s">
        <v>7954</v>
      </c>
    </row>
    <row r="578" spans="1:26" ht="12.75" x14ac:dyDescent="0.2">
      <c r="A578" s="194" t="s">
        <v>939</v>
      </c>
      <c r="B578" s="175">
        <v>730998007</v>
      </c>
      <c r="C578" s="174" t="s">
        <v>81</v>
      </c>
      <c r="D578" s="174" t="s">
        <v>940</v>
      </c>
      <c r="E578" s="174" t="s">
        <v>7675</v>
      </c>
      <c r="F578" s="174" t="s">
        <v>941</v>
      </c>
      <c r="G578" s="174" t="s">
        <v>7676</v>
      </c>
      <c r="H578" s="174" t="s">
        <v>817</v>
      </c>
      <c r="I578" s="174" t="s">
        <v>6609</v>
      </c>
      <c r="J578" s="174" t="s">
        <v>6610</v>
      </c>
      <c r="K578" s="174" t="s">
        <v>942</v>
      </c>
      <c r="L578" s="174" t="s">
        <v>50</v>
      </c>
      <c r="M578" s="174" t="s">
        <v>932</v>
      </c>
      <c r="N578" s="174" t="s">
        <v>943</v>
      </c>
      <c r="O578" s="174" t="s">
        <v>944</v>
      </c>
      <c r="P578" s="174">
        <v>0</v>
      </c>
      <c r="Q578" s="176" t="s">
        <v>419</v>
      </c>
      <c r="R578" s="176" t="s">
        <v>7689</v>
      </c>
      <c r="S578" s="177">
        <v>37970</v>
      </c>
      <c r="T578" s="178">
        <v>7085</v>
      </c>
      <c r="U578" s="179">
        <v>6206400</v>
      </c>
      <c r="V578" s="179">
        <v>18774360</v>
      </c>
      <c r="W578" s="195">
        <v>44286</v>
      </c>
      <c r="X578" s="178" t="s">
        <v>7879</v>
      </c>
      <c r="Y578" s="178" t="s">
        <v>7880</v>
      </c>
      <c r="Z578" s="194" t="s">
        <v>7961</v>
      </c>
    </row>
    <row r="579" spans="1:26" ht="12.75" x14ac:dyDescent="0.2">
      <c r="A579" s="194" t="s">
        <v>7560</v>
      </c>
      <c r="B579" s="175">
        <v>746157002</v>
      </c>
      <c r="C579" s="174" t="s">
        <v>81</v>
      </c>
      <c r="D579" s="174" t="s">
        <v>5341</v>
      </c>
      <c r="E579" s="174" t="s">
        <v>8240</v>
      </c>
      <c r="F579" s="174" t="s">
        <v>4779</v>
      </c>
      <c r="G579" s="174" t="s">
        <v>5342</v>
      </c>
      <c r="H579" s="174" t="s">
        <v>186</v>
      </c>
      <c r="I579" s="174" t="s">
        <v>8241</v>
      </c>
      <c r="J579" s="174" t="s">
        <v>5343</v>
      </c>
      <c r="K579" s="174" t="s">
        <v>8242</v>
      </c>
      <c r="L579" s="174" t="s">
        <v>50</v>
      </c>
      <c r="M579" s="174" t="s">
        <v>671</v>
      </c>
      <c r="N579" s="174" t="s">
        <v>8243</v>
      </c>
      <c r="O579" s="174" t="s">
        <v>5344</v>
      </c>
      <c r="P579" s="174">
        <v>0</v>
      </c>
      <c r="Q579" s="176" t="s">
        <v>419</v>
      </c>
      <c r="R579" s="176" t="s">
        <v>6925</v>
      </c>
      <c r="S579" s="177">
        <v>37970</v>
      </c>
      <c r="T579" s="178">
        <v>7086</v>
      </c>
      <c r="U579" s="179">
        <v>14429880</v>
      </c>
      <c r="V579" s="179">
        <v>43289640</v>
      </c>
      <c r="W579" s="195">
        <v>44286</v>
      </c>
      <c r="X579" s="178" t="s">
        <v>7879</v>
      </c>
      <c r="Y579" s="178" t="s">
        <v>7880</v>
      </c>
      <c r="Z579" s="194" t="s">
        <v>7949</v>
      </c>
    </row>
    <row r="580" spans="1:26" ht="12.75" x14ac:dyDescent="0.2">
      <c r="A580" s="194" t="s">
        <v>7560</v>
      </c>
      <c r="B580" s="175">
        <v>746157002</v>
      </c>
      <c r="C580" s="174" t="s">
        <v>81</v>
      </c>
      <c r="D580" s="174" t="s">
        <v>5341</v>
      </c>
      <c r="E580" s="174" t="s">
        <v>8240</v>
      </c>
      <c r="F580" s="174" t="s">
        <v>4779</v>
      </c>
      <c r="G580" s="174" t="s">
        <v>5342</v>
      </c>
      <c r="H580" s="174" t="s">
        <v>186</v>
      </c>
      <c r="I580" s="174" t="s">
        <v>8241</v>
      </c>
      <c r="J580" s="174" t="s">
        <v>5343</v>
      </c>
      <c r="K580" s="174" t="s">
        <v>8242</v>
      </c>
      <c r="L580" s="174" t="s">
        <v>50</v>
      </c>
      <c r="M580" s="174" t="s">
        <v>671</v>
      </c>
      <c r="N580" s="174" t="s">
        <v>8243</v>
      </c>
      <c r="O580" s="174" t="s">
        <v>5344</v>
      </c>
      <c r="P580" s="174">
        <v>0</v>
      </c>
      <c r="Q580" s="176" t="s">
        <v>419</v>
      </c>
      <c r="R580" s="176" t="s">
        <v>6925</v>
      </c>
      <c r="S580" s="177">
        <v>37970</v>
      </c>
      <c r="T580" s="178">
        <v>7086</v>
      </c>
      <c r="U580" s="179">
        <v>14429880</v>
      </c>
      <c r="V580" s="179">
        <v>43289640</v>
      </c>
      <c r="W580" s="195">
        <v>44286</v>
      </c>
      <c r="X580" s="178" t="s">
        <v>7879</v>
      </c>
      <c r="Y580" s="178" t="s">
        <v>7880</v>
      </c>
      <c r="Z580" s="194" t="s">
        <v>7960</v>
      </c>
    </row>
    <row r="581" spans="1:26" ht="12.75" x14ac:dyDescent="0.2">
      <c r="A581" s="194" t="s">
        <v>7560</v>
      </c>
      <c r="B581" s="175">
        <v>746157002</v>
      </c>
      <c r="C581" s="174" t="s">
        <v>81</v>
      </c>
      <c r="D581" s="174" t="s">
        <v>5341</v>
      </c>
      <c r="E581" s="174" t="s">
        <v>8240</v>
      </c>
      <c r="F581" s="174" t="s">
        <v>4779</v>
      </c>
      <c r="G581" s="174" t="s">
        <v>5342</v>
      </c>
      <c r="H581" s="174" t="s">
        <v>186</v>
      </c>
      <c r="I581" s="174" t="s">
        <v>8241</v>
      </c>
      <c r="J581" s="174" t="s">
        <v>5343</v>
      </c>
      <c r="K581" s="174" t="s">
        <v>8242</v>
      </c>
      <c r="L581" s="174" t="s">
        <v>50</v>
      </c>
      <c r="M581" s="174" t="s">
        <v>671</v>
      </c>
      <c r="N581" s="174" t="s">
        <v>8243</v>
      </c>
      <c r="O581" s="174" t="s">
        <v>5344</v>
      </c>
      <c r="P581" s="174">
        <v>0</v>
      </c>
      <c r="Q581" s="176" t="s">
        <v>419</v>
      </c>
      <c r="R581" s="176" t="s">
        <v>6925</v>
      </c>
      <c r="S581" s="177">
        <v>37970</v>
      </c>
      <c r="T581" s="178">
        <v>7086</v>
      </c>
      <c r="U581" s="179">
        <v>8016600</v>
      </c>
      <c r="V581" s="179">
        <v>25332456</v>
      </c>
      <c r="W581" s="195">
        <v>44286</v>
      </c>
      <c r="X581" s="178" t="s">
        <v>7879</v>
      </c>
      <c r="Y581" s="178" t="s">
        <v>7880</v>
      </c>
      <c r="Z581" s="194" t="s">
        <v>7977</v>
      </c>
    </row>
    <row r="582" spans="1:26" ht="12.75" x14ac:dyDescent="0.2">
      <c r="A582" s="194" t="s">
        <v>7560</v>
      </c>
      <c r="B582" s="175">
        <v>746157002</v>
      </c>
      <c r="C582" s="174" t="s">
        <v>81</v>
      </c>
      <c r="D582" s="174" t="s">
        <v>5341</v>
      </c>
      <c r="E582" s="174" t="s">
        <v>8240</v>
      </c>
      <c r="F582" s="174" t="s">
        <v>4779</v>
      </c>
      <c r="G582" s="174" t="s">
        <v>5342</v>
      </c>
      <c r="H582" s="174" t="s">
        <v>186</v>
      </c>
      <c r="I582" s="174" t="s">
        <v>8241</v>
      </c>
      <c r="J582" s="174" t="s">
        <v>5343</v>
      </c>
      <c r="K582" s="174" t="s">
        <v>8242</v>
      </c>
      <c r="L582" s="174" t="s">
        <v>50</v>
      </c>
      <c r="M582" s="174" t="s">
        <v>671</v>
      </c>
      <c r="N582" s="174" t="s">
        <v>8243</v>
      </c>
      <c r="O582" s="174" t="s">
        <v>5344</v>
      </c>
      <c r="P582" s="174">
        <v>0</v>
      </c>
      <c r="Q582" s="176" t="s">
        <v>419</v>
      </c>
      <c r="R582" s="176" t="s">
        <v>6925</v>
      </c>
      <c r="S582" s="177">
        <v>37970</v>
      </c>
      <c r="T582" s="178">
        <v>7086</v>
      </c>
      <c r="U582" s="179">
        <v>7856268</v>
      </c>
      <c r="V582" s="179">
        <v>23889468</v>
      </c>
      <c r="W582" s="195">
        <v>44286</v>
      </c>
      <c r="X582" s="178" t="s">
        <v>7879</v>
      </c>
      <c r="Y582" s="178" t="s">
        <v>7880</v>
      </c>
      <c r="Z582" s="194" t="s">
        <v>7941</v>
      </c>
    </row>
    <row r="583" spans="1:26" ht="12.75" x14ac:dyDescent="0.2">
      <c r="A583" s="194" t="s">
        <v>7560</v>
      </c>
      <c r="B583" s="175">
        <v>746157002</v>
      </c>
      <c r="C583" s="174" t="s">
        <v>81</v>
      </c>
      <c r="D583" s="174" t="s">
        <v>5341</v>
      </c>
      <c r="E583" s="174" t="s">
        <v>8240</v>
      </c>
      <c r="F583" s="174" t="s">
        <v>4779</v>
      </c>
      <c r="G583" s="174" t="s">
        <v>5342</v>
      </c>
      <c r="H583" s="174" t="s">
        <v>186</v>
      </c>
      <c r="I583" s="174" t="s">
        <v>8241</v>
      </c>
      <c r="J583" s="174" t="s">
        <v>5343</v>
      </c>
      <c r="K583" s="174" t="s">
        <v>8242</v>
      </c>
      <c r="L583" s="174" t="s">
        <v>50</v>
      </c>
      <c r="M583" s="174" t="s">
        <v>671</v>
      </c>
      <c r="N583" s="174" t="s">
        <v>8243</v>
      </c>
      <c r="O583" s="174" t="s">
        <v>5344</v>
      </c>
      <c r="P583" s="174">
        <v>0</v>
      </c>
      <c r="Q583" s="176" t="s">
        <v>419</v>
      </c>
      <c r="R583" s="176" t="s">
        <v>6925</v>
      </c>
      <c r="S583" s="177">
        <v>37970</v>
      </c>
      <c r="T583" s="178">
        <v>7086</v>
      </c>
      <c r="U583" s="179">
        <v>8016600</v>
      </c>
      <c r="V583" s="179">
        <v>25332456</v>
      </c>
      <c r="W583" s="195">
        <v>44286</v>
      </c>
      <c r="X583" s="178" t="s">
        <v>7879</v>
      </c>
      <c r="Y583" s="178" t="s">
        <v>7880</v>
      </c>
      <c r="Z583" s="194" t="s">
        <v>7994</v>
      </c>
    </row>
    <row r="584" spans="1:26" ht="12.75" x14ac:dyDescent="0.2">
      <c r="A584" s="194" t="s">
        <v>7560</v>
      </c>
      <c r="B584" s="175">
        <v>746157002</v>
      </c>
      <c r="C584" s="174" t="s">
        <v>81</v>
      </c>
      <c r="D584" s="174" t="s">
        <v>5341</v>
      </c>
      <c r="E584" s="174" t="s">
        <v>8240</v>
      </c>
      <c r="F584" s="174" t="s">
        <v>4779</v>
      </c>
      <c r="G584" s="174" t="s">
        <v>5342</v>
      </c>
      <c r="H584" s="174" t="s">
        <v>186</v>
      </c>
      <c r="I584" s="174" t="s">
        <v>8241</v>
      </c>
      <c r="J584" s="174" t="s">
        <v>5343</v>
      </c>
      <c r="K584" s="174" t="s">
        <v>8242</v>
      </c>
      <c r="L584" s="174" t="s">
        <v>50</v>
      </c>
      <c r="M584" s="174" t="s">
        <v>671</v>
      </c>
      <c r="N584" s="174" t="s">
        <v>8243</v>
      </c>
      <c r="O584" s="174" t="s">
        <v>5344</v>
      </c>
      <c r="P584" s="174">
        <v>0</v>
      </c>
      <c r="Q584" s="176" t="s">
        <v>419</v>
      </c>
      <c r="R584" s="176" t="s">
        <v>6925</v>
      </c>
      <c r="S584" s="177">
        <v>37970</v>
      </c>
      <c r="T584" s="178">
        <v>7086</v>
      </c>
      <c r="U584" s="179">
        <v>8016600</v>
      </c>
      <c r="V584" s="179">
        <v>24530796</v>
      </c>
      <c r="W584" s="195">
        <v>44286</v>
      </c>
      <c r="X584" s="178" t="s">
        <v>7879</v>
      </c>
      <c r="Y584" s="178" t="s">
        <v>7880</v>
      </c>
      <c r="Z584" s="194" t="s">
        <v>7927</v>
      </c>
    </row>
    <row r="585" spans="1:26" ht="12.75" x14ac:dyDescent="0.2">
      <c r="A585" s="194" t="s">
        <v>2946</v>
      </c>
      <c r="B585" s="175" t="s">
        <v>7827</v>
      </c>
      <c r="C585" s="174" t="s">
        <v>2854</v>
      </c>
      <c r="D585" s="174" t="s">
        <v>2871</v>
      </c>
      <c r="E585" s="174" t="s">
        <v>27</v>
      </c>
      <c r="F585" s="174" t="s">
        <v>2872</v>
      </c>
      <c r="G585" s="174" t="s">
        <v>29</v>
      </c>
      <c r="H585" s="174">
        <v>0</v>
      </c>
      <c r="I585" s="174">
        <v>0</v>
      </c>
      <c r="J585" s="174" t="s">
        <v>2947</v>
      </c>
      <c r="K585" s="174" t="s">
        <v>2948</v>
      </c>
      <c r="L585" s="174" t="s">
        <v>6167</v>
      </c>
      <c r="M585" s="174" t="s">
        <v>2786</v>
      </c>
      <c r="N585" s="174" t="s">
        <v>6369</v>
      </c>
      <c r="O585" s="174" t="s">
        <v>6370</v>
      </c>
      <c r="P585" s="174">
        <v>0</v>
      </c>
      <c r="Q585" s="176">
        <v>91001</v>
      </c>
      <c r="R585" s="176" t="s">
        <v>2949</v>
      </c>
      <c r="S585" s="177">
        <v>37970</v>
      </c>
      <c r="T585" s="178">
        <v>7087</v>
      </c>
      <c r="U585" s="179">
        <v>13335066</v>
      </c>
      <c r="V585" s="179">
        <v>13750218</v>
      </c>
      <c r="W585" s="195">
        <v>44286</v>
      </c>
      <c r="X585" s="178" t="s">
        <v>7879</v>
      </c>
      <c r="Y585" s="178" t="s">
        <v>7880</v>
      </c>
      <c r="Z585" s="194" t="s">
        <v>7883</v>
      </c>
    </row>
    <row r="586" spans="1:26" ht="12.75" x14ac:dyDescent="0.2">
      <c r="A586" s="194" t="s">
        <v>3458</v>
      </c>
      <c r="B586" s="175">
        <v>691513009</v>
      </c>
      <c r="C586" s="174" t="s">
        <v>2854</v>
      </c>
      <c r="D586" s="174" t="s">
        <v>2871</v>
      </c>
      <c r="E586" s="174" t="s">
        <v>27</v>
      </c>
      <c r="F586" s="174" t="s">
        <v>2872</v>
      </c>
      <c r="G586" s="174" t="s">
        <v>29</v>
      </c>
      <c r="H586" s="174">
        <v>0</v>
      </c>
      <c r="I586" s="174">
        <v>0</v>
      </c>
      <c r="J586" s="174" t="s">
        <v>3459</v>
      </c>
      <c r="K586" s="174" t="s">
        <v>3461</v>
      </c>
      <c r="L586" s="174" t="s">
        <v>344</v>
      </c>
      <c r="M586" s="174" t="s">
        <v>3463</v>
      </c>
      <c r="N586" s="174" t="s">
        <v>3462</v>
      </c>
      <c r="O586" s="174" t="s">
        <v>3460</v>
      </c>
      <c r="P586" s="174">
        <v>0</v>
      </c>
      <c r="Q586" s="176">
        <v>91001</v>
      </c>
      <c r="R586" s="176" t="s">
        <v>2875</v>
      </c>
      <c r="S586" s="177">
        <v>37970</v>
      </c>
      <c r="T586" s="178">
        <v>7090</v>
      </c>
      <c r="U586" s="179">
        <v>4945260</v>
      </c>
      <c r="V586" s="179">
        <v>10033944</v>
      </c>
      <c r="W586" s="195">
        <v>44286</v>
      </c>
      <c r="X586" s="178" t="s">
        <v>7879</v>
      </c>
      <c r="Y586" s="178" t="s">
        <v>7880</v>
      </c>
      <c r="Z586" s="194" t="s">
        <v>7920</v>
      </c>
    </row>
    <row r="587" spans="1:26" ht="12.75" x14ac:dyDescent="0.2">
      <c r="A587" s="194" t="s">
        <v>3260</v>
      </c>
      <c r="B587" s="175">
        <v>690803003</v>
      </c>
      <c r="C587" s="174" t="s">
        <v>2854</v>
      </c>
      <c r="D587" s="174" t="s">
        <v>2871</v>
      </c>
      <c r="E587" s="174" t="s">
        <v>27</v>
      </c>
      <c r="F587" s="174" t="s">
        <v>2872</v>
      </c>
      <c r="G587" s="174" t="s">
        <v>29</v>
      </c>
      <c r="H587" s="174">
        <v>0</v>
      </c>
      <c r="I587" s="174">
        <v>0</v>
      </c>
      <c r="J587" s="174" t="s">
        <v>3261</v>
      </c>
      <c r="K587" s="174" t="s">
        <v>3262</v>
      </c>
      <c r="L587" s="174" t="s">
        <v>6170</v>
      </c>
      <c r="M587" s="174" t="s">
        <v>3263</v>
      </c>
      <c r="N587" s="174">
        <v>0</v>
      </c>
      <c r="O587" s="174">
        <v>0</v>
      </c>
      <c r="P587" s="174">
        <v>0</v>
      </c>
      <c r="Q587" s="176">
        <v>91001</v>
      </c>
      <c r="R587" s="176" t="s">
        <v>2887</v>
      </c>
      <c r="S587" s="177">
        <v>37970</v>
      </c>
      <c r="T587" s="178">
        <v>7091</v>
      </c>
      <c r="U587" s="214">
        <v>0</v>
      </c>
      <c r="V587" s="179">
        <v>6182995</v>
      </c>
      <c r="W587" s="195">
        <v>44286</v>
      </c>
      <c r="X587" s="178" t="s">
        <v>7879</v>
      </c>
      <c r="Y587" s="178" t="s">
        <v>7880</v>
      </c>
      <c r="Z587" s="194" t="s">
        <v>7970</v>
      </c>
    </row>
    <row r="588" spans="1:26" ht="12.75" x14ac:dyDescent="0.2">
      <c r="A588" s="194" t="s">
        <v>4085</v>
      </c>
      <c r="B588" s="175">
        <v>692001001</v>
      </c>
      <c r="C588" s="174" t="s">
        <v>2854</v>
      </c>
      <c r="D588" s="174" t="s">
        <v>2871</v>
      </c>
      <c r="E588" s="174" t="s">
        <v>27</v>
      </c>
      <c r="F588" s="174" t="s">
        <v>2872</v>
      </c>
      <c r="G588" s="174" t="s">
        <v>29</v>
      </c>
      <c r="H588" s="174">
        <v>0</v>
      </c>
      <c r="I588" s="174">
        <v>0</v>
      </c>
      <c r="J588" s="174" t="s">
        <v>4086</v>
      </c>
      <c r="K588" s="174" t="s">
        <v>6967</v>
      </c>
      <c r="L588" s="174" t="s">
        <v>6172</v>
      </c>
      <c r="M588" s="174" t="s">
        <v>1113</v>
      </c>
      <c r="N588" s="174">
        <v>0</v>
      </c>
      <c r="O588" s="174">
        <v>0</v>
      </c>
      <c r="P588" s="174">
        <v>0</v>
      </c>
      <c r="Q588" s="176">
        <v>91001</v>
      </c>
      <c r="R588" s="176" t="s">
        <v>2875</v>
      </c>
      <c r="S588" s="177">
        <v>37970</v>
      </c>
      <c r="T588" s="178">
        <v>7092</v>
      </c>
      <c r="U588" s="179">
        <v>6524995</v>
      </c>
      <c r="V588" s="179">
        <v>13239230</v>
      </c>
      <c r="W588" s="195">
        <v>44286</v>
      </c>
      <c r="X588" s="178" t="s">
        <v>7879</v>
      </c>
      <c r="Y588" s="178" t="s">
        <v>7880</v>
      </c>
      <c r="Z588" s="194" t="s">
        <v>7938</v>
      </c>
    </row>
    <row r="589" spans="1:26" ht="12.75" x14ac:dyDescent="0.2">
      <c r="A589" s="194" t="s">
        <v>3250</v>
      </c>
      <c r="B589" s="175">
        <v>691902005</v>
      </c>
      <c r="C589" s="174" t="s">
        <v>2854</v>
      </c>
      <c r="D589" s="174" t="s">
        <v>2871</v>
      </c>
      <c r="E589" s="174" t="s">
        <v>27</v>
      </c>
      <c r="F589" s="174" t="s">
        <v>2872</v>
      </c>
      <c r="G589" s="174" t="s">
        <v>29</v>
      </c>
      <c r="H589" s="174">
        <v>0</v>
      </c>
      <c r="I589" s="174">
        <v>0</v>
      </c>
      <c r="J589" s="174" t="s">
        <v>3251</v>
      </c>
      <c r="K589" s="174" t="s">
        <v>3252</v>
      </c>
      <c r="L589" s="174" t="s">
        <v>51</v>
      </c>
      <c r="M589" s="174" t="s">
        <v>3253</v>
      </c>
      <c r="N589" s="174">
        <v>0</v>
      </c>
      <c r="O589" s="174">
        <v>0</v>
      </c>
      <c r="P589" s="174">
        <v>0</v>
      </c>
      <c r="Q589" s="176">
        <v>91001</v>
      </c>
      <c r="R589" s="176" t="s">
        <v>3254</v>
      </c>
      <c r="S589" s="177">
        <v>37970</v>
      </c>
      <c r="T589" s="178">
        <v>7095</v>
      </c>
      <c r="U589" s="179">
        <v>4730622</v>
      </c>
      <c r="V589" s="179">
        <v>9598443</v>
      </c>
      <c r="W589" s="195">
        <v>44286</v>
      </c>
      <c r="X589" s="178" t="s">
        <v>7879</v>
      </c>
      <c r="Y589" s="178" t="s">
        <v>7880</v>
      </c>
      <c r="Z589" s="194" t="s">
        <v>8056</v>
      </c>
    </row>
    <row r="590" spans="1:26" ht="12.75" x14ac:dyDescent="0.2">
      <c r="A590" s="194" t="s">
        <v>542</v>
      </c>
      <c r="B590" s="175">
        <v>651853702</v>
      </c>
      <c r="C590" s="174" t="s">
        <v>81</v>
      </c>
      <c r="D590" s="174" t="s">
        <v>543</v>
      </c>
      <c r="E590" s="174" t="s">
        <v>7258</v>
      </c>
      <c r="F590" s="174" t="s">
        <v>544</v>
      </c>
      <c r="G590" s="174" t="s">
        <v>7261</v>
      </c>
      <c r="H590" s="174" t="s">
        <v>135</v>
      </c>
      <c r="I590" s="174" t="s">
        <v>7262</v>
      </c>
      <c r="J590" s="174" t="s">
        <v>545</v>
      </c>
      <c r="K590" s="174" t="s">
        <v>6249</v>
      </c>
      <c r="L590" s="174" t="s">
        <v>50</v>
      </c>
      <c r="M590" s="174" t="s">
        <v>6250</v>
      </c>
      <c r="N590" s="174" t="s">
        <v>7260</v>
      </c>
      <c r="O590" s="174" t="s">
        <v>7259</v>
      </c>
      <c r="P590" s="174">
        <v>0</v>
      </c>
      <c r="Q590" s="176">
        <v>93991</v>
      </c>
      <c r="R590" s="176" t="s">
        <v>7559</v>
      </c>
      <c r="S590" s="177">
        <v>37970</v>
      </c>
      <c r="T590" s="178">
        <v>7102</v>
      </c>
      <c r="U590" s="179">
        <v>6413280</v>
      </c>
      <c r="V590" s="179">
        <v>19239840</v>
      </c>
      <c r="W590" s="195">
        <v>44286</v>
      </c>
      <c r="X590" s="178" t="s">
        <v>7879</v>
      </c>
      <c r="Y590" s="178" t="s">
        <v>7880</v>
      </c>
      <c r="Z590" s="194" t="s">
        <v>8014</v>
      </c>
    </row>
    <row r="591" spans="1:26" ht="12.75" x14ac:dyDescent="0.2">
      <c r="A591" s="194" t="s">
        <v>542</v>
      </c>
      <c r="B591" s="175">
        <v>651853702</v>
      </c>
      <c r="C591" s="174" t="s">
        <v>81</v>
      </c>
      <c r="D591" s="174" t="s">
        <v>543</v>
      </c>
      <c r="E591" s="174" t="s">
        <v>7258</v>
      </c>
      <c r="F591" s="174" t="s">
        <v>544</v>
      </c>
      <c r="G591" s="174" t="s">
        <v>7261</v>
      </c>
      <c r="H591" s="174" t="s">
        <v>135</v>
      </c>
      <c r="I591" s="174" t="s">
        <v>7262</v>
      </c>
      <c r="J591" s="174" t="s">
        <v>545</v>
      </c>
      <c r="K591" s="174" t="s">
        <v>6249</v>
      </c>
      <c r="L591" s="174" t="s">
        <v>50</v>
      </c>
      <c r="M591" s="174" t="s">
        <v>6250</v>
      </c>
      <c r="N591" s="174" t="s">
        <v>7260</v>
      </c>
      <c r="O591" s="174" t="s">
        <v>7259</v>
      </c>
      <c r="P591" s="174">
        <v>0</v>
      </c>
      <c r="Q591" s="176">
        <v>93991</v>
      </c>
      <c r="R591" s="176" t="s">
        <v>7559</v>
      </c>
      <c r="S591" s="177">
        <v>37970</v>
      </c>
      <c r="T591" s="178">
        <v>7102</v>
      </c>
      <c r="U591" s="179">
        <v>6413280</v>
      </c>
      <c r="V591" s="179">
        <v>18923826</v>
      </c>
      <c r="W591" s="195">
        <v>44286</v>
      </c>
      <c r="X591" s="178" t="s">
        <v>7879</v>
      </c>
      <c r="Y591" s="178" t="s">
        <v>7880</v>
      </c>
      <c r="Z591" s="194" t="s">
        <v>7966</v>
      </c>
    </row>
    <row r="592" spans="1:26" ht="12.75" x14ac:dyDescent="0.2">
      <c r="A592" s="194" t="s">
        <v>542</v>
      </c>
      <c r="B592" s="175">
        <v>651853702</v>
      </c>
      <c r="C592" s="174" t="s">
        <v>81</v>
      </c>
      <c r="D592" s="174" t="s">
        <v>543</v>
      </c>
      <c r="E592" s="174" t="s">
        <v>7258</v>
      </c>
      <c r="F592" s="174" t="s">
        <v>544</v>
      </c>
      <c r="G592" s="174" t="s">
        <v>7261</v>
      </c>
      <c r="H592" s="174" t="s">
        <v>135</v>
      </c>
      <c r="I592" s="174" t="s">
        <v>7262</v>
      </c>
      <c r="J592" s="174" t="s">
        <v>545</v>
      </c>
      <c r="K592" s="174" t="s">
        <v>6249</v>
      </c>
      <c r="L592" s="174" t="s">
        <v>50</v>
      </c>
      <c r="M592" s="174" t="s">
        <v>6250</v>
      </c>
      <c r="N592" s="174" t="s">
        <v>7260</v>
      </c>
      <c r="O592" s="174" t="s">
        <v>7259</v>
      </c>
      <c r="P592" s="174">
        <v>0</v>
      </c>
      <c r="Q592" s="176">
        <v>93991</v>
      </c>
      <c r="R592" s="176" t="s">
        <v>7559</v>
      </c>
      <c r="S592" s="177">
        <v>37970</v>
      </c>
      <c r="T592" s="178">
        <v>7102</v>
      </c>
      <c r="U592" s="179">
        <v>11223240</v>
      </c>
      <c r="V592" s="179">
        <v>33669720</v>
      </c>
      <c r="W592" s="195">
        <v>44286</v>
      </c>
      <c r="X592" s="178" t="s">
        <v>7879</v>
      </c>
      <c r="Y592" s="178" t="s">
        <v>7880</v>
      </c>
      <c r="Z592" s="194" t="s">
        <v>7944</v>
      </c>
    </row>
    <row r="593" spans="1:26" ht="12.75" x14ac:dyDescent="0.2">
      <c r="A593" s="194" t="s">
        <v>542</v>
      </c>
      <c r="B593" s="175">
        <v>651853702</v>
      </c>
      <c r="C593" s="174" t="s">
        <v>81</v>
      </c>
      <c r="D593" s="174" t="s">
        <v>543</v>
      </c>
      <c r="E593" s="174" t="s">
        <v>7258</v>
      </c>
      <c r="F593" s="174" t="s">
        <v>544</v>
      </c>
      <c r="G593" s="174" t="s">
        <v>7261</v>
      </c>
      <c r="H593" s="174" t="s">
        <v>135</v>
      </c>
      <c r="I593" s="174" t="s">
        <v>7262</v>
      </c>
      <c r="J593" s="174" t="s">
        <v>545</v>
      </c>
      <c r="K593" s="174" t="s">
        <v>6249</v>
      </c>
      <c r="L593" s="174" t="s">
        <v>50</v>
      </c>
      <c r="M593" s="174" t="s">
        <v>6250</v>
      </c>
      <c r="N593" s="174" t="s">
        <v>7260</v>
      </c>
      <c r="O593" s="174" t="s">
        <v>7259</v>
      </c>
      <c r="P593" s="174">
        <v>0</v>
      </c>
      <c r="Q593" s="176">
        <v>93991</v>
      </c>
      <c r="R593" s="176" t="s">
        <v>7559</v>
      </c>
      <c r="S593" s="177">
        <v>37970</v>
      </c>
      <c r="T593" s="178">
        <v>7102</v>
      </c>
      <c r="U593" s="179">
        <v>6413280</v>
      </c>
      <c r="V593" s="179">
        <v>19239840</v>
      </c>
      <c r="W593" s="195">
        <v>44286</v>
      </c>
      <c r="X593" s="178" t="s">
        <v>7879</v>
      </c>
      <c r="Y593" s="178" t="s">
        <v>7880</v>
      </c>
      <c r="Z593" s="194" t="s">
        <v>7950</v>
      </c>
    </row>
    <row r="594" spans="1:26" ht="12.75" x14ac:dyDescent="0.2">
      <c r="A594" s="194" t="s">
        <v>542</v>
      </c>
      <c r="B594" s="175">
        <v>651853702</v>
      </c>
      <c r="C594" s="174" t="s">
        <v>81</v>
      </c>
      <c r="D594" s="174" t="s">
        <v>543</v>
      </c>
      <c r="E594" s="174" t="s">
        <v>7258</v>
      </c>
      <c r="F594" s="174" t="s">
        <v>544</v>
      </c>
      <c r="G594" s="174" t="s">
        <v>7261</v>
      </c>
      <c r="H594" s="174" t="s">
        <v>135</v>
      </c>
      <c r="I594" s="174" t="s">
        <v>7262</v>
      </c>
      <c r="J594" s="174" t="s">
        <v>545</v>
      </c>
      <c r="K594" s="174" t="s">
        <v>6249</v>
      </c>
      <c r="L594" s="174" t="s">
        <v>50</v>
      </c>
      <c r="M594" s="174" t="s">
        <v>6250</v>
      </c>
      <c r="N594" s="174" t="s">
        <v>7260</v>
      </c>
      <c r="O594" s="174" t="s">
        <v>7259</v>
      </c>
      <c r="P594" s="174">
        <v>0</v>
      </c>
      <c r="Q594" s="176">
        <v>93991</v>
      </c>
      <c r="R594" s="176" t="s">
        <v>7559</v>
      </c>
      <c r="S594" s="177">
        <v>37970</v>
      </c>
      <c r="T594" s="178">
        <v>7102</v>
      </c>
      <c r="U594" s="179">
        <v>8016600</v>
      </c>
      <c r="V594" s="179">
        <v>24049800</v>
      </c>
      <c r="W594" s="195">
        <v>44286</v>
      </c>
      <c r="X594" s="178" t="s">
        <v>7879</v>
      </c>
      <c r="Y594" s="178" t="s">
        <v>7880</v>
      </c>
      <c r="Z594" s="194" t="s">
        <v>7967</v>
      </c>
    </row>
    <row r="595" spans="1:26" ht="12.75" x14ac:dyDescent="0.2">
      <c r="A595" s="194" t="s">
        <v>542</v>
      </c>
      <c r="B595" s="175">
        <v>651853702</v>
      </c>
      <c r="C595" s="174" t="s">
        <v>81</v>
      </c>
      <c r="D595" s="174" t="s">
        <v>543</v>
      </c>
      <c r="E595" s="174" t="s">
        <v>7258</v>
      </c>
      <c r="F595" s="174" t="s">
        <v>544</v>
      </c>
      <c r="G595" s="174" t="s">
        <v>7261</v>
      </c>
      <c r="H595" s="174" t="s">
        <v>135</v>
      </c>
      <c r="I595" s="174" t="s">
        <v>7262</v>
      </c>
      <c r="J595" s="174" t="s">
        <v>545</v>
      </c>
      <c r="K595" s="174" t="s">
        <v>6249</v>
      </c>
      <c r="L595" s="174" t="s">
        <v>50</v>
      </c>
      <c r="M595" s="174" t="s">
        <v>6250</v>
      </c>
      <c r="N595" s="174" t="s">
        <v>7260</v>
      </c>
      <c r="O595" s="174" t="s">
        <v>7259</v>
      </c>
      <c r="P595" s="174">
        <v>0</v>
      </c>
      <c r="Q595" s="176">
        <v>93991</v>
      </c>
      <c r="R595" s="176" t="s">
        <v>7559</v>
      </c>
      <c r="S595" s="177">
        <v>37970</v>
      </c>
      <c r="T595" s="178">
        <v>7102</v>
      </c>
      <c r="U595" s="179">
        <v>8016600</v>
      </c>
      <c r="V595" s="179">
        <v>24049800</v>
      </c>
      <c r="W595" s="195">
        <v>44286</v>
      </c>
      <c r="X595" s="178" t="s">
        <v>7879</v>
      </c>
      <c r="Y595" s="178" t="s">
        <v>7880</v>
      </c>
      <c r="Z595" s="194" t="s">
        <v>7969</v>
      </c>
    </row>
    <row r="596" spans="1:26" ht="12.75" x14ac:dyDescent="0.2">
      <c r="A596" s="194" t="s">
        <v>542</v>
      </c>
      <c r="B596" s="175">
        <v>651853702</v>
      </c>
      <c r="C596" s="174" t="s">
        <v>81</v>
      </c>
      <c r="D596" s="174" t="s">
        <v>543</v>
      </c>
      <c r="E596" s="174" t="s">
        <v>7258</v>
      </c>
      <c r="F596" s="174" t="s">
        <v>544</v>
      </c>
      <c r="G596" s="174" t="s">
        <v>7261</v>
      </c>
      <c r="H596" s="174" t="s">
        <v>135</v>
      </c>
      <c r="I596" s="174" t="s">
        <v>7262</v>
      </c>
      <c r="J596" s="174" t="s">
        <v>545</v>
      </c>
      <c r="K596" s="174" t="s">
        <v>6249</v>
      </c>
      <c r="L596" s="174" t="s">
        <v>50</v>
      </c>
      <c r="M596" s="174" t="s">
        <v>6250</v>
      </c>
      <c r="N596" s="174" t="s">
        <v>7260</v>
      </c>
      <c r="O596" s="174" t="s">
        <v>7259</v>
      </c>
      <c r="P596" s="174">
        <v>0</v>
      </c>
      <c r="Q596" s="176">
        <v>93991</v>
      </c>
      <c r="R596" s="176" t="s">
        <v>7559</v>
      </c>
      <c r="S596" s="177">
        <v>37970</v>
      </c>
      <c r="T596" s="178">
        <v>7102</v>
      </c>
      <c r="U596" s="179">
        <v>12826560</v>
      </c>
      <c r="V596" s="179">
        <v>38479680</v>
      </c>
      <c r="W596" s="195">
        <v>44286</v>
      </c>
      <c r="X596" s="178" t="s">
        <v>7879</v>
      </c>
      <c r="Y596" s="178" t="s">
        <v>7880</v>
      </c>
      <c r="Z596" s="194" t="s">
        <v>7982</v>
      </c>
    </row>
    <row r="597" spans="1:26" ht="12.75" x14ac:dyDescent="0.2">
      <c r="A597" s="194" t="s">
        <v>3722</v>
      </c>
      <c r="B597" s="175">
        <v>690711001</v>
      </c>
      <c r="C597" s="174" t="s">
        <v>2854</v>
      </c>
      <c r="D597" s="174" t="s">
        <v>2871</v>
      </c>
      <c r="E597" s="174" t="s">
        <v>27</v>
      </c>
      <c r="F597" s="174" t="s">
        <v>2872</v>
      </c>
      <c r="G597" s="174" t="s">
        <v>29</v>
      </c>
      <c r="H597" s="174">
        <v>0</v>
      </c>
      <c r="I597" s="174">
        <v>0</v>
      </c>
      <c r="J597" s="174" t="s">
        <v>3723</v>
      </c>
      <c r="K597" s="174" t="s">
        <v>3724</v>
      </c>
      <c r="L597" s="174" t="s">
        <v>50</v>
      </c>
      <c r="M597" s="174" t="s">
        <v>1204</v>
      </c>
      <c r="N597" s="174">
        <v>0</v>
      </c>
      <c r="O597" s="174">
        <v>0</v>
      </c>
      <c r="P597" s="174">
        <v>0</v>
      </c>
      <c r="Q597" s="176">
        <v>91001</v>
      </c>
      <c r="R597" s="176" t="s">
        <v>2949</v>
      </c>
      <c r="S597" s="177">
        <v>37970</v>
      </c>
      <c r="T597" s="178">
        <v>7104</v>
      </c>
      <c r="U597" s="179">
        <v>10897887</v>
      </c>
      <c r="V597" s="179">
        <v>22147319</v>
      </c>
      <c r="W597" s="195">
        <v>44286</v>
      </c>
      <c r="X597" s="178" t="s">
        <v>7879</v>
      </c>
      <c r="Y597" s="178" t="s">
        <v>7880</v>
      </c>
      <c r="Z597" s="194" t="s">
        <v>7926</v>
      </c>
    </row>
    <row r="598" spans="1:26" ht="12.75" x14ac:dyDescent="0.2">
      <c r="A598" s="194" t="s">
        <v>4081</v>
      </c>
      <c r="B598" s="175">
        <v>691807002</v>
      </c>
      <c r="C598" s="174" t="s">
        <v>2854</v>
      </c>
      <c r="D598" s="174" t="s">
        <v>2871</v>
      </c>
      <c r="E598" s="174" t="s">
        <v>27</v>
      </c>
      <c r="F598" s="174" t="s">
        <v>2872</v>
      </c>
      <c r="G598" s="174" t="s">
        <v>29</v>
      </c>
      <c r="H598" s="174">
        <v>0</v>
      </c>
      <c r="I598" s="174">
        <v>0</v>
      </c>
      <c r="J598" s="174" t="s">
        <v>4082</v>
      </c>
      <c r="K598" s="174" t="s">
        <v>4083</v>
      </c>
      <c r="L598" s="174" t="s">
        <v>51</v>
      </c>
      <c r="M598" s="174" t="s">
        <v>4084</v>
      </c>
      <c r="N598" s="174" t="s">
        <v>6304</v>
      </c>
      <c r="O598" s="174" t="s">
        <v>6305</v>
      </c>
      <c r="P598" s="174">
        <v>0</v>
      </c>
      <c r="Q598" s="176" t="s">
        <v>3142</v>
      </c>
      <c r="R598" s="176" t="s">
        <v>2875</v>
      </c>
      <c r="S598" s="177">
        <v>37970</v>
      </c>
      <c r="T598" s="178">
        <v>7105</v>
      </c>
      <c r="U598" s="179">
        <v>5056871</v>
      </c>
      <c r="V598" s="179">
        <v>10260403</v>
      </c>
      <c r="W598" s="195">
        <v>44286</v>
      </c>
      <c r="X598" s="178" t="s">
        <v>7879</v>
      </c>
      <c r="Y598" s="178" t="s">
        <v>7880</v>
      </c>
      <c r="Z598" s="194" t="s">
        <v>7890</v>
      </c>
    </row>
    <row r="599" spans="1:26" ht="12.75" x14ac:dyDescent="0.2">
      <c r="A599" s="194" t="s">
        <v>3734</v>
      </c>
      <c r="B599" s="175">
        <v>692201000</v>
      </c>
      <c r="C599" s="174" t="s">
        <v>2854</v>
      </c>
      <c r="D599" s="174" t="s">
        <v>2882</v>
      </c>
      <c r="E599" s="174" t="s">
        <v>1700</v>
      </c>
      <c r="F599" s="174" t="s">
        <v>3644</v>
      </c>
      <c r="G599" s="174" t="s">
        <v>29</v>
      </c>
      <c r="H599" s="174">
        <v>0</v>
      </c>
      <c r="I599" s="174">
        <v>0</v>
      </c>
      <c r="J599" s="174" t="s">
        <v>3735</v>
      </c>
      <c r="K599" s="174" t="s">
        <v>3738</v>
      </c>
      <c r="L599" s="174" t="s">
        <v>6166</v>
      </c>
      <c r="M599" s="174" t="s">
        <v>1725</v>
      </c>
      <c r="N599" s="174" t="s">
        <v>3737</v>
      </c>
      <c r="O599" s="174" t="s">
        <v>3736</v>
      </c>
      <c r="P599" s="174">
        <v>0</v>
      </c>
      <c r="Q599" s="176">
        <v>91001</v>
      </c>
      <c r="R599" s="176" t="s">
        <v>3739</v>
      </c>
      <c r="S599" s="177">
        <v>37970</v>
      </c>
      <c r="T599" s="178">
        <v>7106</v>
      </c>
      <c r="U599" s="179">
        <v>9298118</v>
      </c>
      <c r="V599" s="179">
        <v>18865903</v>
      </c>
      <c r="W599" s="195">
        <v>44286</v>
      </c>
      <c r="X599" s="178" t="s">
        <v>7879</v>
      </c>
      <c r="Y599" s="178" t="s">
        <v>7880</v>
      </c>
      <c r="Z599" s="194" t="s">
        <v>7928</v>
      </c>
    </row>
    <row r="600" spans="1:26" ht="12.75" x14ac:dyDescent="0.2">
      <c r="A600" s="194" t="s">
        <v>3362</v>
      </c>
      <c r="B600" s="175">
        <v>690501007</v>
      </c>
      <c r="C600" s="174" t="s">
        <v>2854</v>
      </c>
      <c r="D600" s="174" t="s">
        <v>2871</v>
      </c>
      <c r="E600" s="174" t="s">
        <v>27</v>
      </c>
      <c r="F600" s="174" t="s">
        <v>2872</v>
      </c>
      <c r="G600" s="174" t="s">
        <v>29</v>
      </c>
      <c r="H600" s="174">
        <v>0</v>
      </c>
      <c r="I600" s="174">
        <v>0</v>
      </c>
      <c r="J600" s="174" t="s">
        <v>3363</v>
      </c>
      <c r="K600" s="174" t="s">
        <v>3364</v>
      </c>
      <c r="L600" s="174" t="s">
        <v>630</v>
      </c>
      <c r="M600" s="174" t="s">
        <v>3365</v>
      </c>
      <c r="N600" s="174">
        <v>0</v>
      </c>
      <c r="O600" s="174">
        <v>0</v>
      </c>
      <c r="P600" s="174">
        <v>0</v>
      </c>
      <c r="Q600" s="176">
        <v>91001</v>
      </c>
      <c r="R600" s="176" t="s">
        <v>2875</v>
      </c>
      <c r="S600" s="177">
        <v>37970</v>
      </c>
      <c r="T600" s="178">
        <v>7110</v>
      </c>
      <c r="U600" s="179">
        <v>5866772</v>
      </c>
      <c r="V600" s="179">
        <v>11903694</v>
      </c>
      <c r="W600" s="195">
        <v>44286</v>
      </c>
      <c r="X600" s="178" t="s">
        <v>7879</v>
      </c>
      <c r="Y600" s="178" t="s">
        <v>7880</v>
      </c>
      <c r="Z600" s="194" t="s">
        <v>7904</v>
      </c>
    </row>
    <row r="601" spans="1:26" ht="12.75" x14ac:dyDescent="0.2">
      <c r="A601" s="194" t="s">
        <v>3725</v>
      </c>
      <c r="B601" s="175">
        <v>690721007</v>
      </c>
      <c r="C601" s="174" t="s">
        <v>2854</v>
      </c>
      <c r="D601" s="174" t="s">
        <v>2871</v>
      </c>
      <c r="E601" s="174" t="s">
        <v>27</v>
      </c>
      <c r="F601" s="174" t="s">
        <v>2872</v>
      </c>
      <c r="G601" s="174" t="s">
        <v>29</v>
      </c>
      <c r="H601" s="174">
        <v>0</v>
      </c>
      <c r="I601" s="174">
        <v>0</v>
      </c>
      <c r="J601" s="174" t="s">
        <v>3726</v>
      </c>
      <c r="K601" s="174" t="s">
        <v>3727</v>
      </c>
      <c r="L601" s="174" t="s">
        <v>50</v>
      </c>
      <c r="M601" s="174" t="s">
        <v>1098</v>
      </c>
      <c r="N601" s="174">
        <v>0</v>
      </c>
      <c r="O601" s="174">
        <v>0</v>
      </c>
      <c r="P601" s="174">
        <v>0</v>
      </c>
      <c r="Q601" s="176">
        <v>91001</v>
      </c>
      <c r="R601" s="176" t="s">
        <v>2875</v>
      </c>
      <c r="S601" s="177">
        <v>37970</v>
      </c>
      <c r="T601" s="178">
        <v>7116</v>
      </c>
      <c r="U601" s="214">
        <v>0</v>
      </c>
      <c r="V601" s="179">
        <v>11327163</v>
      </c>
      <c r="W601" s="195">
        <v>44286</v>
      </c>
      <c r="X601" s="178" t="s">
        <v>7879</v>
      </c>
      <c r="Y601" s="178" t="s">
        <v>7880</v>
      </c>
      <c r="Z601" s="194" t="s">
        <v>7927</v>
      </c>
    </row>
    <row r="602" spans="1:26" ht="12.75" x14ac:dyDescent="0.2">
      <c r="A602" s="194" t="s">
        <v>3299</v>
      </c>
      <c r="B602" s="175">
        <v>690412004</v>
      </c>
      <c r="C602" s="174" t="s">
        <v>2854</v>
      </c>
      <c r="D602" s="174" t="s">
        <v>2871</v>
      </c>
      <c r="E602" s="174" t="s">
        <v>27</v>
      </c>
      <c r="F602" s="174" t="s">
        <v>2872</v>
      </c>
      <c r="G602" s="174" t="s">
        <v>29</v>
      </c>
      <c r="H602" s="174">
        <v>0</v>
      </c>
      <c r="I602" s="174">
        <v>0</v>
      </c>
      <c r="J602" s="174" t="s">
        <v>3300</v>
      </c>
      <c r="K602" s="174" t="s">
        <v>3301</v>
      </c>
      <c r="L602" s="174" t="s">
        <v>6169</v>
      </c>
      <c r="M602" s="174" t="s">
        <v>3302</v>
      </c>
      <c r="N602" s="174">
        <v>532662300</v>
      </c>
      <c r="O602" s="174" t="s">
        <v>6343</v>
      </c>
      <c r="P602" s="174">
        <v>0</v>
      </c>
      <c r="Q602" s="176">
        <v>91001</v>
      </c>
      <c r="R602" s="176" t="s">
        <v>2875</v>
      </c>
      <c r="S602" s="177">
        <v>37970</v>
      </c>
      <c r="T602" s="178">
        <v>7117</v>
      </c>
      <c r="U602" s="179">
        <v>5861048</v>
      </c>
      <c r="V602" s="179">
        <v>11892080</v>
      </c>
      <c r="W602" s="195">
        <v>44286</v>
      </c>
      <c r="X602" s="178" t="s">
        <v>7879</v>
      </c>
      <c r="Y602" s="178" t="s">
        <v>7880</v>
      </c>
      <c r="Z602" s="194" t="s">
        <v>7916</v>
      </c>
    </row>
    <row r="603" spans="1:26" ht="12.75" x14ac:dyDescent="0.2">
      <c r="A603" s="194" t="s">
        <v>3373</v>
      </c>
      <c r="B603" s="175">
        <v>690401002</v>
      </c>
      <c r="C603" s="174" t="s">
        <v>2854</v>
      </c>
      <c r="D603" s="174" t="s">
        <v>2871</v>
      </c>
      <c r="E603" s="174" t="s">
        <v>27</v>
      </c>
      <c r="F603" s="174" t="s">
        <v>2872</v>
      </c>
      <c r="G603" s="174" t="s">
        <v>29</v>
      </c>
      <c r="H603" s="174">
        <v>0</v>
      </c>
      <c r="I603" s="174">
        <v>0</v>
      </c>
      <c r="J603" s="174" t="s">
        <v>3374</v>
      </c>
      <c r="K603" s="174" t="s">
        <v>3375</v>
      </c>
      <c r="L603" s="174" t="s">
        <v>6169</v>
      </c>
      <c r="M603" s="174" t="s">
        <v>1588</v>
      </c>
      <c r="N603" s="174">
        <v>0</v>
      </c>
      <c r="O603" s="174">
        <v>0</v>
      </c>
      <c r="P603" s="174">
        <v>0</v>
      </c>
      <c r="Q603" s="176">
        <v>91001</v>
      </c>
      <c r="R603" s="176" t="s">
        <v>2875</v>
      </c>
      <c r="S603" s="177">
        <v>37970</v>
      </c>
      <c r="T603" s="178">
        <v>7118</v>
      </c>
      <c r="U603" s="179">
        <v>11744991</v>
      </c>
      <c r="V603" s="179">
        <v>23611918</v>
      </c>
      <c r="W603" s="195">
        <v>44286</v>
      </c>
      <c r="X603" s="178" t="s">
        <v>7879</v>
      </c>
      <c r="Y603" s="178" t="s">
        <v>7880</v>
      </c>
      <c r="Z603" s="194" t="s">
        <v>7917</v>
      </c>
    </row>
    <row r="604" spans="1:26" ht="12.75" x14ac:dyDescent="0.2">
      <c r="A604" s="194" t="s">
        <v>3810</v>
      </c>
      <c r="B604" s="175">
        <v>690710005</v>
      </c>
      <c r="C604" s="174" t="s">
        <v>2854</v>
      </c>
      <c r="D604" s="174" t="s">
        <v>2871</v>
      </c>
      <c r="E604" s="174" t="s">
        <v>27</v>
      </c>
      <c r="F604" s="174" t="s">
        <v>2872</v>
      </c>
      <c r="G604" s="174" t="s">
        <v>29</v>
      </c>
      <c r="H604" s="174">
        <v>0</v>
      </c>
      <c r="I604" s="174">
        <v>0</v>
      </c>
      <c r="J604" s="174" t="s">
        <v>3811</v>
      </c>
      <c r="K604" s="174" t="s">
        <v>3812</v>
      </c>
      <c r="L604" s="174" t="s">
        <v>50</v>
      </c>
      <c r="M604" s="174" t="s">
        <v>5409</v>
      </c>
      <c r="N604" s="174" t="s">
        <v>7305</v>
      </c>
      <c r="O604" s="174" t="s">
        <v>7304</v>
      </c>
      <c r="P604" s="174">
        <v>0</v>
      </c>
      <c r="Q604" s="176">
        <v>91001</v>
      </c>
      <c r="R604" s="176" t="s">
        <v>2875</v>
      </c>
      <c r="S604" s="177">
        <v>38159</v>
      </c>
      <c r="T604" s="178">
        <v>7125</v>
      </c>
      <c r="U604" s="179">
        <v>6439140</v>
      </c>
      <c r="V604" s="179">
        <v>19317420</v>
      </c>
      <c r="W604" s="195">
        <v>44286</v>
      </c>
      <c r="X604" s="178" t="s">
        <v>7879</v>
      </c>
      <c r="Y604" s="178" t="s">
        <v>7880</v>
      </c>
      <c r="Z604" s="194" t="s">
        <v>8016</v>
      </c>
    </row>
    <row r="605" spans="1:26" ht="12.75" x14ac:dyDescent="0.2">
      <c r="A605" s="194" t="s">
        <v>3442</v>
      </c>
      <c r="B605" s="175">
        <v>690511002</v>
      </c>
      <c r="C605" s="174" t="s">
        <v>2854</v>
      </c>
      <c r="D605" s="174" t="s">
        <v>2871</v>
      </c>
      <c r="E605" s="174" t="s">
        <v>27</v>
      </c>
      <c r="F605" s="174" t="s">
        <v>2872</v>
      </c>
      <c r="G605" s="174" t="s">
        <v>29</v>
      </c>
      <c r="H605" s="174">
        <v>0</v>
      </c>
      <c r="I605" s="174">
        <v>0</v>
      </c>
      <c r="J605" s="174" t="s">
        <v>6344</v>
      </c>
      <c r="K605" s="174" t="s">
        <v>3443</v>
      </c>
      <c r="L605" s="174" t="s">
        <v>630</v>
      </c>
      <c r="M605" s="174" t="s">
        <v>793</v>
      </c>
      <c r="N605" s="174" t="s">
        <v>6345</v>
      </c>
      <c r="O605" s="174" t="s">
        <v>6346</v>
      </c>
      <c r="P605" s="174">
        <v>0</v>
      </c>
      <c r="Q605" s="176" t="s">
        <v>3142</v>
      </c>
      <c r="R605" s="176" t="s">
        <v>2875</v>
      </c>
      <c r="S605" s="177">
        <v>38159</v>
      </c>
      <c r="T605" s="178">
        <v>7128</v>
      </c>
      <c r="U605" s="179">
        <v>5008220</v>
      </c>
      <c r="V605" s="179">
        <v>10161690</v>
      </c>
      <c r="W605" s="195">
        <v>44286</v>
      </c>
      <c r="X605" s="178" t="s">
        <v>7879</v>
      </c>
      <c r="Y605" s="178" t="s">
        <v>7880</v>
      </c>
      <c r="Z605" s="194" t="s">
        <v>8010</v>
      </c>
    </row>
    <row r="606" spans="1:26" ht="12.75" x14ac:dyDescent="0.2">
      <c r="A606" s="194" t="s">
        <v>3718</v>
      </c>
      <c r="B606" s="175">
        <v>691916006</v>
      </c>
      <c r="C606" s="174" t="s">
        <v>2854</v>
      </c>
      <c r="D606" s="174" t="s">
        <v>2871</v>
      </c>
      <c r="E606" s="174" t="s">
        <v>27</v>
      </c>
      <c r="F606" s="174" t="s">
        <v>2872</v>
      </c>
      <c r="G606" s="174" t="s">
        <v>29</v>
      </c>
      <c r="H606" s="174">
        <v>0</v>
      </c>
      <c r="I606" s="174">
        <v>0</v>
      </c>
      <c r="J606" s="174" t="s">
        <v>3719</v>
      </c>
      <c r="K606" s="174" t="s">
        <v>3720</v>
      </c>
      <c r="L606" s="174" t="s">
        <v>51</v>
      </c>
      <c r="M606" s="174" t="s">
        <v>2195</v>
      </c>
      <c r="N606" s="174">
        <v>0</v>
      </c>
      <c r="O606" s="174">
        <v>0</v>
      </c>
      <c r="P606" s="174">
        <v>0</v>
      </c>
      <c r="Q606" s="176">
        <v>91001</v>
      </c>
      <c r="R606" s="176" t="s">
        <v>3721</v>
      </c>
      <c r="S606" s="177">
        <v>38159</v>
      </c>
      <c r="T606" s="178">
        <v>7132</v>
      </c>
      <c r="U606" s="179">
        <v>5056871</v>
      </c>
      <c r="V606" s="179">
        <v>10260403</v>
      </c>
      <c r="W606" s="195">
        <v>44286</v>
      </c>
      <c r="X606" s="178" t="s">
        <v>7879</v>
      </c>
      <c r="Y606" s="178" t="s">
        <v>7880</v>
      </c>
      <c r="Z606" s="194" t="s">
        <v>8054</v>
      </c>
    </row>
    <row r="607" spans="1:26" ht="12.75" x14ac:dyDescent="0.2">
      <c r="A607" s="194" t="s">
        <v>3139</v>
      </c>
      <c r="B607" s="175">
        <v>691512002</v>
      </c>
      <c r="C607" s="174" t="s">
        <v>2854</v>
      </c>
      <c r="D607" s="174" t="s">
        <v>2871</v>
      </c>
      <c r="E607" s="174" t="s">
        <v>27</v>
      </c>
      <c r="F607" s="174" t="s">
        <v>2872</v>
      </c>
      <c r="G607" s="174" t="s">
        <v>29</v>
      </c>
      <c r="H607" s="174">
        <v>0</v>
      </c>
      <c r="I607" s="174">
        <v>0</v>
      </c>
      <c r="J607" s="174" t="s">
        <v>3140</v>
      </c>
      <c r="K607" s="174" t="s">
        <v>3141</v>
      </c>
      <c r="L607" s="174" t="s">
        <v>344</v>
      </c>
      <c r="M607" s="174" t="s">
        <v>1736</v>
      </c>
      <c r="N607" s="174">
        <v>0</v>
      </c>
      <c r="O607" s="174">
        <v>0</v>
      </c>
      <c r="P607" s="174">
        <v>0</v>
      </c>
      <c r="Q607" s="176" t="s">
        <v>3142</v>
      </c>
      <c r="R607" s="176" t="s">
        <v>620</v>
      </c>
      <c r="S607" s="177">
        <v>38159</v>
      </c>
      <c r="T607" s="178">
        <v>7137</v>
      </c>
      <c r="U607" s="179">
        <v>7049947</v>
      </c>
      <c r="V607" s="179">
        <v>13901192</v>
      </c>
      <c r="W607" s="195">
        <v>44286</v>
      </c>
      <c r="X607" s="178" t="s">
        <v>7879</v>
      </c>
      <c r="Y607" s="178" t="s">
        <v>7880</v>
      </c>
      <c r="Z607" s="194" t="s">
        <v>7913</v>
      </c>
    </row>
    <row r="608" spans="1:26" ht="12.75" x14ac:dyDescent="0.2">
      <c r="A608" s="194" t="s">
        <v>3308</v>
      </c>
      <c r="B608" s="175">
        <v>690103001</v>
      </c>
      <c r="C608" s="174" t="s">
        <v>2854</v>
      </c>
      <c r="D608" s="174" t="s">
        <v>2871</v>
      </c>
      <c r="E608" s="174" t="s">
        <v>27</v>
      </c>
      <c r="F608" s="174" t="s">
        <v>2872</v>
      </c>
      <c r="G608" s="174" t="s">
        <v>29</v>
      </c>
      <c r="H608" s="174">
        <v>0</v>
      </c>
      <c r="I608" s="174">
        <v>0</v>
      </c>
      <c r="J608" s="174" t="s">
        <v>3309</v>
      </c>
      <c r="K608" s="174" t="s">
        <v>3310</v>
      </c>
      <c r="L608" s="174" t="s">
        <v>618</v>
      </c>
      <c r="M608" s="174" t="s">
        <v>2572</v>
      </c>
      <c r="N608" s="174">
        <v>0</v>
      </c>
      <c r="O608" s="174">
        <v>0</v>
      </c>
      <c r="P608" s="174">
        <v>0</v>
      </c>
      <c r="Q608" s="176">
        <v>91001</v>
      </c>
      <c r="R608" s="176" t="s">
        <v>2875</v>
      </c>
      <c r="S608" s="177">
        <v>38159</v>
      </c>
      <c r="T608" s="178">
        <v>7138</v>
      </c>
      <c r="U608" s="179">
        <v>6776837</v>
      </c>
      <c r="V608" s="179">
        <v>16577264</v>
      </c>
      <c r="W608" s="195">
        <v>44286</v>
      </c>
      <c r="X608" s="178" t="s">
        <v>7879</v>
      </c>
      <c r="Y608" s="178" t="s">
        <v>7880</v>
      </c>
      <c r="Z608" s="194" t="s">
        <v>187</v>
      </c>
    </row>
    <row r="609" spans="1:26" ht="12.75" x14ac:dyDescent="0.2">
      <c r="A609" s="194" t="s">
        <v>3907</v>
      </c>
      <c r="B609" s="175">
        <v>691405001</v>
      </c>
      <c r="C609" s="174" t="s">
        <v>2854</v>
      </c>
      <c r="D609" s="174" t="s">
        <v>3908</v>
      </c>
      <c r="E609" s="174" t="s">
        <v>1700</v>
      </c>
      <c r="F609" s="174" t="s">
        <v>3909</v>
      </c>
      <c r="G609" s="174" t="s">
        <v>29</v>
      </c>
      <c r="H609" s="174">
        <v>0</v>
      </c>
      <c r="I609" s="174">
        <v>0</v>
      </c>
      <c r="J609" s="174" t="s">
        <v>3910</v>
      </c>
      <c r="K609" s="174" t="s">
        <v>6204</v>
      </c>
      <c r="L609" s="174" t="s">
        <v>6168</v>
      </c>
      <c r="M609" s="174" t="s">
        <v>4342</v>
      </c>
      <c r="N609" s="174" t="s">
        <v>6205</v>
      </c>
      <c r="O609" s="174">
        <v>0</v>
      </c>
      <c r="P609" s="174">
        <v>0</v>
      </c>
      <c r="Q609" s="176">
        <v>91001</v>
      </c>
      <c r="R609" s="176" t="s">
        <v>3269</v>
      </c>
      <c r="S609" s="177">
        <v>37970</v>
      </c>
      <c r="T609" s="178">
        <v>7139</v>
      </c>
      <c r="U609" s="179">
        <v>5056871</v>
      </c>
      <c r="V609" s="179">
        <v>15170613</v>
      </c>
      <c r="W609" s="195">
        <v>44286</v>
      </c>
      <c r="X609" s="178" t="s">
        <v>7879</v>
      </c>
      <c r="Y609" s="178" t="s">
        <v>7880</v>
      </c>
      <c r="Z609" s="194" t="s">
        <v>7981</v>
      </c>
    </row>
    <row r="610" spans="1:26" ht="12.75" x14ac:dyDescent="0.2">
      <c r="A610" s="194" t="s">
        <v>2689</v>
      </c>
      <c r="B610" s="175">
        <v>650165500</v>
      </c>
      <c r="C610" s="174" t="s">
        <v>2690</v>
      </c>
      <c r="D610" s="174" t="s">
        <v>2691</v>
      </c>
      <c r="E610" s="174" t="s">
        <v>27</v>
      </c>
      <c r="F610" s="174" t="s">
        <v>2692</v>
      </c>
      <c r="G610" s="174" t="s">
        <v>2693</v>
      </c>
      <c r="H610" s="174" t="s">
        <v>1571</v>
      </c>
      <c r="I610" s="174" t="s">
        <v>2694</v>
      </c>
      <c r="J610" s="174" t="s">
        <v>2695</v>
      </c>
      <c r="K610" s="174" t="s">
        <v>6596</v>
      </c>
      <c r="L610" s="174" t="s">
        <v>344</v>
      </c>
      <c r="M610" s="174" t="s">
        <v>1108</v>
      </c>
      <c r="N610" s="174" t="s">
        <v>6499</v>
      </c>
      <c r="O610" s="174" t="s">
        <v>6597</v>
      </c>
      <c r="P610" s="174">
        <v>0</v>
      </c>
      <c r="Q610" s="176">
        <v>93401</v>
      </c>
      <c r="R610" s="176" t="s">
        <v>7059</v>
      </c>
      <c r="S610" s="177">
        <v>0</v>
      </c>
      <c r="T610" s="178">
        <v>7141</v>
      </c>
      <c r="U610" s="179">
        <v>3026654</v>
      </c>
      <c r="V610" s="179">
        <v>9382628</v>
      </c>
      <c r="W610" s="195">
        <v>44286</v>
      </c>
      <c r="X610" s="178" t="s">
        <v>7879</v>
      </c>
      <c r="Y610" s="178" t="s">
        <v>7880</v>
      </c>
      <c r="Z610" s="194" t="s">
        <v>162</v>
      </c>
    </row>
    <row r="611" spans="1:26" ht="12.75" x14ac:dyDescent="0.2">
      <c r="A611" s="194" t="s">
        <v>2689</v>
      </c>
      <c r="B611" s="175">
        <v>650165500</v>
      </c>
      <c r="C611" s="174" t="s">
        <v>2690</v>
      </c>
      <c r="D611" s="174" t="s">
        <v>2691</v>
      </c>
      <c r="E611" s="174" t="s">
        <v>27</v>
      </c>
      <c r="F611" s="174" t="s">
        <v>2692</v>
      </c>
      <c r="G611" s="174" t="s">
        <v>2693</v>
      </c>
      <c r="H611" s="174" t="s">
        <v>1571</v>
      </c>
      <c r="I611" s="174" t="s">
        <v>2694</v>
      </c>
      <c r="J611" s="174" t="s">
        <v>2695</v>
      </c>
      <c r="K611" s="174" t="s">
        <v>6596</v>
      </c>
      <c r="L611" s="174" t="s">
        <v>344</v>
      </c>
      <c r="M611" s="174" t="s">
        <v>1108</v>
      </c>
      <c r="N611" s="174" t="s">
        <v>6499</v>
      </c>
      <c r="O611" s="174" t="s">
        <v>6597</v>
      </c>
      <c r="P611" s="174">
        <v>0</v>
      </c>
      <c r="Q611" s="176">
        <v>93401</v>
      </c>
      <c r="R611" s="176" t="s">
        <v>7059</v>
      </c>
      <c r="S611" s="177">
        <v>0</v>
      </c>
      <c r="T611" s="178">
        <v>7141</v>
      </c>
      <c r="U611" s="179">
        <v>19324557</v>
      </c>
      <c r="V611" s="179">
        <v>47587904</v>
      </c>
      <c r="W611" s="195">
        <v>44286</v>
      </c>
      <c r="X611" s="178" t="s">
        <v>7879</v>
      </c>
      <c r="Y611" s="178" t="s">
        <v>7880</v>
      </c>
      <c r="Z611" s="194" t="s">
        <v>7913</v>
      </c>
    </row>
    <row r="612" spans="1:26" ht="12.75" x14ac:dyDescent="0.2">
      <c r="A612" s="194" t="s">
        <v>2689</v>
      </c>
      <c r="B612" s="175">
        <v>650165500</v>
      </c>
      <c r="C612" s="174" t="s">
        <v>2690</v>
      </c>
      <c r="D612" s="174" t="s">
        <v>2691</v>
      </c>
      <c r="E612" s="174" t="s">
        <v>27</v>
      </c>
      <c r="F612" s="174" t="s">
        <v>2692</v>
      </c>
      <c r="G612" s="174" t="s">
        <v>2693</v>
      </c>
      <c r="H612" s="174" t="s">
        <v>1571</v>
      </c>
      <c r="I612" s="174" t="s">
        <v>2694</v>
      </c>
      <c r="J612" s="174" t="s">
        <v>2695</v>
      </c>
      <c r="K612" s="174" t="s">
        <v>6596</v>
      </c>
      <c r="L612" s="174" t="s">
        <v>344</v>
      </c>
      <c r="M612" s="174" t="s">
        <v>1108</v>
      </c>
      <c r="N612" s="174" t="s">
        <v>6499</v>
      </c>
      <c r="O612" s="174" t="s">
        <v>6597</v>
      </c>
      <c r="P612" s="174">
        <v>0</v>
      </c>
      <c r="Q612" s="176">
        <v>93401</v>
      </c>
      <c r="R612" s="176" t="s">
        <v>7059</v>
      </c>
      <c r="S612" s="177">
        <v>0</v>
      </c>
      <c r="T612" s="178">
        <v>7141</v>
      </c>
      <c r="U612" s="179">
        <v>18192510</v>
      </c>
      <c r="V612" s="179">
        <v>43879899</v>
      </c>
      <c r="W612" s="195">
        <v>44286</v>
      </c>
      <c r="X612" s="178" t="s">
        <v>7879</v>
      </c>
      <c r="Y612" s="178" t="s">
        <v>7880</v>
      </c>
      <c r="Z612" s="194" t="s">
        <v>7903</v>
      </c>
    </row>
    <row r="613" spans="1:26" ht="12.75" x14ac:dyDescent="0.2">
      <c r="A613" s="194" t="s">
        <v>2689</v>
      </c>
      <c r="B613" s="175">
        <v>650165500</v>
      </c>
      <c r="C613" s="174" t="s">
        <v>2690</v>
      </c>
      <c r="D613" s="174" t="s">
        <v>2691</v>
      </c>
      <c r="E613" s="174" t="s">
        <v>27</v>
      </c>
      <c r="F613" s="174" t="s">
        <v>2692</v>
      </c>
      <c r="G613" s="174" t="s">
        <v>2693</v>
      </c>
      <c r="H613" s="174" t="s">
        <v>1571</v>
      </c>
      <c r="I613" s="174" t="s">
        <v>2694</v>
      </c>
      <c r="J613" s="174" t="s">
        <v>2695</v>
      </c>
      <c r="K613" s="174" t="s">
        <v>6596</v>
      </c>
      <c r="L613" s="174" t="s">
        <v>344</v>
      </c>
      <c r="M613" s="174" t="s">
        <v>1108</v>
      </c>
      <c r="N613" s="174" t="s">
        <v>6499</v>
      </c>
      <c r="O613" s="174" t="s">
        <v>6597</v>
      </c>
      <c r="P613" s="174">
        <v>0</v>
      </c>
      <c r="Q613" s="176">
        <v>93401</v>
      </c>
      <c r="R613" s="176" t="s">
        <v>7059</v>
      </c>
      <c r="S613" s="177">
        <v>0</v>
      </c>
      <c r="T613" s="178">
        <v>7141</v>
      </c>
      <c r="U613" s="179">
        <v>14738683</v>
      </c>
      <c r="V613" s="179">
        <v>76657383</v>
      </c>
      <c r="W613" s="195">
        <v>44286</v>
      </c>
      <c r="X613" s="178" t="s">
        <v>7879</v>
      </c>
      <c r="Y613" s="178" t="s">
        <v>7880</v>
      </c>
      <c r="Z613" s="194" t="s">
        <v>7991</v>
      </c>
    </row>
    <row r="614" spans="1:26" ht="12.75" x14ac:dyDescent="0.2">
      <c r="A614" s="194" t="s">
        <v>2689</v>
      </c>
      <c r="B614" s="175">
        <v>650165500</v>
      </c>
      <c r="C614" s="174" t="s">
        <v>2690</v>
      </c>
      <c r="D614" s="174" t="s">
        <v>2691</v>
      </c>
      <c r="E614" s="174" t="s">
        <v>27</v>
      </c>
      <c r="F614" s="174" t="s">
        <v>2692</v>
      </c>
      <c r="G614" s="174" t="s">
        <v>2693</v>
      </c>
      <c r="H614" s="174" t="s">
        <v>1571</v>
      </c>
      <c r="I614" s="174" t="s">
        <v>2694</v>
      </c>
      <c r="J614" s="174" t="s">
        <v>2695</v>
      </c>
      <c r="K614" s="174" t="s">
        <v>6596</v>
      </c>
      <c r="L614" s="174" t="s">
        <v>344</v>
      </c>
      <c r="M614" s="174" t="s">
        <v>1108</v>
      </c>
      <c r="N614" s="174" t="s">
        <v>6499</v>
      </c>
      <c r="O614" s="174" t="s">
        <v>6597</v>
      </c>
      <c r="P614" s="174">
        <v>0</v>
      </c>
      <c r="Q614" s="176">
        <v>93401</v>
      </c>
      <c r="R614" s="176" t="s">
        <v>7059</v>
      </c>
      <c r="S614" s="177">
        <v>0</v>
      </c>
      <c r="T614" s="178">
        <v>7141</v>
      </c>
      <c r="U614" s="179">
        <v>9138924</v>
      </c>
      <c r="V614" s="179">
        <v>32717348</v>
      </c>
      <c r="W614" s="195">
        <v>44286</v>
      </c>
      <c r="X614" s="178" t="s">
        <v>7879</v>
      </c>
      <c r="Y614" s="178" t="s">
        <v>7880</v>
      </c>
      <c r="Z614" s="194" t="s">
        <v>7965</v>
      </c>
    </row>
    <row r="615" spans="1:26" ht="12.75" x14ac:dyDescent="0.2">
      <c r="A615" s="194" t="s">
        <v>3575</v>
      </c>
      <c r="B615" s="175">
        <v>692101006</v>
      </c>
      <c r="C615" s="174" t="s">
        <v>2854</v>
      </c>
      <c r="D615" s="174" t="s">
        <v>2871</v>
      </c>
      <c r="E615" s="174" t="s">
        <v>27</v>
      </c>
      <c r="F615" s="174" t="s">
        <v>2976</v>
      </c>
      <c r="G615" s="174" t="s">
        <v>29</v>
      </c>
      <c r="H615" s="174">
        <v>0</v>
      </c>
      <c r="I615" s="174">
        <v>0</v>
      </c>
      <c r="J615" s="174" t="s">
        <v>3576</v>
      </c>
      <c r="K615" s="174" t="s">
        <v>3577</v>
      </c>
      <c r="L615" s="174" t="s">
        <v>6166</v>
      </c>
      <c r="M615" s="174" t="s">
        <v>2838</v>
      </c>
      <c r="N615" s="174" t="s">
        <v>6419</v>
      </c>
      <c r="O615" s="174" t="s">
        <v>6420</v>
      </c>
      <c r="P615" s="174">
        <v>0</v>
      </c>
      <c r="Q615" s="176">
        <v>91001</v>
      </c>
      <c r="R615" s="176" t="s">
        <v>2875</v>
      </c>
      <c r="S615" s="177">
        <v>37970</v>
      </c>
      <c r="T615" s="178">
        <v>7143</v>
      </c>
      <c r="U615" s="179">
        <v>6851245</v>
      </c>
      <c r="V615" s="179">
        <v>13901192</v>
      </c>
      <c r="W615" s="195">
        <v>44286</v>
      </c>
      <c r="X615" s="178" t="s">
        <v>7879</v>
      </c>
      <c r="Y615" s="178" t="s">
        <v>7880</v>
      </c>
      <c r="Z615" s="194" t="s">
        <v>7881</v>
      </c>
    </row>
    <row r="616" spans="1:26" ht="12.75" x14ac:dyDescent="0.2">
      <c r="A616" s="194" t="s">
        <v>5930</v>
      </c>
      <c r="B616" s="175" t="s">
        <v>7873</v>
      </c>
      <c r="C616" s="174" t="s">
        <v>2745</v>
      </c>
      <c r="D616" s="174" t="s">
        <v>5926</v>
      </c>
      <c r="E616" s="174" t="s">
        <v>27</v>
      </c>
      <c r="F616" s="174" t="s">
        <v>5927</v>
      </c>
      <c r="G616" s="174" t="s">
        <v>29</v>
      </c>
      <c r="H616" s="174">
        <v>0</v>
      </c>
      <c r="I616" s="174">
        <v>0</v>
      </c>
      <c r="J616" s="174" t="s">
        <v>6700</v>
      </c>
      <c r="K616" s="174" t="s">
        <v>5931</v>
      </c>
      <c r="L616" s="174" t="s">
        <v>6222</v>
      </c>
      <c r="M616" s="174" t="s">
        <v>881</v>
      </c>
      <c r="N616" s="174" t="s">
        <v>5932</v>
      </c>
      <c r="O616" s="174">
        <v>0</v>
      </c>
      <c r="P616" s="174">
        <v>0</v>
      </c>
      <c r="Q616" s="176">
        <v>91001</v>
      </c>
      <c r="R616" s="176" t="s">
        <v>607</v>
      </c>
      <c r="S616" s="177">
        <v>38266</v>
      </c>
      <c r="T616" s="178">
        <v>7145</v>
      </c>
      <c r="U616" s="179">
        <v>11255306</v>
      </c>
      <c r="V616" s="179">
        <v>33765918</v>
      </c>
      <c r="W616" s="195">
        <v>44286</v>
      </c>
      <c r="X616" s="178" t="s">
        <v>7879</v>
      </c>
      <c r="Y616" s="178" t="s">
        <v>7880</v>
      </c>
      <c r="Z616" s="194" t="s">
        <v>7958</v>
      </c>
    </row>
    <row r="617" spans="1:26" ht="12.75" x14ac:dyDescent="0.2">
      <c r="A617" s="194" t="s">
        <v>4427</v>
      </c>
      <c r="B617" s="175">
        <v>652115705</v>
      </c>
      <c r="C617" s="174" t="s">
        <v>4313</v>
      </c>
      <c r="D617" s="174" t="s">
        <v>4428</v>
      </c>
      <c r="E617" s="174" t="s">
        <v>8228</v>
      </c>
      <c r="F617" s="174" t="s">
        <v>4429</v>
      </c>
      <c r="G617" s="174" t="s">
        <v>8229</v>
      </c>
      <c r="H617" s="174" t="s">
        <v>186</v>
      </c>
      <c r="I617" s="174" t="s">
        <v>8230</v>
      </c>
      <c r="J617" s="174" t="s">
        <v>4430</v>
      </c>
      <c r="K617" s="174" t="s">
        <v>4431</v>
      </c>
      <c r="L617" s="174" t="s">
        <v>344</v>
      </c>
      <c r="M617" s="174" t="s">
        <v>3981</v>
      </c>
      <c r="N617" s="174" t="s">
        <v>4432</v>
      </c>
      <c r="O617" s="174">
        <v>0</v>
      </c>
      <c r="P617" s="174">
        <v>0</v>
      </c>
      <c r="Q617" s="176" t="s">
        <v>419</v>
      </c>
      <c r="R617" s="176" t="s">
        <v>7070</v>
      </c>
      <c r="S617" s="177">
        <v>38228</v>
      </c>
      <c r="T617" s="178">
        <v>7146</v>
      </c>
      <c r="U617" s="179">
        <v>27963684</v>
      </c>
      <c r="V617" s="179">
        <v>76751766</v>
      </c>
      <c r="W617" s="195">
        <v>44286</v>
      </c>
      <c r="X617" s="178" t="s">
        <v>7879</v>
      </c>
      <c r="Y617" s="178" t="s">
        <v>7880</v>
      </c>
      <c r="Z617" s="194" t="s">
        <v>7935</v>
      </c>
    </row>
    <row r="618" spans="1:26" ht="12.75" x14ac:dyDescent="0.2">
      <c r="A618" s="194" t="s">
        <v>4028</v>
      </c>
      <c r="B618" s="175">
        <v>691104001</v>
      </c>
      <c r="C618" s="174" t="s">
        <v>2854</v>
      </c>
      <c r="D618" s="174" t="s">
        <v>2871</v>
      </c>
      <c r="E618" s="174" t="s">
        <v>27</v>
      </c>
      <c r="F618" s="174" t="s">
        <v>2976</v>
      </c>
      <c r="G618" s="174" t="s">
        <v>29</v>
      </c>
      <c r="H618" s="174">
        <v>0</v>
      </c>
      <c r="I618" s="174">
        <v>0</v>
      </c>
      <c r="J618" s="174" t="s">
        <v>4029</v>
      </c>
      <c r="K618" s="174" t="s">
        <v>4030</v>
      </c>
      <c r="L618" s="174" t="s">
        <v>6171</v>
      </c>
      <c r="M618" s="174" t="s">
        <v>4031</v>
      </c>
      <c r="N618" s="174" t="s">
        <v>6297</v>
      </c>
      <c r="O618" s="174" t="s">
        <v>6298</v>
      </c>
      <c r="P618" s="174">
        <v>0</v>
      </c>
      <c r="Q618" s="176">
        <v>91001</v>
      </c>
      <c r="R618" s="176" t="s">
        <v>607</v>
      </c>
      <c r="S618" s="177">
        <v>38287</v>
      </c>
      <c r="T618" s="178">
        <v>7147</v>
      </c>
      <c r="U618" s="179">
        <v>9014796</v>
      </c>
      <c r="V618" s="179">
        <v>18291042</v>
      </c>
      <c r="W618" s="195">
        <v>44286</v>
      </c>
      <c r="X618" s="178" t="s">
        <v>7879</v>
      </c>
      <c r="Y618" s="178" t="s">
        <v>7880</v>
      </c>
      <c r="Z618" s="194" t="s">
        <v>7899</v>
      </c>
    </row>
    <row r="619" spans="1:26" ht="12.75" x14ac:dyDescent="0.2">
      <c r="A619" s="194" t="s">
        <v>1709</v>
      </c>
      <c r="B619" s="175">
        <v>652041302</v>
      </c>
      <c r="C619" s="174" t="s">
        <v>1566</v>
      </c>
      <c r="D619" s="174" t="s">
        <v>1710</v>
      </c>
      <c r="E619" s="174" t="s">
        <v>7720</v>
      </c>
      <c r="F619" s="174" t="s">
        <v>1711</v>
      </c>
      <c r="G619" s="174" t="s">
        <v>29</v>
      </c>
      <c r="H619" s="174" t="s">
        <v>3496</v>
      </c>
      <c r="I619" s="174" t="s">
        <v>29</v>
      </c>
      <c r="J619" s="174" t="s">
        <v>1712</v>
      </c>
      <c r="K619" s="174" t="s">
        <v>8655</v>
      </c>
      <c r="L619" s="174" t="s">
        <v>6172</v>
      </c>
      <c r="M619" s="174" t="s">
        <v>1113</v>
      </c>
      <c r="N619" s="174" t="s">
        <v>6494</v>
      </c>
      <c r="O619" s="174" t="s">
        <v>1713</v>
      </c>
      <c r="P619" s="174">
        <v>0</v>
      </c>
      <c r="Q619" s="176">
        <v>93401</v>
      </c>
      <c r="R619" s="176" t="s">
        <v>7651</v>
      </c>
      <c r="S619" s="177">
        <v>38412</v>
      </c>
      <c r="T619" s="178">
        <v>7158</v>
      </c>
      <c r="U619" s="179">
        <v>19852721</v>
      </c>
      <c r="V619" s="179">
        <v>53870479</v>
      </c>
      <c r="W619" s="195">
        <v>44286</v>
      </c>
      <c r="X619" s="178" t="s">
        <v>7879</v>
      </c>
      <c r="Y619" s="178" t="s">
        <v>7880</v>
      </c>
      <c r="Z619" s="194" t="s">
        <v>7924</v>
      </c>
    </row>
    <row r="620" spans="1:26" ht="12.75" x14ac:dyDescent="0.2">
      <c r="A620" s="194" t="s">
        <v>1709</v>
      </c>
      <c r="B620" s="175">
        <v>652041302</v>
      </c>
      <c r="C620" s="174" t="s">
        <v>1566</v>
      </c>
      <c r="D620" s="174" t="s">
        <v>1710</v>
      </c>
      <c r="E620" s="174" t="s">
        <v>7720</v>
      </c>
      <c r="F620" s="174" t="s">
        <v>1711</v>
      </c>
      <c r="G620" s="174" t="s">
        <v>29</v>
      </c>
      <c r="H620" s="174" t="s">
        <v>3496</v>
      </c>
      <c r="I620" s="174" t="s">
        <v>29</v>
      </c>
      <c r="J620" s="174" t="s">
        <v>1712</v>
      </c>
      <c r="K620" s="174" t="s">
        <v>8655</v>
      </c>
      <c r="L620" s="174" t="s">
        <v>6172</v>
      </c>
      <c r="M620" s="174" t="s">
        <v>1113</v>
      </c>
      <c r="N620" s="174" t="s">
        <v>6494</v>
      </c>
      <c r="O620" s="174" t="s">
        <v>1713</v>
      </c>
      <c r="P620" s="174">
        <v>0</v>
      </c>
      <c r="Q620" s="176">
        <v>93401</v>
      </c>
      <c r="R620" s="176" t="s">
        <v>7651</v>
      </c>
      <c r="S620" s="177">
        <v>38412</v>
      </c>
      <c r="T620" s="178">
        <v>7158</v>
      </c>
      <c r="U620" s="179">
        <v>14984111</v>
      </c>
      <c r="V620" s="179">
        <v>37866633</v>
      </c>
      <c r="W620" s="195">
        <v>44286</v>
      </c>
      <c r="X620" s="178" t="s">
        <v>7879</v>
      </c>
      <c r="Y620" s="178" t="s">
        <v>7880</v>
      </c>
      <c r="Z620" s="194" t="s">
        <v>7938</v>
      </c>
    </row>
    <row r="621" spans="1:26" ht="12.75" x14ac:dyDescent="0.2">
      <c r="A621" s="194" t="s">
        <v>582</v>
      </c>
      <c r="B621" s="175">
        <v>653932502</v>
      </c>
      <c r="C621" s="174" t="s">
        <v>81</v>
      </c>
      <c r="D621" s="174" t="s">
        <v>583</v>
      </c>
      <c r="E621" s="174" t="s">
        <v>6252</v>
      </c>
      <c r="F621" s="174" t="s">
        <v>584</v>
      </c>
      <c r="G621" s="174" t="s">
        <v>6253</v>
      </c>
      <c r="H621" s="174" t="s">
        <v>186</v>
      </c>
      <c r="I621" s="174" t="s">
        <v>6254</v>
      </c>
      <c r="J621" s="174" t="s">
        <v>6253</v>
      </c>
      <c r="K621" s="174" t="s">
        <v>585</v>
      </c>
      <c r="L621" s="174" t="s">
        <v>898</v>
      </c>
      <c r="M621" s="174" t="s">
        <v>1833</v>
      </c>
      <c r="N621" s="174">
        <v>0</v>
      </c>
      <c r="O621" s="174">
        <v>0</v>
      </c>
      <c r="P621" s="174">
        <v>0</v>
      </c>
      <c r="Q621" s="176" t="s">
        <v>419</v>
      </c>
      <c r="R621" s="176" t="s">
        <v>586</v>
      </c>
      <c r="S621" s="177">
        <v>38414</v>
      </c>
      <c r="T621" s="178">
        <v>7159</v>
      </c>
      <c r="U621" s="179">
        <v>76706487</v>
      </c>
      <c r="V621" s="179">
        <v>119665197</v>
      </c>
      <c r="W621" s="195">
        <v>44286</v>
      </c>
      <c r="X621" s="178" t="s">
        <v>7879</v>
      </c>
      <c r="Y621" s="178" t="s">
        <v>7880</v>
      </c>
      <c r="Z621" s="194" t="s">
        <v>7882</v>
      </c>
    </row>
    <row r="622" spans="1:26" ht="12.75" x14ac:dyDescent="0.2">
      <c r="A622" s="194" t="s">
        <v>6174</v>
      </c>
      <c r="B622" s="175">
        <v>712091002</v>
      </c>
      <c r="C622" s="174" t="s">
        <v>81</v>
      </c>
      <c r="D622" s="174" t="s">
        <v>666</v>
      </c>
      <c r="E622" s="174" t="s">
        <v>7082</v>
      </c>
      <c r="F622" s="174" t="s">
        <v>667</v>
      </c>
      <c r="G622" s="174" t="s">
        <v>7083</v>
      </c>
      <c r="H622" s="174" t="s">
        <v>668</v>
      </c>
      <c r="I622" s="174" t="s">
        <v>669</v>
      </c>
      <c r="J622" s="174" t="s">
        <v>6810</v>
      </c>
      <c r="K622" s="174" t="s">
        <v>670</v>
      </c>
      <c r="L622" s="174" t="s">
        <v>50</v>
      </c>
      <c r="M622" s="174" t="s">
        <v>671</v>
      </c>
      <c r="N622" s="174" t="s">
        <v>673</v>
      </c>
      <c r="O622" s="174" t="s">
        <v>6811</v>
      </c>
      <c r="P622" s="174">
        <v>0</v>
      </c>
      <c r="Q622" s="176" t="s">
        <v>419</v>
      </c>
      <c r="R622" s="176" t="s">
        <v>7164</v>
      </c>
      <c r="S622" s="177">
        <v>38344</v>
      </c>
      <c r="T622" s="178">
        <v>7160</v>
      </c>
      <c r="U622" s="179">
        <v>23154009</v>
      </c>
      <c r="V622" s="179">
        <v>58476430</v>
      </c>
      <c r="W622" s="195">
        <v>44286</v>
      </c>
      <c r="X622" s="178" t="s">
        <v>7879</v>
      </c>
      <c r="Y622" s="178" t="s">
        <v>7880</v>
      </c>
      <c r="Z622" s="194" t="s">
        <v>7882</v>
      </c>
    </row>
    <row r="623" spans="1:26" ht="12.75" x14ac:dyDescent="0.2">
      <c r="A623" s="194" t="s">
        <v>6174</v>
      </c>
      <c r="B623" s="175">
        <v>712091002</v>
      </c>
      <c r="C623" s="174" t="s">
        <v>81</v>
      </c>
      <c r="D623" s="174" t="s">
        <v>666</v>
      </c>
      <c r="E623" s="174" t="s">
        <v>7082</v>
      </c>
      <c r="F623" s="174" t="s">
        <v>667</v>
      </c>
      <c r="G623" s="174" t="s">
        <v>7083</v>
      </c>
      <c r="H623" s="174" t="s">
        <v>668</v>
      </c>
      <c r="I623" s="174" t="s">
        <v>669</v>
      </c>
      <c r="J623" s="174" t="s">
        <v>6810</v>
      </c>
      <c r="K623" s="174" t="s">
        <v>670</v>
      </c>
      <c r="L623" s="174" t="s">
        <v>50</v>
      </c>
      <c r="M623" s="174" t="s">
        <v>671</v>
      </c>
      <c r="N623" s="174" t="s">
        <v>673</v>
      </c>
      <c r="O623" s="174" t="s">
        <v>6811</v>
      </c>
      <c r="P623" s="174">
        <v>0</v>
      </c>
      <c r="Q623" s="176" t="s">
        <v>419</v>
      </c>
      <c r="R623" s="176" t="s">
        <v>7164</v>
      </c>
      <c r="S623" s="177">
        <v>38344</v>
      </c>
      <c r="T623" s="178">
        <v>7160</v>
      </c>
      <c r="U623" s="179">
        <v>22024333</v>
      </c>
      <c r="V623" s="179">
        <v>48529402</v>
      </c>
      <c r="W623" s="195">
        <v>44286</v>
      </c>
      <c r="X623" s="178" t="s">
        <v>7879</v>
      </c>
      <c r="Y623" s="178" t="s">
        <v>7880</v>
      </c>
      <c r="Z623" s="194" t="s">
        <v>8057</v>
      </c>
    </row>
    <row r="624" spans="1:26" ht="12.75" x14ac:dyDescent="0.2">
      <c r="A624" s="194" t="s">
        <v>6174</v>
      </c>
      <c r="B624" s="175">
        <v>712091002</v>
      </c>
      <c r="C624" s="174" t="s">
        <v>81</v>
      </c>
      <c r="D624" s="174" t="s">
        <v>666</v>
      </c>
      <c r="E624" s="174" t="s">
        <v>7082</v>
      </c>
      <c r="F624" s="174" t="s">
        <v>667</v>
      </c>
      <c r="G624" s="174" t="s">
        <v>7083</v>
      </c>
      <c r="H624" s="174" t="s">
        <v>668</v>
      </c>
      <c r="I624" s="174" t="s">
        <v>669</v>
      </c>
      <c r="J624" s="174" t="s">
        <v>6810</v>
      </c>
      <c r="K624" s="174" t="s">
        <v>670</v>
      </c>
      <c r="L624" s="174" t="s">
        <v>50</v>
      </c>
      <c r="M624" s="174" t="s">
        <v>671</v>
      </c>
      <c r="N624" s="174" t="s">
        <v>673</v>
      </c>
      <c r="O624" s="174" t="s">
        <v>6811</v>
      </c>
      <c r="P624" s="174">
        <v>0</v>
      </c>
      <c r="Q624" s="176" t="s">
        <v>419</v>
      </c>
      <c r="R624" s="176" t="s">
        <v>7164</v>
      </c>
      <c r="S624" s="177">
        <v>38344</v>
      </c>
      <c r="T624" s="178">
        <v>7160</v>
      </c>
      <c r="U624" s="179">
        <v>42443242</v>
      </c>
      <c r="V624" s="179">
        <v>67920977</v>
      </c>
      <c r="W624" s="195">
        <v>44286</v>
      </c>
      <c r="X624" s="178" t="s">
        <v>7879</v>
      </c>
      <c r="Y624" s="178" t="s">
        <v>7880</v>
      </c>
      <c r="Z624" s="194" t="s">
        <v>162</v>
      </c>
    </row>
    <row r="625" spans="1:26" ht="12.75" x14ac:dyDescent="0.2">
      <c r="A625" s="194" t="s">
        <v>6174</v>
      </c>
      <c r="B625" s="175">
        <v>712091002</v>
      </c>
      <c r="C625" s="174" t="s">
        <v>81</v>
      </c>
      <c r="D625" s="174" t="s">
        <v>666</v>
      </c>
      <c r="E625" s="174" t="s">
        <v>7082</v>
      </c>
      <c r="F625" s="174" t="s">
        <v>667</v>
      </c>
      <c r="G625" s="174" t="s">
        <v>7083</v>
      </c>
      <c r="H625" s="174" t="s">
        <v>668</v>
      </c>
      <c r="I625" s="174" t="s">
        <v>669</v>
      </c>
      <c r="J625" s="174" t="s">
        <v>6810</v>
      </c>
      <c r="K625" s="174" t="s">
        <v>670</v>
      </c>
      <c r="L625" s="174" t="s">
        <v>50</v>
      </c>
      <c r="M625" s="174" t="s">
        <v>671</v>
      </c>
      <c r="N625" s="174" t="s">
        <v>673</v>
      </c>
      <c r="O625" s="174" t="s">
        <v>6811</v>
      </c>
      <c r="P625" s="174">
        <v>0</v>
      </c>
      <c r="Q625" s="176" t="s">
        <v>419</v>
      </c>
      <c r="R625" s="176" t="s">
        <v>7164</v>
      </c>
      <c r="S625" s="177">
        <v>38344</v>
      </c>
      <c r="T625" s="178">
        <v>7160</v>
      </c>
      <c r="U625" s="179">
        <v>22093749</v>
      </c>
      <c r="V625" s="179">
        <v>75923839</v>
      </c>
      <c r="W625" s="195">
        <v>44286</v>
      </c>
      <c r="X625" s="178" t="s">
        <v>7879</v>
      </c>
      <c r="Y625" s="178" t="s">
        <v>7880</v>
      </c>
      <c r="Z625" s="194" t="s">
        <v>187</v>
      </c>
    </row>
    <row r="626" spans="1:26" ht="12.75" x14ac:dyDescent="0.2">
      <c r="A626" s="194" t="s">
        <v>6174</v>
      </c>
      <c r="B626" s="175">
        <v>712091002</v>
      </c>
      <c r="C626" s="174" t="s">
        <v>81</v>
      </c>
      <c r="D626" s="174" t="s">
        <v>666</v>
      </c>
      <c r="E626" s="174" t="s">
        <v>7082</v>
      </c>
      <c r="F626" s="174" t="s">
        <v>667</v>
      </c>
      <c r="G626" s="174" t="s">
        <v>7083</v>
      </c>
      <c r="H626" s="174" t="s">
        <v>668</v>
      </c>
      <c r="I626" s="174" t="s">
        <v>669</v>
      </c>
      <c r="J626" s="174" t="s">
        <v>6810</v>
      </c>
      <c r="K626" s="174" t="s">
        <v>670</v>
      </c>
      <c r="L626" s="174" t="s">
        <v>50</v>
      </c>
      <c r="M626" s="174" t="s">
        <v>671</v>
      </c>
      <c r="N626" s="174" t="s">
        <v>673</v>
      </c>
      <c r="O626" s="174" t="s">
        <v>6811</v>
      </c>
      <c r="P626" s="174">
        <v>0</v>
      </c>
      <c r="Q626" s="176" t="s">
        <v>419</v>
      </c>
      <c r="R626" s="176" t="s">
        <v>7164</v>
      </c>
      <c r="S626" s="177">
        <v>38344</v>
      </c>
      <c r="T626" s="178">
        <v>7160</v>
      </c>
      <c r="U626" s="214">
        <v>0</v>
      </c>
      <c r="V626" s="179">
        <v>22151001</v>
      </c>
      <c r="W626" s="195">
        <v>44286</v>
      </c>
      <c r="X626" s="178" t="s">
        <v>7879</v>
      </c>
      <c r="Y626" s="178" t="s">
        <v>7880</v>
      </c>
      <c r="Z626" s="194" t="s">
        <v>7960</v>
      </c>
    </row>
    <row r="627" spans="1:26" ht="12.75" x14ac:dyDescent="0.2">
      <c r="A627" s="194" t="s">
        <v>6174</v>
      </c>
      <c r="B627" s="175">
        <v>712091002</v>
      </c>
      <c r="C627" s="174" t="s">
        <v>81</v>
      </c>
      <c r="D627" s="174" t="s">
        <v>666</v>
      </c>
      <c r="E627" s="174" t="s">
        <v>7082</v>
      </c>
      <c r="F627" s="174" t="s">
        <v>667</v>
      </c>
      <c r="G627" s="174" t="s">
        <v>7083</v>
      </c>
      <c r="H627" s="174" t="s">
        <v>668</v>
      </c>
      <c r="I627" s="174" t="s">
        <v>669</v>
      </c>
      <c r="J627" s="174" t="s">
        <v>6810</v>
      </c>
      <c r="K627" s="174" t="s">
        <v>670</v>
      </c>
      <c r="L627" s="174" t="s">
        <v>50</v>
      </c>
      <c r="M627" s="174" t="s">
        <v>671</v>
      </c>
      <c r="N627" s="174" t="s">
        <v>673</v>
      </c>
      <c r="O627" s="174" t="s">
        <v>6811</v>
      </c>
      <c r="P627" s="174">
        <v>0</v>
      </c>
      <c r="Q627" s="176" t="s">
        <v>419</v>
      </c>
      <c r="R627" s="176" t="s">
        <v>7164</v>
      </c>
      <c r="S627" s="177">
        <v>38344</v>
      </c>
      <c r="T627" s="178">
        <v>7160</v>
      </c>
      <c r="U627" s="214">
        <v>0</v>
      </c>
      <c r="V627" s="179">
        <v>3897986</v>
      </c>
      <c r="W627" s="195">
        <v>44286</v>
      </c>
      <c r="X627" s="178" t="s">
        <v>7879</v>
      </c>
      <c r="Y627" s="178" t="s">
        <v>7880</v>
      </c>
      <c r="Z627" s="194" t="s">
        <v>7893</v>
      </c>
    </row>
    <row r="628" spans="1:26" ht="12.75" x14ac:dyDescent="0.2">
      <c r="A628" s="194" t="s">
        <v>6174</v>
      </c>
      <c r="B628" s="175">
        <v>712091002</v>
      </c>
      <c r="C628" s="174" t="s">
        <v>81</v>
      </c>
      <c r="D628" s="174" t="s">
        <v>666</v>
      </c>
      <c r="E628" s="174" t="s">
        <v>7082</v>
      </c>
      <c r="F628" s="174" t="s">
        <v>667</v>
      </c>
      <c r="G628" s="174" t="s">
        <v>7083</v>
      </c>
      <c r="H628" s="174" t="s">
        <v>668</v>
      </c>
      <c r="I628" s="174" t="s">
        <v>669</v>
      </c>
      <c r="J628" s="174" t="s">
        <v>6810</v>
      </c>
      <c r="K628" s="174" t="s">
        <v>670</v>
      </c>
      <c r="L628" s="174" t="s">
        <v>50</v>
      </c>
      <c r="M628" s="174" t="s">
        <v>671</v>
      </c>
      <c r="N628" s="174" t="s">
        <v>673</v>
      </c>
      <c r="O628" s="174" t="s">
        <v>6811</v>
      </c>
      <c r="P628" s="174">
        <v>0</v>
      </c>
      <c r="Q628" s="176" t="s">
        <v>419</v>
      </c>
      <c r="R628" s="176" t="s">
        <v>7164</v>
      </c>
      <c r="S628" s="177">
        <v>38344</v>
      </c>
      <c r="T628" s="178">
        <v>7160</v>
      </c>
      <c r="U628" s="179">
        <v>22286148</v>
      </c>
      <c r="V628" s="179">
        <v>51259559</v>
      </c>
      <c r="W628" s="195">
        <v>44286</v>
      </c>
      <c r="X628" s="178" t="s">
        <v>7879</v>
      </c>
      <c r="Y628" s="178" t="s">
        <v>7880</v>
      </c>
      <c r="Z628" s="194" t="s">
        <v>8023</v>
      </c>
    </row>
    <row r="629" spans="1:26" ht="12.75" x14ac:dyDescent="0.2">
      <c r="A629" s="194" t="s">
        <v>6174</v>
      </c>
      <c r="B629" s="175">
        <v>712091002</v>
      </c>
      <c r="C629" s="174" t="s">
        <v>81</v>
      </c>
      <c r="D629" s="174" t="s">
        <v>666</v>
      </c>
      <c r="E629" s="174" t="s">
        <v>7082</v>
      </c>
      <c r="F629" s="174" t="s">
        <v>667</v>
      </c>
      <c r="G629" s="174" t="s">
        <v>7083</v>
      </c>
      <c r="H629" s="174" t="s">
        <v>668</v>
      </c>
      <c r="I629" s="174" t="s">
        <v>669</v>
      </c>
      <c r="J629" s="174" t="s">
        <v>6810</v>
      </c>
      <c r="K629" s="174" t="s">
        <v>670</v>
      </c>
      <c r="L629" s="174" t="s">
        <v>50</v>
      </c>
      <c r="M629" s="174" t="s">
        <v>671</v>
      </c>
      <c r="N629" s="174" t="s">
        <v>673</v>
      </c>
      <c r="O629" s="174" t="s">
        <v>6811</v>
      </c>
      <c r="P629" s="174">
        <v>0</v>
      </c>
      <c r="Q629" s="176" t="s">
        <v>419</v>
      </c>
      <c r="R629" s="176" t="s">
        <v>7164</v>
      </c>
      <c r="S629" s="177">
        <v>38344</v>
      </c>
      <c r="T629" s="178">
        <v>7160</v>
      </c>
      <c r="U629" s="179">
        <v>34001811</v>
      </c>
      <c r="V629" s="179">
        <v>54553187</v>
      </c>
      <c r="W629" s="195">
        <v>44286</v>
      </c>
      <c r="X629" s="178" t="s">
        <v>7879</v>
      </c>
      <c r="Y629" s="178" t="s">
        <v>7880</v>
      </c>
      <c r="Z629" s="194" t="s">
        <v>7956</v>
      </c>
    </row>
    <row r="630" spans="1:26" ht="12.75" x14ac:dyDescent="0.2">
      <c r="A630" s="194" t="s">
        <v>6174</v>
      </c>
      <c r="B630" s="175">
        <v>712091002</v>
      </c>
      <c r="C630" s="174" t="s">
        <v>81</v>
      </c>
      <c r="D630" s="174" t="s">
        <v>666</v>
      </c>
      <c r="E630" s="174" t="s">
        <v>7082</v>
      </c>
      <c r="F630" s="174" t="s">
        <v>667</v>
      </c>
      <c r="G630" s="174" t="s">
        <v>7083</v>
      </c>
      <c r="H630" s="174" t="s">
        <v>668</v>
      </c>
      <c r="I630" s="174" t="s">
        <v>669</v>
      </c>
      <c r="J630" s="174" t="s">
        <v>6810</v>
      </c>
      <c r="K630" s="174" t="s">
        <v>670</v>
      </c>
      <c r="L630" s="174" t="s">
        <v>50</v>
      </c>
      <c r="M630" s="174" t="s">
        <v>671</v>
      </c>
      <c r="N630" s="174" t="s">
        <v>673</v>
      </c>
      <c r="O630" s="174" t="s">
        <v>6811</v>
      </c>
      <c r="P630" s="174">
        <v>0</v>
      </c>
      <c r="Q630" s="176" t="s">
        <v>419</v>
      </c>
      <c r="R630" s="176" t="s">
        <v>7164</v>
      </c>
      <c r="S630" s="177">
        <v>38344</v>
      </c>
      <c r="T630" s="178">
        <v>7160</v>
      </c>
      <c r="U630" s="214">
        <v>0</v>
      </c>
      <c r="V630" s="179">
        <v>51047031</v>
      </c>
      <c r="W630" s="195">
        <v>44286</v>
      </c>
      <c r="X630" s="178" t="s">
        <v>7879</v>
      </c>
      <c r="Y630" s="178" t="s">
        <v>7880</v>
      </c>
      <c r="Z630" s="194" t="s">
        <v>7898</v>
      </c>
    </row>
    <row r="631" spans="1:26" ht="12.75" x14ac:dyDescent="0.2">
      <c r="A631" s="194" t="s">
        <v>6174</v>
      </c>
      <c r="B631" s="175">
        <v>712091002</v>
      </c>
      <c r="C631" s="174" t="s">
        <v>81</v>
      </c>
      <c r="D631" s="174" t="s">
        <v>666</v>
      </c>
      <c r="E631" s="174" t="s">
        <v>7082</v>
      </c>
      <c r="F631" s="174" t="s">
        <v>667</v>
      </c>
      <c r="G631" s="174" t="s">
        <v>7083</v>
      </c>
      <c r="H631" s="174" t="s">
        <v>668</v>
      </c>
      <c r="I631" s="174" t="s">
        <v>669</v>
      </c>
      <c r="J631" s="174" t="s">
        <v>6810</v>
      </c>
      <c r="K631" s="174" t="s">
        <v>670</v>
      </c>
      <c r="L631" s="174" t="s">
        <v>50</v>
      </c>
      <c r="M631" s="174" t="s">
        <v>671</v>
      </c>
      <c r="N631" s="174" t="s">
        <v>673</v>
      </c>
      <c r="O631" s="174" t="s">
        <v>6811</v>
      </c>
      <c r="P631" s="174">
        <v>0</v>
      </c>
      <c r="Q631" s="176" t="s">
        <v>419</v>
      </c>
      <c r="R631" s="176" t="s">
        <v>7164</v>
      </c>
      <c r="S631" s="177">
        <v>38344</v>
      </c>
      <c r="T631" s="178">
        <v>7160</v>
      </c>
      <c r="U631" s="179">
        <v>2885976</v>
      </c>
      <c r="V631" s="179">
        <v>87701618</v>
      </c>
      <c r="W631" s="195">
        <v>44286</v>
      </c>
      <c r="X631" s="178" t="s">
        <v>7879</v>
      </c>
      <c r="Y631" s="178" t="s">
        <v>7880</v>
      </c>
      <c r="Z631" s="194" t="s">
        <v>7887</v>
      </c>
    </row>
    <row r="632" spans="1:26" ht="12.75" x14ac:dyDescent="0.2">
      <c r="A632" s="194" t="s">
        <v>6174</v>
      </c>
      <c r="B632" s="175">
        <v>712091002</v>
      </c>
      <c r="C632" s="174" t="s">
        <v>81</v>
      </c>
      <c r="D632" s="174" t="s">
        <v>666</v>
      </c>
      <c r="E632" s="174" t="s">
        <v>7082</v>
      </c>
      <c r="F632" s="174" t="s">
        <v>667</v>
      </c>
      <c r="G632" s="174" t="s">
        <v>7083</v>
      </c>
      <c r="H632" s="174" t="s">
        <v>668</v>
      </c>
      <c r="I632" s="174" t="s">
        <v>669</v>
      </c>
      <c r="J632" s="174" t="s">
        <v>6810</v>
      </c>
      <c r="K632" s="174" t="s">
        <v>670</v>
      </c>
      <c r="L632" s="174" t="s">
        <v>50</v>
      </c>
      <c r="M632" s="174" t="s">
        <v>671</v>
      </c>
      <c r="N632" s="174" t="s">
        <v>673</v>
      </c>
      <c r="O632" s="174" t="s">
        <v>6811</v>
      </c>
      <c r="P632" s="174">
        <v>0</v>
      </c>
      <c r="Q632" s="176" t="s">
        <v>419</v>
      </c>
      <c r="R632" s="176" t="s">
        <v>7164</v>
      </c>
      <c r="S632" s="177">
        <v>38344</v>
      </c>
      <c r="T632" s="178">
        <v>7160</v>
      </c>
      <c r="U632" s="179">
        <v>28597540</v>
      </c>
      <c r="V632" s="179">
        <v>70960767</v>
      </c>
      <c r="W632" s="195">
        <v>44286</v>
      </c>
      <c r="X632" s="178" t="s">
        <v>7879</v>
      </c>
      <c r="Y632" s="178" t="s">
        <v>7880</v>
      </c>
      <c r="Z632" s="194" t="s">
        <v>198</v>
      </c>
    </row>
    <row r="633" spans="1:26" ht="12.75" x14ac:dyDescent="0.2">
      <c r="A633" s="194" t="s">
        <v>6174</v>
      </c>
      <c r="B633" s="175">
        <v>712091002</v>
      </c>
      <c r="C633" s="174" t="s">
        <v>81</v>
      </c>
      <c r="D633" s="174" t="s">
        <v>666</v>
      </c>
      <c r="E633" s="174" t="s">
        <v>7082</v>
      </c>
      <c r="F633" s="174" t="s">
        <v>667</v>
      </c>
      <c r="G633" s="174" t="s">
        <v>7083</v>
      </c>
      <c r="H633" s="174" t="s">
        <v>668</v>
      </c>
      <c r="I633" s="174" t="s">
        <v>669</v>
      </c>
      <c r="J633" s="174" t="s">
        <v>6810</v>
      </c>
      <c r="K633" s="174" t="s">
        <v>670</v>
      </c>
      <c r="L633" s="174" t="s">
        <v>50</v>
      </c>
      <c r="M633" s="174" t="s">
        <v>671</v>
      </c>
      <c r="N633" s="174" t="s">
        <v>673</v>
      </c>
      <c r="O633" s="174" t="s">
        <v>6811</v>
      </c>
      <c r="P633" s="174">
        <v>0</v>
      </c>
      <c r="Q633" s="176" t="s">
        <v>419</v>
      </c>
      <c r="R633" s="176" t="s">
        <v>7164</v>
      </c>
      <c r="S633" s="177">
        <v>38344</v>
      </c>
      <c r="T633" s="178">
        <v>7160</v>
      </c>
      <c r="U633" s="214">
        <v>0</v>
      </c>
      <c r="V633" s="179">
        <v>18355101</v>
      </c>
      <c r="W633" s="195">
        <v>44286</v>
      </c>
      <c r="X633" s="178" t="s">
        <v>7879</v>
      </c>
      <c r="Y633" s="178" t="s">
        <v>7880</v>
      </c>
      <c r="Z633" s="194" t="s">
        <v>7889</v>
      </c>
    </row>
    <row r="634" spans="1:26" ht="12.75" x14ac:dyDescent="0.2">
      <c r="A634" s="194" t="s">
        <v>3078</v>
      </c>
      <c r="B634" s="175" t="s">
        <v>7830</v>
      </c>
      <c r="C634" s="174" t="s">
        <v>2854</v>
      </c>
      <c r="D634" s="174" t="s">
        <v>2871</v>
      </c>
      <c r="E634" s="174" t="s">
        <v>27</v>
      </c>
      <c r="F634" s="174" t="s">
        <v>2872</v>
      </c>
      <c r="G634" s="174" t="s">
        <v>29</v>
      </c>
      <c r="H634" s="174">
        <v>0</v>
      </c>
      <c r="I634" s="174">
        <v>0</v>
      </c>
      <c r="J634" s="174" t="s">
        <v>3079</v>
      </c>
      <c r="K634" s="174" t="s">
        <v>3080</v>
      </c>
      <c r="L634" s="174" t="s">
        <v>6170</v>
      </c>
      <c r="M634" s="174" t="s">
        <v>3082</v>
      </c>
      <c r="N634" s="174" t="s">
        <v>6285</v>
      </c>
      <c r="O634" s="174" t="s">
        <v>3081</v>
      </c>
      <c r="P634" s="174">
        <v>0</v>
      </c>
      <c r="Q634" s="176">
        <v>91001</v>
      </c>
      <c r="R634" s="176" t="s">
        <v>2875</v>
      </c>
      <c r="S634" s="177">
        <v>38443</v>
      </c>
      <c r="T634" s="178">
        <v>7162</v>
      </c>
      <c r="U634" s="179">
        <v>3434208</v>
      </c>
      <c r="V634" s="179">
        <v>6968016</v>
      </c>
      <c r="W634" s="195">
        <v>44286</v>
      </c>
      <c r="X634" s="178" t="s">
        <v>7879</v>
      </c>
      <c r="Y634" s="178" t="s">
        <v>7880</v>
      </c>
      <c r="Z634" s="194" t="s">
        <v>8058</v>
      </c>
    </row>
    <row r="635" spans="1:26" ht="12.75" x14ac:dyDescent="0.2">
      <c r="A635" s="194" t="s">
        <v>6214</v>
      </c>
      <c r="B635" s="175">
        <v>744943000</v>
      </c>
      <c r="C635" s="174" t="s">
        <v>81</v>
      </c>
      <c r="D635" s="174" t="s">
        <v>5716</v>
      </c>
      <c r="E635" s="174" t="s">
        <v>7169</v>
      </c>
      <c r="F635" s="174" t="s">
        <v>4779</v>
      </c>
      <c r="G635" s="174" t="s">
        <v>7170</v>
      </c>
      <c r="H635" s="174" t="s">
        <v>6446</v>
      </c>
      <c r="I635" s="174" t="s">
        <v>6445</v>
      </c>
      <c r="J635" s="174" t="s">
        <v>5717</v>
      </c>
      <c r="K635" s="174" t="s">
        <v>6897</v>
      </c>
      <c r="L635" s="174" t="s">
        <v>50</v>
      </c>
      <c r="M635" s="174" t="s">
        <v>730</v>
      </c>
      <c r="N635" s="174">
        <v>0</v>
      </c>
      <c r="O635" s="174" t="s">
        <v>5718</v>
      </c>
      <c r="P635" s="174">
        <v>0</v>
      </c>
      <c r="Q635" s="176" t="s">
        <v>419</v>
      </c>
      <c r="R635" s="176" t="s">
        <v>7181</v>
      </c>
      <c r="S635" s="177">
        <v>37970</v>
      </c>
      <c r="T635" s="178">
        <v>7163</v>
      </c>
      <c r="U635" s="214">
        <v>0</v>
      </c>
      <c r="V635" s="179">
        <v>29739000</v>
      </c>
      <c r="W635" s="195">
        <v>44286</v>
      </c>
      <c r="X635" s="178" t="s">
        <v>7879</v>
      </c>
      <c r="Y635" s="178" t="s">
        <v>7880</v>
      </c>
      <c r="Z635" s="194" t="s">
        <v>7926</v>
      </c>
    </row>
    <row r="636" spans="1:26" ht="12.75" x14ac:dyDescent="0.2">
      <c r="A636" s="194" t="s">
        <v>6214</v>
      </c>
      <c r="B636" s="175">
        <v>744943000</v>
      </c>
      <c r="C636" s="174" t="s">
        <v>81</v>
      </c>
      <c r="D636" s="174" t="s">
        <v>5716</v>
      </c>
      <c r="E636" s="174" t="s">
        <v>7169</v>
      </c>
      <c r="F636" s="174" t="s">
        <v>4779</v>
      </c>
      <c r="G636" s="174" t="s">
        <v>7170</v>
      </c>
      <c r="H636" s="174" t="s">
        <v>6446</v>
      </c>
      <c r="I636" s="174" t="s">
        <v>6445</v>
      </c>
      <c r="J636" s="174" t="s">
        <v>5717</v>
      </c>
      <c r="K636" s="174" t="s">
        <v>6897</v>
      </c>
      <c r="L636" s="174" t="s">
        <v>50</v>
      </c>
      <c r="M636" s="174" t="s">
        <v>730</v>
      </c>
      <c r="N636" s="174">
        <v>0</v>
      </c>
      <c r="O636" s="174" t="s">
        <v>5718</v>
      </c>
      <c r="P636" s="174">
        <v>0</v>
      </c>
      <c r="Q636" s="176" t="s">
        <v>419</v>
      </c>
      <c r="R636" s="176" t="s">
        <v>7181</v>
      </c>
      <c r="S636" s="177">
        <v>37970</v>
      </c>
      <c r="T636" s="178">
        <v>7163</v>
      </c>
      <c r="U636" s="179">
        <v>25060725</v>
      </c>
      <c r="V636" s="179">
        <v>83418026</v>
      </c>
      <c r="W636" s="195">
        <v>44286</v>
      </c>
      <c r="X636" s="178" t="s">
        <v>7879</v>
      </c>
      <c r="Y636" s="178" t="s">
        <v>7880</v>
      </c>
      <c r="Z636" s="194" t="s">
        <v>7958</v>
      </c>
    </row>
    <row r="637" spans="1:26" ht="12.75" x14ac:dyDescent="0.2">
      <c r="A637" s="194" t="s">
        <v>3643</v>
      </c>
      <c r="B637" s="175" t="s">
        <v>7844</v>
      </c>
      <c r="C637" s="174" t="s">
        <v>2854</v>
      </c>
      <c r="D637" s="174" t="s">
        <v>2882</v>
      </c>
      <c r="E637" s="174" t="s">
        <v>1700</v>
      </c>
      <c r="F637" s="174" t="s">
        <v>3644</v>
      </c>
      <c r="G637" s="174" t="s">
        <v>29</v>
      </c>
      <c r="H637" s="174">
        <v>0</v>
      </c>
      <c r="I637" s="174">
        <v>0</v>
      </c>
      <c r="J637" s="174" t="s">
        <v>3645</v>
      </c>
      <c r="K637" s="174" t="s">
        <v>3646</v>
      </c>
      <c r="L637" s="174" t="s">
        <v>50</v>
      </c>
      <c r="M637" s="174" t="s">
        <v>932</v>
      </c>
      <c r="N637" s="174" t="s">
        <v>6332</v>
      </c>
      <c r="O637" s="174" t="s">
        <v>6333</v>
      </c>
      <c r="P637" s="174">
        <v>0</v>
      </c>
      <c r="Q637" s="176">
        <v>91001</v>
      </c>
      <c r="R637" s="176" t="s">
        <v>2875</v>
      </c>
      <c r="S637" s="177">
        <v>38478</v>
      </c>
      <c r="T637" s="178">
        <v>7168</v>
      </c>
      <c r="U637" s="179">
        <v>21159135</v>
      </c>
      <c r="V637" s="179">
        <v>64118733</v>
      </c>
      <c r="W637" s="195">
        <v>44286</v>
      </c>
      <c r="X637" s="178" t="s">
        <v>7879</v>
      </c>
      <c r="Y637" s="178" t="s">
        <v>7880</v>
      </c>
      <c r="Z637" s="194" t="s">
        <v>7961</v>
      </c>
    </row>
    <row r="638" spans="1:26" ht="12.75" x14ac:dyDescent="0.2">
      <c r="A638" s="194" t="s">
        <v>2870</v>
      </c>
      <c r="B638" s="175">
        <v>692651006</v>
      </c>
      <c r="C638" s="174" t="s">
        <v>2854</v>
      </c>
      <c r="D638" s="174" t="s">
        <v>2871</v>
      </c>
      <c r="E638" s="174" t="s">
        <v>27</v>
      </c>
      <c r="F638" s="174" t="s">
        <v>2872</v>
      </c>
      <c r="G638" s="174" t="s">
        <v>29</v>
      </c>
      <c r="H638" s="174">
        <v>0</v>
      </c>
      <c r="I638" s="174">
        <v>0</v>
      </c>
      <c r="J638" s="174" t="s">
        <v>2873</v>
      </c>
      <c r="K638" s="174" t="s">
        <v>2874</v>
      </c>
      <c r="L638" s="174" t="s">
        <v>618</v>
      </c>
      <c r="M638" s="174">
        <v>0</v>
      </c>
      <c r="N638" s="174">
        <v>0</v>
      </c>
      <c r="O638" s="174">
        <v>0</v>
      </c>
      <c r="P638" s="174">
        <v>0</v>
      </c>
      <c r="Q638" s="176">
        <v>91001</v>
      </c>
      <c r="R638" s="176" t="s">
        <v>2875</v>
      </c>
      <c r="S638" s="177">
        <v>38488</v>
      </c>
      <c r="T638" s="178">
        <v>7169</v>
      </c>
      <c r="U638" s="179">
        <v>9157888</v>
      </c>
      <c r="V638" s="179">
        <v>18581376</v>
      </c>
      <c r="W638" s="195">
        <v>44286</v>
      </c>
      <c r="X638" s="178" t="s">
        <v>7879</v>
      </c>
      <c r="Y638" s="178" t="s">
        <v>7880</v>
      </c>
      <c r="Z638" s="194" t="s">
        <v>187</v>
      </c>
    </row>
    <row r="639" spans="1:26" ht="12.75" x14ac:dyDescent="0.2">
      <c r="A639" s="194" t="s">
        <v>3489</v>
      </c>
      <c r="B639" s="175">
        <v>690733005</v>
      </c>
      <c r="C639" s="174" t="s">
        <v>2854</v>
      </c>
      <c r="D639" s="174" t="s">
        <v>2871</v>
      </c>
      <c r="E639" s="174" t="s">
        <v>27</v>
      </c>
      <c r="F639" s="174" t="s">
        <v>2872</v>
      </c>
      <c r="G639" s="174" t="s">
        <v>29</v>
      </c>
      <c r="H639" s="174">
        <v>0</v>
      </c>
      <c r="I639" s="174">
        <v>0</v>
      </c>
      <c r="J639" s="174" t="s">
        <v>3490</v>
      </c>
      <c r="K639" s="174" t="s">
        <v>3492</v>
      </c>
      <c r="L639" s="174" t="s">
        <v>50</v>
      </c>
      <c r="M639" s="174" t="s">
        <v>3494</v>
      </c>
      <c r="N639" s="174" t="s">
        <v>3493</v>
      </c>
      <c r="O639" s="174" t="s">
        <v>3491</v>
      </c>
      <c r="P639" s="174">
        <v>0</v>
      </c>
      <c r="Q639" s="176">
        <v>91001</v>
      </c>
      <c r="R639" s="176" t="s">
        <v>2875</v>
      </c>
      <c r="S639" s="177">
        <v>38509</v>
      </c>
      <c r="T639" s="178">
        <v>7172</v>
      </c>
      <c r="U639" s="179">
        <v>3577300</v>
      </c>
      <c r="V639" s="179">
        <v>7258350</v>
      </c>
      <c r="W639" s="195">
        <v>44286</v>
      </c>
      <c r="X639" s="178" t="s">
        <v>7879</v>
      </c>
      <c r="Y639" s="178" t="s">
        <v>7880</v>
      </c>
      <c r="Z639" s="194" t="s">
        <v>8647</v>
      </c>
    </row>
    <row r="640" spans="1:26" ht="12.75" x14ac:dyDescent="0.2">
      <c r="A640" s="194" t="s">
        <v>1319</v>
      </c>
      <c r="B640" s="175">
        <v>653686706</v>
      </c>
      <c r="C640" s="174" t="s">
        <v>53</v>
      </c>
      <c r="D640" s="174" t="s">
        <v>1320</v>
      </c>
      <c r="E640" s="174" t="s">
        <v>7604</v>
      </c>
      <c r="F640" s="174" t="s">
        <v>1321</v>
      </c>
      <c r="G640" s="174" t="s">
        <v>7605</v>
      </c>
      <c r="H640" s="174" t="s">
        <v>1322</v>
      </c>
      <c r="I640" s="174" t="s">
        <v>6611</v>
      </c>
      <c r="J640" s="174" t="s">
        <v>6612</v>
      </c>
      <c r="K640" s="174" t="s">
        <v>1323</v>
      </c>
      <c r="L640" s="174" t="s">
        <v>6171</v>
      </c>
      <c r="M640" s="174" t="s">
        <v>1325</v>
      </c>
      <c r="N640" s="174" t="s">
        <v>1326</v>
      </c>
      <c r="O640" s="174" t="s">
        <v>1327</v>
      </c>
      <c r="P640" s="174">
        <v>0</v>
      </c>
      <c r="Q640" s="176" t="s">
        <v>48</v>
      </c>
      <c r="R640" s="176" t="s">
        <v>7593</v>
      </c>
      <c r="S640" s="177">
        <v>38523</v>
      </c>
      <c r="T640" s="178">
        <v>7173</v>
      </c>
      <c r="U640" s="179">
        <v>6206400</v>
      </c>
      <c r="V640" s="179">
        <v>22187879</v>
      </c>
      <c r="W640" s="195">
        <v>44286</v>
      </c>
      <c r="X640" s="178" t="s">
        <v>7879</v>
      </c>
      <c r="Y640" s="178" t="s">
        <v>7880</v>
      </c>
      <c r="Z640" s="194" t="s">
        <v>7914</v>
      </c>
    </row>
    <row r="641" spans="1:26" ht="12.75" x14ac:dyDescent="0.2">
      <c r="A641" s="194" t="s">
        <v>3255</v>
      </c>
      <c r="B641" s="175">
        <v>691912000</v>
      </c>
      <c r="C641" s="174" t="s">
        <v>2854</v>
      </c>
      <c r="D641" s="174" t="s">
        <v>2871</v>
      </c>
      <c r="E641" s="174" t="s">
        <v>27</v>
      </c>
      <c r="F641" s="174" t="s">
        <v>2872</v>
      </c>
      <c r="G641" s="174" t="s">
        <v>29</v>
      </c>
      <c r="H641" s="174">
        <v>0</v>
      </c>
      <c r="I641" s="174">
        <v>0</v>
      </c>
      <c r="J641" s="174" t="s">
        <v>3256</v>
      </c>
      <c r="K641" s="174" t="s">
        <v>3257</v>
      </c>
      <c r="L641" s="174" t="s">
        <v>51</v>
      </c>
      <c r="M641" s="174" t="s">
        <v>3259</v>
      </c>
      <c r="N641" s="174" t="s">
        <v>3258</v>
      </c>
      <c r="O641" s="174">
        <v>0</v>
      </c>
      <c r="P641" s="174">
        <v>0</v>
      </c>
      <c r="Q641" s="176">
        <v>91001</v>
      </c>
      <c r="R641" s="176" t="s">
        <v>2933</v>
      </c>
      <c r="S641" s="177">
        <v>38518</v>
      </c>
      <c r="T641" s="178">
        <v>7174</v>
      </c>
      <c r="U641" s="179">
        <v>6361870</v>
      </c>
      <c r="V641" s="179">
        <v>12908249</v>
      </c>
      <c r="W641" s="195">
        <v>44286</v>
      </c>
      <c r="X641" s="178" t="s">
        <v>7879</v>
      </c>
      <c r="Y641" s="178" t="s">
        <v>7880</v>
      </c>
      <c r="Z641" s="194" t="s">
        <v>8059</v>
      </c>
    </row>
    <row r="642" spans="1:26" ht="12.75" x14ac:dyDescent="0.2">
      <c r="A642" s="194" t="s">
        <v>3578</v>
      </c>
      <c r="B642" s="175">
        <v>690407000</v>
      </c>
      <c r="C642" s="174" t="s">
        <v>2854</v>
      </c>
      <c r="D642" s="174" t="s">
        <v>2871</v>
      </c>
      <c r="E642" s="174" t="s">
        <v>27</v>
      </c>
      <c r="F642" s="174" t="s">
        <v>2872</v>
      </c>
      <c r="G642" s="174" t="s">
        <v>29</v>
      </c>
      <c r="H642" s="174">
        <v>0</v>
      </c>
      <c r="I642" s="174">
        <v>0</v>
      </c>
      <c r="J642" s="174" t="s">
        <v>3579</v>
      </c>
      <c r="K642" s="174" t="s">
        <v>3580</v>
      </c>
      <c r="L642" s="174" t="s">
        <v>6169</v>
      </c>
      <c r="M642" s="174" t="s">
        <v>3581</v>
      </c>
      <c r="N642" s="174" t="s">
        <v>6412</v>
      </c>
      <c r="O642" s="174" t="s">
        <v>6413</v>
      </c>
      <c r="P642" s="174">
        <v>0</v>
      </c>
      <c r="Q642" s="176">
        <v>91001</v>
      </c>
      <c r="R642" s="176" t="s">
        <v>6096</v>
      </c>
      <c r="S642" s="177">
        <v>38526</v>
      </c>
      <c r="T642" s="178">
        <v>7175</v>
      </c>
      <c r="U642" s="179">
        <v>6851245</v>
      </c>
      <c r="V642" s="179">
        <v>13901192</v>
      </c>
      <c r="W642" s="195">
        <v>44286</v>
      </c>
      <c r="X642" s="178" t="s">
        <v>7879</v>
      </c>
      <c r="Y642" s="178" t="s">
        <v>7880</v>
      </c>
      <c r="Z642" s="194" t="s">
        <v>7956</v>
      </c>
    </row>
    <row r="643" spans="1:26" ht="12.75" x14ac:dyDescent="0.2">
      <c r="A643" s="194" t="s">
        <v>3481</v>
      </c>
      <c r="B643" s="175">
        <v>690709007</v>
      </c>
      <c r="C643" s="174" t="s">
        <v>2854</v>
      </c>
      <c r="D643" s="174" t="s">
        <v>2871</v>
      </c>
      <c r="E643" s="174" t="s">
        <v>27</v>
      </c>
      <c r="F643" s="174" t="s">
        <v>2872</v>
      </c>
      <c r="G643" s="174" t="s">
        <v>29</v>
      </c>
      <c r="H643" s="174">
        <v>0</v>
      </c>
      <c r="I643" s="174">
        <v>0</v>
      </c>
      <c r="J643" s="174" t="s">
        <v>3482</v>
      </c>
      <c r="K643" s="174" t="s">
        <v>3483</v>
      </c>
      <c r="L643" s="174" t="s">
        <v>50</v>
      </c>
      <c r="M643" s="174" t="s">
        <v>3485</v>
      </c>
      <c r="N643" s="174" t="s">
        <v>3484</v>
      </c>
      <c r="O643" s="174">
        <v>0</v>
      </c>
      <c r="P643" s="174">
        <v>0</v>
      </c>
      <c r="Q643" s="176">
        <v>91001</v>
      </c>
      <c r="R643" s="176" t="s">
        <v>2906</v>
      </c>
      <c r="S643" s="177">
        <v>38531</v>
      </c>
      <c r="T643" s="178">
        <v>7176</v>
      </c>
      <c r="U643" s="179">
        <v>7297692</v>
      </c>
      <c r="V643" s="179">
        <v>14807034</v>
      </c>
      <c r="W643" s="195">
        <v>44286</v>
      </c>
      <c r="X643" s="178" t="s">
        <v>7879</v>
      </c>
      <c r="Y643" s="178" t="s">
        <v>7880</v>
      </c>
      <c r="Z643" s="194" t="s">
        <v>7921</v>
      </c>
    </row>
    <row r="644" spans="1:26" ht="12.75" x14ac:dyDescent="0.2">
      <c r="A644" s="194" t="s">
        <v>4087</v>
      </c>
      <c r="B644" s="175">
        <v>690305003</v>
      </c>
      <c r="C644" s="174" t="s">
        <v>2854</v>
      </c>
      <c r="D644" s="174" t="s">
        <v>2871</v>
      </c>
      <c r="E644" s="174" t="s">
        <v>27</v>
      </c>
      <c r="F644" s="174" t="s">
        <v>2872</v>
      </c>
      <c r="G644" s="174" t="s">
        <v>29</v>
      </c>
      <c r="H644" s="174">
        <v>0</v>
      </c>
      <c r="I644" s="174">
        <v>0</v>
      </c>
      <c r="J644" s="174" t="s">
        <v>8226</v>
      </c>
      <c r="K644" s="174" t="s">
        <v>4088</v>
      </c>
      <c r="L644" s="174" t="s">
        <v>6167</v>
      </c>
      <c r="M644" s="174" t="s">
        <v>62</v>
      </c>
      <c r="N644" s="174" t="s">
        <v>4089</v>
      </c>
      <c r="O644" s="174" t="s">
        <v>8227</v>
      </c>
      <c r="P644" s="174">
        <v>0</v>
      </c>
      <c r="Q644" s="176">
        <v>911001</v>
      </c>
      <c r="R644" s="176" t="s">
        <v>2933</v>
      </c>
      <c r="S644" s="177">
        <v>38532</v>
      </c>
      <c r="T644" s="178">
        <v>7177</v>
      </c>
      <c r="U644" s="179">
        <v>40332689</v>
      </c>
      <c r="V644" s="179">
        <v>68284942</v>
      </c>
      <c r="W644" s="195">
        <v>44286</v>
      </c>
      <c r="X644" s="178" t="s">
        <v>7879</v>
      </c>
      <c r="Y644" s="178" t="s">
        <v>7880</v>
      </c>
      <c r="Z644" s="194" t="s">
        <v>7906</v>
      </c>
    </row>
    <row r="645" spans="1:26" ht="12.75" x14ac:dyDescent="0.2">
      <c r="A645" s="194" t="s">
        <v>3553</v>
      </c>
      <c r="B645" s="175">
        <v>691904008</v>
      </c>
      <c r="C645" s="174" t="s">
        <v>2854</v>
      </c>
      <c r="D645" s="174" t="s">
        <v>2871</v>
      </c>
      <c r="E645" s="174" t="s">
        <v>27</v>
      </c>
      <c r="F645" s="174" t="s">
        <v>2872</v>
      </c>
      <c r="G645" s="174" t="s">
        <v>29</v>
      </c>
      <c r="H645" s="174">
        <v>0</v>
      </c>
      <c r="I645" s="174">
        <v>0</v>
      </c>
      <c r="J645" s="174" t="s">
        <v>3554</v>
      </c>
      <c r="K645" s="174" t="s">
        <v>3556</v>
      </c>
      <c r="L645" s="174" t="s">
        <v>51</v>
      </c>
      <c r="M645" s="174" t="s">
        <v>3558</v>
      </c>
      <c r="N645" s="174" t="s">
        <v>3557</v>
      </c>
      <c r="O645" s="174" t="s">
        <v>3555</v>
      </c>
      <c r="P645" s="174">
        <v>0</v>
      </c>
      <c r="Q645" s="176">
        <v>91001</v>
      </c>
      <c r="R645" s="176" t="s">
        <v>2875</v>
      </c>
      <c r="S645" s="177">
        <v>38568</v>
      </c>
      <c r="T645" s="178">
        <v>7179</v>
      </c>
      <c r="U645" s="179">
        <v>5056871</v>
      </c>
      <c r="V645" s="179">
        <v>10260403</v>
      </c>
      <c r="W645" s="195">
        <v>44286</v>
      </c>
      <c r="X645" s="178" t="s">
        <v>7879</v>
      </c>
      <c r="Y645" s="178" t="s">
        <v>7880</v>
      </c>
      <c r="Z645" s="194" t="s">
        <v>8036</v>
      </c>
    </row>
    <row r="646" spans="1:26" ht="12.75" x14ac:dyDescent="0.2">
      <c r="A646" s="194" t="s">
        <v>3970</v>
      </c>
      <c r="B646" s="175">
        <v>692525000</v>
      </c>
      <c r="C646" s="174" t="s">
        <v>2854</v>
      </c>
      <c r="D646" s="174" t="s">
        <v>2871</v>
      </c>
      <c r="E646" s="174" t="s">
        <v>27</v>
      </c>
      <c r="F646" s="174" t="s">
        <v>2872</v>
      </c>
      <c r="G646" s="174" t="s">
        <v>3496</v>
      </c>
      <c r="H646" s="174">
        <v>0</v>
      </c>
      <c r="I646" s="174">
        <v>0</v>
      </c>
      <c r="J646" s="174" t="s">
        <v>3971</v>
      </c>
      <c r="K646" s="174" t="s">
        <v>3973</v>
      </c>
      <c r="L646" s="174" t="s">
        <v>6167</v>
      </c>
      <c r="M646" s="174" t="s">
        <v>3975</v>
      </c>
      <c r="N646" s="174" t="s">
        <v>3974</v>
      </c>
      <c r="O646" s="174" t="s">
        <v>3972</v>
      </c>
      <c r="P646" s="174">
        <v>0</v>
      </c>
      <c r="Q646" s="176">
        <v>91001</v>
      </c>
      <c r="R646" s="176" t="s">
        <v>3976</v>
      </c>
      <c r="S646" s="177">
        <v>38553</v>
      </c>
      <c r="T646" s="178">
        <v>7180</v>
      </c>
      <c r="U646" s="214">
        <v>0</v>
      </c>
      <c r="V646" s="179">
        <v>17722987</v>
      </c>
      <c r="W646" s="195">
        <v>44286</v>
      </c>
      <c r="X646" s="178" t="s">
        <v>7879</v>
      </c>
      <c r="Y646" s="178" t="s">
        <v>7880</v>
      </c>
      <c r="Z646" s="194" t="s">
        <v>7882</v>
      </c>
    </row>
    <row r="647" spans="1:26" ht="12.75" x14ac:dyDescent="0.2">
      <c r="A647" s="194" t="s">
        <v>3064</v>
      </c>
      <c r="B647" s="175">
        <v>692402006</v>
      </c>
      <c r="C647" s="174" t="s">
        <v>2854</v>
      </c>
      <c r="D647" s="174" t="s">
        <v>2871</v>
      </c>
      <c r="E647" s="174" t="s">
        <v>27</v>
      </c>
      <c r="F647" s="174" t="s">
        <v>2872</v>
      </c>
      <c r="G647" s="174" t="s">
        <v>29</v>
      </c>
      <c r="H647" s="174">
        <v>0</v>
      </c>
      <c r="I647" s="174">
        <v>0</v>
      </c>
      <c r="J647" s="174" t="s">
        <v>3065</v>
      </c>
      <c r="K647" s="174" t="s">
        <v>3066</v>
      </c>
      <c r="L647" s="174" t="s">
        <v>890</v>
      </c>
      <c r="M647" s="174" t="s">
        <v>3067</v>
      </c>
      <c r="N647" s="174">
        <v>0</v>
      </c>
      <c r="O647" s="174">
        <v>0</v>
      </c>
      <c r="P647" s="174">
        <v>0</v>
      </c>
      <c r="Q647" s="176">
        <v>91001</v>
      </c>
      <c r="R647" s="176" t="s">
        <v>2887</v>
      </c>
      <c r="S647" s="177">
        <v>38572</v>
      </c>
      <c r="T647" s="178">
        <v>7181</v>
      </c>
      <c r="U647" s="214">
        <v>0</v>
      </c>
      <c r="V647" s="179">
        <v>5418506</v>
      </c>
      <c r="W647" s="195">
        <v>44286</v>
      </c>
      <c r="X647" s="178" t="s">
        <v>7879</v>
      </c>
      <c r="Y647" s="178" t="s">
        <v>7880</v>
      </c>
      <c r="Z647" s="194" t="s">
        <v>8060</v>
      </c>
    </row>
    <row r="648" spans="1:26" ht="12.75" x14ac:dyDescent="0.2">
      <c r="A648" s="194" t="s">
        <v>2898</v>
      </c>
      <c r="B648" s="175">
        <v>691801004</v>
      </c>
      <c r="C648" s="174" t="s">
        <v>2854</v>
      </c>
      <c r="D648" s="174" t="s">
        <v>2871</v>
      </c>
      <c r="E648" s="174" t="s">
        <v>27</v>
      </c>
      <c r="F648" s="174" t="s">
        <v>2872</v>
      </c>
      <c r="G648" s="174" t="s">
        <v>29</v>
      </c>
      <c r="H648" s="174">
        <v>0</v>
      </c>
      <c r="I648" s="174">
        <v>0</v>
      </c>
      <c r="J648" s="174" t="s">
        <v>2899</v>
      </c>
      <c r="K648" s="174" t="s">
        <v>2900</v>
      </c>
      <c r="L648" s="174" t="s">
        <v>51</v>
      </c>
      <c r="M648" s="174" t="s">
        <v>2901</v>
      </c>
      <c r="N648" s="174" t="s">
        <v>6371</v>
      </c>
      <c r="O648" s="174" t="s">
        <v>6372</v>
      </c>
      <c r="P648" s="174">
        <v>0</v>
      </c>
      <c r="Q648" s="176">
        <v>91001</v>
      </c>
      <c r="R648" s="176" t="s">
        <v>2902</v>
      </c>
      <c r="S648" s="177">
        <v>38568</v>
      </c>
      <c r="T648" s="178">
        <v>7184</v>
      </c>
      <c r="U648" s="179">
        <v>20605602</v>
      </c>
      <c r="V648" s="179">
        <v>49142916</v>
      </c>
      <c r="W648" s="195">
        <v>44286</v>
      </c>
      <c r="X648" s="178" t="s">
        <v>7879</v>
      </c>
      <c r="Y648" s="178" t="s">
        <v>7880</v>
      </c>
      <c r="Z648" s="194" t="s">
        <v>230</v>
      </c>
    </row>
    <row r="649" spans="1:26" ht="12.75" x14ac:dyDescent="0.2">
      <c r="A649" s="194" t="s">
        <v>6097</v>
      </c>
      <c r="B649" s="175">
        <v>691501000</v>
      </c>
      <c r="C649" s="174" t="s">
        <v>2854</v>
      </c>
      <c r="D649" s="174" t="s">
        <v>633</v>
      </c>
      <c r="E649" s="174" t="s">
        <v>27</v>
      </c>
      <c r="F649" s="174" t="s">
        <v>2976</v>
      </c>
      <c r="G649" s="174" t="s">
        <v>29</v>
      </c>
      <c r="H649" s="174">
        <v>0</v>
      </c>
      <c r="I649" s="174">
        <v>0</v>
      </c>
      <c r="J649" s="174" t="s">
        <v>6098</v>
      </c>
      <c r="K649" s="174" t="s">
        <v>6300</v>
      </c>
      <c r="L649" s="174" t="s">
        <v>344</v>
      </c>
      <c r="M649" s="174" t="s">
        <v>4848</v>
      </c>
      <c r="N649" s="174" t="s">
        <v>6099</v>
      </c>
      <c r="O649" s="174" t="s">
        <v>6301</v>
      </c>
      <c r="P649" s="174">
        <v>0</v>
      </c>
      <c r="Q649" s="176">
        <v>91001</v>
      </c>
      <c r="R649" s="176" t="s">
        <v>6100</v>
      </c>
      <c r="S649" s="177">
        <v>38572</v>
      </c>
      <c r="T649" s="178">
        <v>7186</v>
      </c>
      <c r="U649" s="179">
        <v>5056871</v>
      </c>
      <c r="V649" s="179">
        <v>10260403</v>
      </c>
      <c r="W649" s="195">
        <v>44286</v>
      </c>
      <c r="X649" s="178" t="s">
        <v>7879</v>
      </c>
      <c r="Y649" s="178" t="s">
        <v>7880</v>
      </c>
      <c r="Z649" s="194" t="s">
        <v>8032</v>
      </c>
    </row>
    <row r="650" spans="1:26" ht="12.75" x14ac:dyDescent="0.2">
      <c r="A650" s="194" t="s">
        <v>1692</v>
      </c>
      <c r="B650" s="175">
        <v>754634006</v>
      </c>
      <c r="C650" s="174" t="s">
        <v>1658</v>
      </c>
      <c r="D650" s="174" t="s">
        <v>1693</v>
      </c>
      <c r="E650" s="174" t="s">
        <v>7696</v>
      </c>
      <c r="F650" s="174" t="s">
        <v>1694</v>
      </c>
      <c r="G650" s="174" t="s">
        <v>7697</v>
      </c>
      <c r="H650" s="174" t="s">
        <v>1695</v>
      </c>
      <c r="I650" s="174" t="s">
        <v>1696</v>
      </c>
      <c r="J650" s="174" t="s">
        <v>7699</v>
      </c>
      <c r="K650" s="174" t="s">
        <v>6979</v>
      </c>
      <c r="L650" s="174" t="s">
        <v>6171</v>
      </c>
      <c r="M650" s="174" t="s">
        <v>1697</v>
      </c>
      <c r="N650" s="174" t="s">
        <v>6980</v>
      </c>
      <c r="O650" s="174" t="s">
        <v>6981</v>
      </c>
      <c r="P650" s="174">
        <v>0</v>
      </c>
      <c r="Q650" s="176">
        <v>93401</v>
      </c>
      <c r="R650" s="176" t="s">
        <v>7698</v>
      </c>
      <c r="S650" s="177">
        <v>38600</v>
      </c>
      <c r="T650" s="178">
        <v>7189</v>
      </c>
      <c r="U650" s="179">
        <v>42756924</v>
      </c>
      <c r="V650" s="179">
        <v>107312058</v>
      </c>
      <c r="W650" s="195">
        <v>44286</v>
      </c>
      <c r="X650" s="178" t="s">
        <v>7879</v>
      </c>
      <c r="Y650" s="178" t="s">
        <v>7880</v>
      </c>
      <c r="Z650" s="194" t="s">
        <v>7993</v>
      </c>
    </row>
    <row r="651" spans="1:26" ht="12.75" x14ac:dyDescent="0.2">
      <c r="A651" s="194" t="s">
        <v>1692</v>
      </c>
      <c r="B651" s="175">
        <v>754634006</v>
      </c>
      <c r="C651" s="174" t="s">
        <v>1658</v>
      </c>
      <c r="D651" s="174" t="s">
        <v>1693</v>
      </c>
      <c r="E651" s="174" t="s">
        <v>7696</v>
      </c>
      <c r="F651" s="174" t="s">
        <v>1694</v>
      </c>
      <c r="G651" s="174" t="s">
        <v>7697</v>
      </c>
      <c r="H651" s="174" t="s">
        <v>1695</v>
      </c>
      <c r="I651" s="174" t="s">
        <v>1696</v>
      </c>
      <c r="J651" s="174" t="s">
        <v>7699</v>
      </c>
      <c r="K651" s="174" t="s">
        <v>6979</v>
      </c>
      <c r="L651" s="174" t="s">
        <v>6171</v>
      </c>
      <c r="M651" s="174" t="s">
        <v>1697</v>
      </c>
      <c r="N651" s="174" t="s">
        <v>6980</v>
      </c>
      <c r="O651" s="174" t="s">
        <v>6981</v>
      </c>
      <c r="P651" s="174">
        <v>0</v>
      </c>
      <c r="Q651" s="176">
        <v>93401</v>
      </c>
      <c r="R651" s="176" t="s">
        <v>7698</v>
      </c>
      <c r="S651" s="177">
        <v>38600</v>
      </c>
      <c r="T651" s="178">
        <v>7189</v>
      </c>
      <c r="U651" s="179">
        <v>22392414</v>
      </c>
      <c r="V651" s="179">
        <v>51356429</v>
      </c>
      <c r="W651" s="195">
        <v>44286</v>
      </c>
      <c r="X651" s="178" t="s">
        <v>7879</v>
      </c>
      <c r="Y651" s="178" t="s">
        <v>7880</v>
      </c>
      <c r="Z651" s="194" t="s">
        <v>7997</v>
      </c>
    </row>
    <row r="652" spans="1:26" ht="12.75" x14ac:dyDescent="0.2">
      <c r="A652" s="194" t="s">
        <v>1692</v>
      </c>
      <c r="B652" s="175">
        <v>754634006</v>
      </c>
      <c r="C652" s="174" t="s">
        <v>1658</v>
      </c>
      <c r="D652" s="174" t="s">
        <v>1693</v>
      </c>
      <c r="E652" s="174" t="s">
        <v>7696</v>
      </c>
      <c r="F652" s="174" t="s">
        <v>1694</v>
      </c>
      <c r="G652" s="174" t="s">
        <v>7697</v>
      </c>
      <c r="H652" s="174" t="s">
        <v>1695</v>
      </c>
      <c r="I652" s="174" t="s">
        <v>1696</v>
      </c>
      <c r="J652" s="174" t="s">
        <v>7699</v>
      </c>
      <c r="K652" s="174" t="s">
        <v>6979</v>
      </c>
      <c r="L652" s="174" t="s">
        <v>6171</v>
      </c>
      <c r="M652" s="174" t="s">
        <v>1697</v>
      </c>
      <c r="N652" s="174" t="s">
        <v>6980</v>
      </c>
      <c r="O652" s="174" t="s">
        <v>6981</v>
      </c>
      <c r="P652" s="174">
        <v>0</v>
      </c>
      <c r="Q652" s="176">
        <v>93401</v>
      </c>
      <c r="R652" s="176" t="s">
        <v>7698</v>
      </c>
      <c r="S652" s="177">
        <v>38600</v>
      </c>
      <c r="T652" s="178">
        <v>7189</v>
      </c>
      <c r="U652" s="179">
        <v>17776164</v>
      </c>
      <c r="V652" s="179">
        <v>45307691</v>
      </c>
      <c r="W652" s="195">
        <v>44286</v>
      </c>
      <c r="X652" s="178" t="s">
        <v>7879</v>
      </c>
      <c r="Y652" s="178" t="s">
        <v>7880</v>
      </c>
      <c r="Z652" s="194" t="s">
        <v>7999</v>
      </c>
    </row>
    <row r="653" spans="1:26" ht="12.75" x14ac:dyDescent="0.2">
      <c r="A653" s="194" t="s">
        <v>4676</v>
      </c>
      <c r="B653" s="175" t="s">
        <v>7855</v>
      </c>
      <c r="C653" s="174" t="s">
        <v>4677</v>
      </c>
      <c r="D653" s="174" t="s">
        <v>4678</v>
      </c>
      <c r="E653" s="174" t="s">
        <v>7625</v>
      </c>
      <c r="F653" s="174" t="s">
        <v>4679</v>
      </c>
      <c r="G653" s="174" t="s">
        <v>7626</v>
      </c>
      <c r="H653" s="174" t="s">
        <v>4680</v>
      </c>
      <c r="I653" s="174" t="s">
        <v>7671</v>
      </c>
      <c r="J653" s="174" t="s">
        <v>7627</v>
      </c>
      <c r="K653" s="174" t="s">
        <v>4681</v>
      </c>
      <c r="L653" s="174" t="s">
        <v>6222</v>
      </c>
      <c r="M653" s="174" t="s">
        <v>881</v>
      </c>
      <c r="N653" s="174">
        <v>0</v>
      </c>
      <c r="O653" s="174">
        <v>0</v>
      </c>
      <c r="P653" s="174">
        <v>0</v>
      </c>
      <c r="Q653" s="176" t="s">
        <v>1217</v>
      </c>
      <c r="R653" s="176" t="s">
        <v>7632</v>
      </c>
      <c r="S653" s="177">
        <v>38607</v>
      </c>
      <c r="T653" s="178">
        <v>7190</v>
      </c>
      <c r="U653" s="179">
        <v>25210397</v>
      </c>
      <c r="V653" s="179">
        <v>77456059</v>
      </c>
      <c r="W653" s="195">
        <v>44286</v>
      </c>
      <c r="X653" s="178" t="s">
        <v>7879</v>
      </c>
      <c r="Y653" s="178" t="s">
        <v>7880</v>
      </c>
      <c r="Z653" s="194" t="s">
        <v>7958</v>
      </c>
    </row>
    <row r="654" spans="1:26" ht="12.75" x14ac:dyDescent="0.2">
      <c r="A654" s="194" t="s">
        <v>3512</v>
      </c>
      <c r="B654" s="175">
        <v>690204002</v>
      </c>
      <c r="C654" s="174" t="s">
        <v>2854</v>
      </c>
      <c r="D654" s="174" t="s">
        <v>633</v>
      </c>
      <c r="E654" s="174" t="s">
        <v>27</v>
      </c>
      <c r="F654" s="174" t="s">
        <v>634</v>
      </c>
      <c r="G654" s="174" t="s">
        <v>29</v>
      </c>
      <c r="H654" s="174">
        <v>0</v>
      </c>
      <c r="I654" s="174">
        <v>0</v>
      </c>
      <c r="J654" s="174" t="s">
        <v>3513</v>
      </c>
      <c r="K654" s="174" t="s">
        <v>3515</v>
      </c>
      <c r="L654" s="174" t="s">
        <v>6167</v>
      </c>
      <c r="M654" s="174" t="s">
        <v>3517</v>
      </c>
      <c r="N654" s="174" t="s">
        <v>3516</v>
      </c>
      <c r="O654" s="174" t="s">
        <v>3514</v>
      </c>
      <c r="P654" s="174">
        <v>0</v>
      </c>
      <c r="Q654" s="176">
        <v>91001</v>
      </c>
      <c r="R654" s="176" t="s">
        <v>2906</v>
      </c>
      <c r="S654" s="177">
        <v>38618</v>
      </c>
      <c r="T654" s="178">
        <v>7194</v>
      </c>
      <c r="U654" s="179">
        <v>12626940</v>
      </c>
      <c r="V654" s="179">
        <v>35841634</v>
      </c>
      <c r="W654" s="195">
        <v>44286</v>
      </c>
      <c r="X654" s="178" t="s">
        <v>7879</v>
      </c>
      <c r="Y654" s="178" t="s">
        <v>7880</v>
      </c>
      <c r="Z654" s="194" t="s">
        <v>8061</v>
      </c>
    </row>
    <row r="655" spans="1:26" ht="12.75" x14ac:dyDescent="0.2">
      <c r="A655" s="194" t="s">
        <v>3604</v>
      </c>
      <c r="B655" s="175">
        <v>690726009</v>
      </c>
      <c r="C655" s="174" t="s">
        <v>2854</v>
      </c>
      <c r="D655" s="174" t="s">
        <v>2871</v>
      </c>
      <c r="E655" s="174" t="s">
        <v>27</v>
      </c>
      <c r="F655" s="174" t="s">
        <v>2872</v>
      </c>
      <c r="G655" s="174" t="s">
        <v>29</v>
      </c>
      <c r="H655" s="174">
        <v>0</v>
      </c>
      <c r="I655" s="174">
        <v>0</v>
      </c>
      <c r="J655" s="174" t="s">
        <v>3605</v>
      </c>
      <c r="K655" s="174" t="s">
        <v>3606</v>
      </c>
      <c r="L655" s="174" t="s">
        <v>50</v>
      </c>
      <c r="M655" s="174" t="s">
        <v>3607</v>
      </c>
      <c r="N655" s="174" t="s">
        <v>6417</v>
      </c>
      <c r="O655" s="174" t="s">
        <v>6418</v>
      </c>
      <c r="P655" s="174">
        <v>0</v>
      </c>
      <c r="Q655" s="176">
        <v>91001</v>
      </c>
      <c r="R655" s="176" t="s">
        <v>2949</v>
      </c>
      <c r="S655" s="177">
        <v>38624</v>
      </c>
      <c r="T655" s="178">
        <v>7195</v>
      </c>
      <c r="U655" s="179">
        <v>17245560</v>
      </c>
      <c r="V655" s="179">
        <v>17345160</v>
      </c>
      <c r="W655" s="195">
        <v>44286</v>
      </c>
      <c r="X655" s="178" t="s">
        <v>7879</v>
      </c>
      <c r="Y655" s="178" t="s">
        <v>7880</v>
      </c>
      <c r="Z655" s="194" t="s">
        <v>7947</v>
      </c>
    </row>
    <row r="656" spans="1:26" ht="12.75" x14ac:dyDescent="0.2">
      <c r="A656" s="194" t="s">
        <v>3326</v>
      </c>
      <c r="B656" s="175">
        <v>690720000</v>
      </c>
      <c r="C656" s="174" t="s">
        <v>2854</v>
      </c>
      <c r="D656" s="174" t="s">
        <v>2871</v>
      </c>
      <c r="E656" s="174" t="s">
        <v>27</v>
      </c>
      <c r="F656" s="174" t="s">
        <v>2872</v>
      </c>
      <c r="G656" s="174" t="s">
        <v>29</v>
      </c>
      <c r="H656" s="174">
        <v>0</v>
      </c>
      <c r="I656" s="174">
        <v>0</v>
      </c>
      <c r="J656" s="174" t="s">
        <v>3327</v>
      </c>
      <c r="K656" s="174" t="s">
        <v>3328</v>
      </c>
      <c r="L656" s="174" t="s">
        <v>50</v>
      </c>
      <c r="M656" s="174" t="s">
        <v>3329</v>
      </c>
      <c r="N656" s="174" t="s">
        <v>6327</v>
      </c>
      <c r="O656" s="174" t="s">
        <v>6326</v>
      </c>
      <c r="P656" s="174">
        <v>0</v>
      </c>
      <c r="Q656" s="176">
        <v>91001</v>
      </c>
      <c r="R656" s="176" t="s">
        <v>2875</v>
      </c>
      <c r="S656" s="177">
        <v>38624</v>
      </c>
      <c r="T656" s="178">
        <v>7196</v>
      </c>
      <c r="U656" s="179">
        <v>5008220</v>
      </c>
      <c r="V656" s="179">
        <v>10161690</v>
      </c>
      <c r="W656" s="195">
        <v>44286</v>
      </c>
      <c r="X656" s="178" t="s">
        <v>7879</v>
      </c>
      <c r="Y656" s="178" t="s">
        <v>7880</v>
      </c>
      <c r="Z656" s="194" t="s">
        <v>7944</v>
      </c>
    </row>
    <row r="657" spans="1:26" ht="12.75" x14ac:dyDescent="0.2">
      <c r="A657" s="194" t="s">
        <v>3892</v>
      </c>
      <c r="B657" s="175">
        <v>690414007</v>
      </c>
      <c r="C657" s="174" t="s">
        <v>2854</v>
      </c>
      <c r="D657" s="174" t="s">
        <v>2871</v>
      </c>
      <c r="E657" s="174" t="s">
        <v>27</v>
      </c>
      <c r="F657" s="174" t="s">
        <v>2872</v>
      </c>
      <c r="G657" s="174">
        <v>0</v>
      </c>
      <c r="H657" s="174">
        <v>0</v>
      </c>
      <c r="I657" s="174">
        <v>0</v>
      </c>
      <c r="J657" s="174" t="s">
        <v>3893</v>
      </c>
      <c r="K657" s="174" t="s">
        <v>3895</v>
      </c>
      <c r="L657" s="174" t="s">
        <v>6169</v>
      </c>
      <c r="M657" s="174" t="s">
        <v>3897</v>
      </c>
      <c r="N657" s="174" t="s">
        <v>3896</v>
      </c>
      <c r="O657" s="174" t="s">
        <v>3894</v>
      </c>
      <c r="P657" s="174">
        <v>0</v>
      </c>
      <c r="Q657" s="176">
        <v>91001</v>
      </c>
      <c r="R657" s="176" t="s">
        <v>2875</v>
      </c>
      <c r="S657" s="177">
        <v>38624</v>
      </c>
      <c r="T657" s="178">
        <v>7197</v>
      </c>
      <c r="U657" s="179">
        <v>4730622</v>
      </c>
      <c r="V657" s="179">
        <v>9598443</v>
      </c>
      <c r="W657" s="195">
        <v>44286</v>
      </c>
      <c r="X657" s="178" t="s">
        <v>7879</v>
      </c>
      <c r="Y657" s="178" t="s">
        <v>7880</v>
      </c>
      <c r="Z657" s="194" t="s">
        <v>8005</v>
      </c>
    </row>
    <row r="658" spans="1:26" ht="12.75" x14ac:dyDescent="0.2">
      <c r="A658" s="194" t="s">
        <v>2919</v>
      </c>
      <c r="B658" s="175">
        <v>690725002</v>
      </c>
      <c r="C658" s="174" t="s">
        <v>2854</v>
      </c>
      <c r="D658" s="174" t="s">
        <v>2871</v>
      </c>
      <c r="E658" s="174" t="s">
        <v>27</v>
      </c>
      <c r="F658" s="174" t="s">
        <v>2872</v>
      </c>
      <c r="G658" s="174" t="s">
        <v>29</v>
      </c>
      <c r="H658" s="174">
        <v>0</v>
      </c>
      <c r="I658" s="174">
        <v>0</v>
      </c>
      <c r="J658" s="174" t="s">
        <v>2920</v>
      </c>
      <c r="K658" s="174" t="s">
        <v>2921</v>
      </c>
      <c r="L658" s="174" t="s">
        <v>50</v>
      </c>
      <c r="M658" s="174" t="s">
        <v>2923</v>
      </c>
      <c r="N658" s="174" t="s">
        <v>2922</v>
      </c>
      <c r="O658" s="174">
        <v>0</v>
      </c>
      <c r="P658" s="174">
        <v>0</v>
      </c>
      <c r="Q658" s="176">
        <v>91001</v>
      </c>
      <c r="R658" s="176" t="s">
        <v>2887</v>
      </c>
      <c r="S658" s="177">
        <v>38624</v>
      </c>
      <c r="T658" s="178">
        <v>7198</v>
      </c>
      <c r="U658" s="179">
        <v>4292760</v>
      </c>
      <c r="V658" s="179">
        <v>8585520</v>
      </c>
      <c r="W658" s="195">
        <v>44286</v>
      </c>
      <c r="X658" s="178" t="s">
        <v>7879</v>
      </c>
      <c r="Y658" s="178" t="s">
        <v>7880</v>
      </c>
      <c r="Z658" s="194" t="s">
        <v>7895</v>
      </c>
    </row>
    <row r="659" spans="1:26" ht="12.75" x14ac:dyDescent="0.2">
      <c r="A659" s="194" t="s">
        <v>3190</v>
      </c>
      <c r="B659" s="175">
        <v>692553004</v>
      </c>
      <c r="C659" s="174" t="s">
        <v>2854</v>
      </c>
      <c r="D659" s="174" t="s">
        <v>2871</v>
      </c>
      <c r="E659" s="174" t="s">
        <v>27</v>
      </c>
      <c r="F659" s="174" t="s">
        <v>2872</v>
      </c>
      <c r="G659" s="174" t="s">
        <v>29</v>
      </c>
      <c r="H659" s="174">
        <v>0</v>
      </c>
      <c r="I659" s="174">
        <v>0</v>
      </c>
      <c r="J659" s="174" t="s">
        <v>3191</v>
      </c>
      <c r="K659" s="174" t="s">
        <v>3192</v>
      </c>
      <c r="L659" s="174" t="s">
        <v>50</v>
      </c>
      <c r="M659" s="174" t="s">
        <v>3194</v>
      </c>
      <c r="N659" s="174" t="s">
        <v>3193</v>
      </c>
      <c r="O659" s="174">
        <v>0</v>
      </c>
      <c r="P659" s="174">
        <v>0</v>
      </c>
      <c r="Q659" s="176">
        <v>91001</v>
      </c>
      <c r="R659" s="176" t="s">
        <v>2875</v>
      </c>
      <c r="S659" s="177">
        <v>38624</v>
      </c>
      <c r="T659" s="178">
        <v>7200</v>
      </c>
      <c r="U659" s="179">
        <v>9730256</v>
      </c>
      <c r="V659" s="179">
        <v>29190768</v>
      </c>
      <c r="W659" s="195">
        <v>44286</v>
      </c>
      <c r="X659" s="178" t="s">
        <v>7879</v>
      </c>
      <c r="Y659" s="178" t="s">
        <v>7880</v>
      </c>
      <c r="Z659" s="194" t="s">
        <v>7949</v>
      </c>
    </row>
    <row r="660" spans="1:26" ht="12.75" x14ac:dyDescent="0.2">
      <c r="A660" s="194" t="s">
        <v>3765</v>
      </c>
      <c r="B660" s="175">
        <v>692105001</v>
      </c>
      <c r="C660" s="174" t="s">
        <v>2854</v>
      </c>
      <c r="D660" s="174" t="s">
        <v>2871</v>
      </c>
      <c r="E660" s="174" t="s">
        <v>27</v>
      </c>
      <c r="F660" s="174" t="s">
        <v>2872</v>
      </c>
      <c r="G660" s="174" t="s">
        <v>29</v>
      </c>
      <c r="H660" s="174">
        <v>0</v>
      </c>
      <c r="I660" s="174">
        <v>0</v>
      </c>
      <c r="J660" s="174" t="s">
        <v>3766</v>
      </c>
      <c r="K660" s="174" t="s">
        <v>3767</v>
      </c>
      <c r="L660" s="174" t="s">
        <v>6166</v>
      </c>
      <c r="M660" s="174" t="s">
        <v>3768</v>
      </c>
      <c r="N660" s="174" t="s">
        <v>6399</v>
      </c>
      <c r="O660" s="174" t="s">
        <v>6398</v>
      </c>
      <c r="P660" s="174">
        <v>0</v>
      </c>
      <c r="Q660" s="176">
        <v>91001</v>
      </c>
      <c r="R660" s="176" t="s">
        <v>2875</v>
      </c>
      <c r="S660" s="177">
        <v>38624</v>
      </c>
      <c r="T660" s="178">
        <v>7201</v>
      </c>
      <c r="U660" s="179">
        <v>5709371</v>
      </c>
      <c r="V660" s="179">
        <v>17128113</v>
      </c>
      <c r="W660" s="195">
        <v>44286</v>
      </c>
      <c r="X660" s="178" t="s">
        <v>7879</v>
      </c>
      <c r="Y660" s="178" t="s">
        <v>7880</v>
      </c>
      <c r="Z660" s="194" t="s">
        <v>8062</v>
      </c>
    </row>
    <row r="661" spans="1:26" ht="12.75" x14ac:dyDescent="0.2">
      <c r="A661" s="194" t="s">
        <v>2961</v>
      </c>
      <c r="B661" s="175">
        <v>690728001</v>
      </c>
      <c r="C661" s="174" t="s">
        <v>2854</v>
      </c>
      <c r="D661" s="174" t="s">
        <v>2871</v>
      </c>
      <c r="E661" s="174" t="s">
        <v>27</v>
      </c>
      <c r="F661" s="174" t="s">
        <v>2872</v>
      </c>
      <c r="G661" s="174" t="s">
        <v>29</v>
      </c>
      <c r="H661" s="174">
        <v>0</v>
      </c>
      <c r="I661" s="174">
        <v>0</v>
      </c>
      <c r="J661" s="174" t="s">
        <v>2962</v>
      </c>
      <c r="K661" s="174" t="s">
        <v>2963</v>
      </c>
      <c r="L661" s="174" t="s">
        <v>50</v>
      </c>
      <c r="M661" s="174" t="s">
        <v>2965</v>
      </c>
      <c r="N661" s="174" t="s">
        <v>2964</v>
      </c>
      <c r="O661" s="174">
        <v>0</v>
      </c>
      <c r="P661" s="174">
        <v>0</v>
      </c>
      <c r="Q661" s="176">
        <v>91001</v>
      </c>
      <c r="R661" s="176" t="s">
        <v>2875</v>
      </c>
      <c r="S661" s="177">
        <v>38624</v>
      </c>
      <c r="T661" s="178">
        <v>7202</v>
      </c>
      <c r="U661" s="179">
        <v>5008220</v>
      </c>
      <c r="V661" s="179">
        <v>10161690</v>
      </c>
      <c r="W661" s="195">
        <v>44286</v>
      </c>
      <c r="X661" s="178" t="s">
        <v>7879</v>
      </c>
      <c r="Y661" s="178" t="s">
        <v>7880</v>
      </c>
      <c r="Z661" s="194" t="s">
        <v>7972</v>
      </c>
    </row>
    <row r="662" spans="1:26" ht="12.75" x14ac:dyDescent="0.2">
      <c r="A662" s="194" t="s">
        <v>3955</v>
      </c>
      <c r="B662" s="175">
        <v>690708000</v>
      </c>
      <c r="C662" s="174" t="s">
        <v>2854</v>
      </c>
      <c r="D662" s="174" t="s">
        <v>2882</v>
      </c>
      <c r="E662" s="174" t="s">
        <v>1700</v>
      </c>
      <c r="F662" s="174" t="s">
        <v>3634</v>
      </c>
      <c r="G662" s="174" t="s">
        <v>29</v>
      </c>
      <c r="H662" s="174">
        <v>0</v>
      </c>
      <c r="I662" s="174">
        <v>0</v>
      </c>
      <c r="J662" s="174" t="s">
        <v>3956</v>
      </c>
      <c r="K662" s="174" t="s">
        <v>3957</v>
      </c>
      <c r="L662" s="174" t="s">
        <v>50</v>
      </c>
      <c r="M662" s="174" t="s">
        <v>3958</v>
      </c>
      <c r="N662" s="174" t="s">
        <v>6383</v>
      </c>
      <c r="O662" s="174" t="s">
        <v>6384</v>
      </c>
      <c r="P662" s="174">
        <v>0</v>
      </c>
      <c r="Q662" s="176">
        <v>91001</v>
      </c>
      <c r="R662" s="176" t="s">
        <v>2906</v>
      </c>
      <c r="S662" s="177">
        <v>38628</v>
      </c>
      <c r="T662" s="178">
        <v>7203</v>
      </c>
      <c r="U662" s="214">
        <v>0</v>
      </c>
      <c r="V662" s="179">
        <v>6646854</v>
      </c>
      <c r="W662" s="195">
        <v>44286</v>
      </c>
      <c r="X662" s="178" t="s">
        <v>7879</v>
      </c>
      <c r="Y662" s="178" t="s">
        <v>7880</v>
      </c>
      <c r="Z662" s="194" t="s">
        <v>8000</v>
      </c>
    </row>
    <row r="663" spans="1:26" ht="12.75" x14ac:dyDescent="0.2">
      <c r="A663" s="194" t="s">
        <v>4025</v>
      </c>
      <c r="B663" s="175">
        <v>690718006</v>
      </c>
      <c r="C663" s="174" t="s">
        <v>2854</v>
      </c>
      <c r="D663" s="174" t="s">
        <v>2871</v>
      </c>
      <c r="E663" s="174" t="s">
        <v>27</v>
      </c>
      <c r="F663" s="174" t="s">
        <v>2872</v>
      </c>
      <c r="G663" s="174" t="s">
        <v>29</v>
      </c>
      <c r="H663" s="174">
        <v>0</v>
      </c>
      <c r="I663" s="174">
        <v>0</v>
      </c>
      <c r="J663" s="174" t="s">
        <v>4026</v>
      </c>
      <c r="K663" s="174" t="s">
        <v>4027</v>
      </c>
      <c r="L663" s="174" t="s">
        <v>50</v>
      </c>
      <c r="M663" s="174" t="s">
        <v>1052</v>
      </c>
      <c r="N663" s="174" t="s">
        <v>6381</v>
      </c>
      <c r="O663" s="174" t="s">
        <v>6382</v>
      </c>
      <c r="P663" s="174">
        <v>0</v>
      </c>
      <c r="Q663" s="176">
        <v>91001</v>
      </c>
      <c r="R663" s="176" t="s">
        <v>2906</v>
      </c>
      <c r="S663" s="177">
        <v>38628</v>
      </c>
      <c r="T663" s="178">
        <v>7204</v>
      </c>
      <c r="U663" s="179">
        <v>6439140</v>
      </c>
      <c r="V663" s="179">
        <v>19317420</v>
      </c>
      <c r="W663" s="195">
        <v>44286</v>
      </c>
      <c r="X663" s="178" t="s">
        <v>7879</v>
      </c>
      <c r="Y663" s="178" t="s">
        <v>7880</v>
      </c>
      <c r="Z663" s="194" t="s">
        <v>7937</v>
      </c>
    </row>
    <row r="664" spans="1:26" ht="12.75" x14ac:dyDescent="0.2">
      <c r="A664" s="194" t="s">
        <v>3946</v>
      </c>
      <c r="B664" s="175" t="s">
        <v>7847</v>
      </c>
      <c r="C664" s="174" t="s">
        <v>2854</v>
      </c>
      <c r="D664" s="174" t="s">
        <v>2871</v>
      </c>
      <c r="E664" s="174" t="s">
        <v>27</v>
      </c>
      <c r="F664" s="174" t="s">
        <v>2872</v>
      </c>
      <c r="G664" s="174" t="s">
        <v>29</v>
      </c>
      <c r="H664" s="174">
        <v>0</v>
      </c>
      <c r="I664" s="174">
        <v>0</v>
      </c>
      <c r="J664" s="174" t="s">
        <v>3947</v>
      </c>
      <c r="K664" s="174" t="s">
        <v>3948</v>
      </c>
      <c r="L664" s="174" t="s">
        <v>50</v>
      </c>
      <c r="M664" s="174" t="s">
        <v>2472</v>
      </c>
      <c r="N664" s="174">
        <v>226784305</v>
      </c>
      <c r="O664" s="174" t="s">
        <v>6270</v>
      </c>
      <c r="P664" s="174">
        <v>0</v>
      </c>
      <c r="Q664" s="176">
        <v>91001</v>
      </c>
      <c r="R664" s="176" t="s">
        <v>3269</v>
      </c>
      <c r="S664" s="177">
        <v>38628</v>
      </c>
      <c r="T664" s="178">
        <v>7205</v>
      </c>
      <c r="U664" s="179">
        <v>8502520</v>
      </c>
      <c r="V664" s="179">
        <v>11364360</v>
      </c>
      <c r="W664" s="195">
        <v>44286</v>
      </c>
      <c r="X664" s="178" t="s">
        <v>7879</v>
      </c>
      <c r="Y664" s="178" t="s">
        <v>7880</v>
      </c>
      <c r="Z664" s="194" t="s">
        <v>8007</v>
      </c>
    </row>
    <row r="665" spans="1:26" ht="12.75" x14ac:dyDescent="0.2">
      <c r="A665" s="194" t="s">
        <v>3832</v>
      </c>
      <c r="B665" s="175">
        <v>692548000</v>
      </c>
      <c r="C665" s="174" t="s">
        <v>2854</v>
      </c>
      <c r="D665" s="174" t="s">
        <v>2882</v>
      </c>
      <c r="E665" s="174" t="s">
        <v>1700</v>
      </c>
      <c r="F665" s="174" t="s">
        <v>3644</v>
      </c>
      <c r="G665" s="174" t="s">
        <v>29</v>
      </c>
      <c r="H665" s="174">
        <v>0</v>
      </c>
      <c r="I665" s="174">
        <v>0</v>
      </c>
      <c r="J665" s="174" t="s">
        <v>6337</v>
      </c>
      <c r="K665" s="174" t="s">
        <v>3833</v>
      </c>
      <c r="L665" s="174" t="s">
        <v>50</v>
      </c>
      <c r="M665" s="174" t="s">
        <v>3834</v>
      </c>
      <c r="N665" s="174">
        <v>229457440</v>
      </c>
      <c r="O665" s="174" t="s">
        <v>6336</v>
      </c>
      <c r="P665" s="174">
        <v>0</v>
      </c>
      <c r="Q665" s="176">
        <v>91001</v>
      </c>
      <c r="R665" s="176" t="s">
        <v>2875</v>
      </c>
      <c r="S665" s="177">
        <v>38631</v>
      </c>
      <c r="T665" s="178">
        <v>7206</v>
      </c>
      <c r="U665" s="179">
        <v>22195714</v>
      </c>
      <c r="V665" s="179">
        <v>50048137</v>
      </c>
      <c r="W665" s="195">
        <v>44286</v>
      </c>
      <c r="X665" s="178" t="s">
        <v>7879</v>
      </c>
      <c r="Y665" s="178" t="s">
        <v>7880</v>
      </c>
      <c r="Z665" s="194" t="s">
        <v>7967</v>
      </c>
    </row>
    <row r="666" spans="1:26" ht="12.75" x14ac:dyDescent="0.2">
      <c r="A666" s="194" t="s">
        <v>3926</v>
      </c>
      <c r="B666" s="175">
        <v>690506009</v>
      </c>
      <c r="C666" s="174" t="s">
        <v>2854</v>
      </c>
      <c r="D666" s="174" t="s">
        <v>2882</v>
      </c>
      <c r="E666" s="174" t="s">
        <v>1700</v>
      </c>
      <c r="F666" s="174" t="s">
        <v>3634</v>
      </c>
      <c r="G666" s="174" t="s">
        <v>29</v>
      </c>
      <c r="H666" s="174">
        <v>0</v>
      </c>
      <c r="I666" s="174">
        <v>0</v>
      </c>
      <c r="J666" s="174" t="s">
        <v>3927</v>
      </c>
      <c r="K666" s="174" t="s">
        <v>3929</v>
      </c>
      <c r="L666" s="174" t="s">
        <v>630</v>
      </c>
      <c r="M666" s="174" t="s">
        <v>1602</v>
      </c>
      <c r="N666" s="174" t="s">
        <v>3930</v>
      </c>
      <c r="O666" s="174" t="s">
        <v>3928</v>
      </c>
      <c r="P666" s="174">
        <v>0</v>
      </c>
      <c r="Q666" s="176">
        <v>91001</v>
      </c>
      <c r="R666" s="176" t="s">
        <v>620</v>
      </c>
      <c r="S666" s="177">
        <v>38631</v>
      </c>
      <c r="T666" s="178">
        <v>7207</v>
      </c>
      <c r="U666" s="179">
        <v>6439140</v>
      </c>
      <c r="V666" s="179">
        <v>13065030</v>
      </c>
      <c r="W666" s="195">
        <v>44286</v>
      </c>
      <c r="X666" s="178" t="s">
        <v>7879</v>
      </c>
      <c r="Y666" s="178" t="s">
        <v>7880</v>
      </c>
      <c r="Z666" s="194" t="s">
        <v>7887</v>
      </c>
    </row>
    <row r="667" spans="1:26" ht="12.75" x14ac:dyDescent="0.2">
      <c r="A667" s="194" t="s">
        <v>3294</v>
      </c>
      <c r="B667" s="175">
        <v>692554000</v>
      </c>
      <c r="C667" s="174" t="s">
        <v>2854</v>
      </c>
      <c r="D667" s="174" t="s">
        <v>2871</v>
      </c>
      <c r="E667" s="174" t="s">
        <v>27</v>
      </c>
      <c r="F667" s="174" t="s">
        <v>2976</v>
      </c>
      <c r="G667" s="174" t="s">
        <v>29</v>
      </c>
      <c r="H667" s="174">
        <v>0</v>
      </c>
      <c r="I667" s="174">
        <v>0</v>
      </c>
      <c r="J667" s="174" t="s">
        <v>3295</v>
      </c>
      <c r="K667" s="174" t="s">
        <v>3296</v>
      </c>
      <c r="L667" s="174" t="s">
        <v>50</v>
      </c>
      <c r="M667" s="174" t="s">
        <v>1869</v>
      </c>
      <c r="N667" s="174" t="s">
        <v>3297</v>
      </c>
      <c r="O667" s="174" t="s">
        <v>6342</v>
      </c>
      <c r="P667" s="174">
        <v>0</v>
      </c>
      <c r="Q667" s="176">
        <v>91001</v>
      </c>
      <c r="R667" s="176" t="s">
        <v>3298</v>
      </c>
      <c r="S667" s="177">
        <v>38649</v>
      </c>
      <c r="T667" s="178">
        <v>7208</v>
      </c>
      <c r="U667" s="179">
        <v>4006576</v>
      </c>
      <c r="V667" s="179">
        <v>8129352</v>
      </c>
      <c r="W667" s="195">
        <v>44286</v>
      </c>
      <c r="X667" s="178" t="s">
        <v>7879</v>
      </c>
      <c r="Y667" s="178" t="s">
        <v>7880</v>
      </c>
      <c r="Z667" s="194" t="s">
        <v>8006</v>
      </c>
    </row>
    <row r="668" spans="1:26" ht="12.75" x14ac:dyDescent="0.2">
      <c r="A668" s="194" t="s">
        <v>3699</v>
      </c>
      <c r="B668" s="175">
        <v>830175008</v>
      </c>
      <c r="C668" s="174" t="s">
        <v>2854</v>
      </c>
      <c r="D668" s="174" t="s">
        <v>633</v>
      </c>
      <c r="E668" s="174" t="s">
        <v>27</v>
      </c>
      <c r="F668" s="174" t="s">
        <v>634</v>
      </c>
      <c r="G668" s="174" t="s">
        <v>29</v>
      </c>
      <c r="H668" s="174">
        <v>0</v>
      </c>
      <c r="I668" s="174">
        <v>0</v>
      </c>
      <c r="J668" s="174" t="s">
        <v>3700</v>
      </c>
      <c r="K668" s="174" t="s">
        <v>3701</v>
      </c>
      <c r="L668" s="174" t="s">
        <v>618</v>
      </c>
      <c r="M668" s="174" t="s">
        <v>3278</v>
      </c>
      <c r="N668" s="174" t="s">
        <v>3702</v>
      </c>
      <c r="O668" s="174">
        <v>0</v>
      </c>
      <c r="P668" s="174">
        <v>0</v>
      </c>
      <c r="Q668" s="176">
        <v>91001</v>
      </c>
      <c r="R668" s="176" t="s">
        <v>2875</v>
      </c>
      <c r="S668" s="177">
        <v>38649</v>
      </c>
      <c r="T668" s="178">
        <v>7209</v>
      </c>
      <c r="U668" s="214">
        <v>0</v>
      </c>
      <c r="V668" s="179">
        <v>5088684</v>
      </c>
      <c r="W668" s="195">
        <v>44286</v>
      </c>
      <c r="X668" s="178" t="s">
        <v>7879</v>
      </c>
      <c r="Y668" s="178" t="s">
        <v>7880</v>
      </c>
      <c r="Z668" s="194" t="s">
        <v>7905</v>
      </c>
    </row>
    <row r="669" spans="1:26" ht="12.75" x14ac:dyDescent="0.2">
      <c r="A669" s="194" t="s">
        <v>3967</v>
      </c>
      <c r="B669" s="175">
        <v>690731002</v>
      </c>
      <c r="C669" s="174" t="s">
        <v>2854</v>
      </c>
      <c r="D669" s="174" t="s">
        <v>633</v>
      </c>
      <c r="E669" s="174" t="s">
        <v>27</v>
      </c>
      <c r="F669" s="174" t="s">
        <v>634</v>
      </c>
      <c r="G669" s="174" t="s">
        <v>3496</v>
      </c>
      <c r="H669" s="174">
        <v>0</v>
      </c>
      <c r="I669" s="174">
        <v>0</v>
      </c>
      <c r="J669" s="174" t="s">
        <v>3969</v>
      </c>
      <c r="K669" s="174" t="s">
        <v>3968</v>
      </c>
      <c r="L669" s="174" t="s">
        <v>50</v>
      </c>
      <c r="M669" s="174" t="s">
        <v>6387</v>
      </c>
      <c r="N669" s="174" t="s">
        <v>6388</v>
      </c>
      <c r="O669" s="174" t="s">
        <v>6389</v>
      </c>
      <c r="P669" s="174">
        <v>0</v>
      </c>
      <c r="Q669" s="176">
        <v>91001</v>
      </c>
      <c r="R669" s="176" t="s">
        <v>2875</v>
      </c>
      <c r="S669" s="177">
        <v>38656</v>
      </c>
      <c r="T669" s="178">
        <v>7211</v>
      </c>
      <c r="U669" s="179">
        <v>2861840</v>
      </c>
      <c r="V669" s="179">
        <v>8585520</v>
      </c>
      <c r="W669" s="195">
        <v>44286</v>
      </c>
      <c r="X669" s="178" t="s">
        <v>7879</v>
      </c>
      <c r="Y669" s="178" t="s">
        <v>7880</v>
      </c>
      <c r="Z669" s="194" t="s">
        <v>8063</v>
      </c>
    </row>
    <row r="670" spans="1:26" ht="12.75" x14ac:dyDescent="0.2">
      <c r="A670" s="194" t="s">
        <v>3526</v>
      </c>
      <c r="B670" s="175">
        <v>690408007</v>
      </c>
      <c r="C670" s="174" t="s">
        <v>2854</v>
      </c>
      <c r="D670" s="174" t="s">
        <v>633</v>
      </c>
      <c r="E670" s="174" t="s">
        <v>27</v>
      </c>
      <c r="F670" s="174" t="s">
        <v>634</v>
      </c>
      <c r="G670" s="174" t="s">
        <v>29</v>
      </c>
      <c r="H670" s="174">
        <v>0</v>
      </c>
      <c r="I670" s="174">
        <v>0</v>
      </c>
      <c r="J670" s="174" t="s">
        <v>3527</v>
      </c>
      <c r="K670" s="174" t="s">
        <v>3529</v>
      </c>
      <c r="L670" s="174" t="s">
        <v>6169</v>
      </c>
      <c r="M670" s="174" t="s">
        <v>3531</v>
      </c>
      <c r="N670" s="174" t="s">
        <v>3530</v>
      </c>
      <c r="O670" s="174" t="s">
        <v>3528</v>
      </c>
      <c r="P670" s="174">
        <v>0</v>
      </c>
      <c r="Q670" s="176">
        <v>91001</v>
      </c>
      <c r="R670" s="176" t="s">
        <v>2875</v>
      </c>
      <c r="S670" s="177">
        <v>38658</v>
      </c>
      <c r="T670" s="178">
        <v>7212</v>
      </c>
      <c r="U670" s="179">
        <v>10037094</v>
      </c>
      <c r="V670" s="179">
        <v>26667594</v>
      </c>
      <c r="W670" s="195">
        <v>44286</v>
      </c>
      <c r="X670" s="178" t="s">
        <v>7879</v>
      </c>
      <c r="Y670" s="178" t="s">
        <v>7880</v>
      </c>
      <c r="Z670" s="194" t="s">
        <v>8064</v>
      </c>
    </row>
    <row r="671" spans="1:26" ht="12.75" x14ac:dyDescent="0.2">
      <c r="A671" s="194" t="s">
        <v>3242</v>
      </c>
      <c r="B671" s="175">
        <v>692207009</v>
      </c>
      <c r="C671" s="174" t="s">
        <v>2854</v>
      </c>
      <c r="D671" s="174" t="s">
        <v>633</v>
      </c>
      <c r="E671" s="174" t="s">
        <v>27</v>
      </c>
      <c r="F671" s="174" t="s">
        <v>2976</v>
      </c>
      <c r="G671" s="174" t="s">
        <v>29</v>
      </c>
      <c r="H671" s="174">
        <v>0</v>
      </c>
      <c r="I671" s="174">
        <v>0</v>
      </c>
      <c r="J671" s="174" t="s">
        <v>3243</v>
      </c>
      <c r="K671" s="174" t="s">
        <v>3244</v>
      </c>
      <c r="L671" s="174" t="s">
        <v>6166</v>
      </c>
      <c r="M671" s="174" t="s">
        <v>3245</v>
      </c>
      <c r="N671" s="174">
        <v>0</v>
      </c>
      <c r="O671" s="174">
        <v>0</v>
      </c>
      <c r="P671" s="174">
        <v>0</v>
      </c>
      <c r="Q671" s="176">
        <v>91001</v>
      </c>
      <c r="R671" s="176" t="s">
        <v>2875</v>
      </c>
      <c r="S671" s="177">
        <v>38663</v>
      </c>
      <c r="T671" s="178">
        <v>7215</v>
      </c>
      <c r="U671" s="179">
        <v>4078122</v>
      </c>
      <c r="V671" s="179">
        <v>8274519</v>
      </c>
      <c r="W671" s="195">
        <v>44286</v>
      </c>
      <c r="X671" s="178" t="s">
        <v>7879</v>
      </c>
      <c r="Y671" s="178" t="s">
        <v>7880</v>
      </c>
      <c r="Z671" s="194" t="s">
        <v>8065</v>
      </c>
    </row>
    <row r="672" spans="1:26" ht="12.75" x14ac:dyDescent="0.2">
      <c r="A672" s="194" t="s">
        <v>3661</v>
      </c>
      <c r="B672" s="175">
        <v>690104008</v>
      </c>
      <c r="C672" s="174" t="s">
        <v>2854</v>
      </c>
      <c r="D672" s="174" t="s">
        <v>633</v>
      </c>
      <c r="E672" s="174" t="s">
        <v>27</v>
      </c>
      <c r="F672" s="174" t="s">
        <v>634</v>
      </c>
      <c r="G672" s="174" t="s">
        <v>29</v>
      </c>
      <c r="H672" s="174">
        <v>0</v>
      </c>
      <c r="I672" s="174">
        <v>0</v>
      </c>
      <c r="J672" s="174" t="s">
        <v>3662</v>
      </c>
      <c r="K672" s="174" t="s">
        <v>3664</v>
      </c>
      <c r="L672" s="174" t="s">
        <v>618</v>
      </c>
      <c r="M672" s="174" t="s">
        <v>3666</v>
      </c>
      <c r="N672" s="174" t="s">
        <v>3665</v>
      </c>
      <c r="O672" s="174" t="s">
        <v>3663</v>
      </c>
      <c r="P672" s="174">
        <v>0</v>
      </c>
      <c r="Q672" s="176">
        <v>91001</v>
      </c>
      <c r="R672" s="176" t="s">
        <v>3667</v>
      </c>
      <c r="S672" s="177">
        <v>38673</v>
      </c>
      <c r="T672" s="178">
        <v>7217</v>
      </c>
      <c r="U672" s="179">
        <v>3663155</v>
      </c>
      <c r="V672" s="179">
        <v>7432550</v>
      </c>
      <c r="W672" s="195">
        <v>44286</v>
      </c>
      <c r="X672" s="178" t="s">
        <v>7879</v>
      </c>
      <c r="Y672" s="178" t="s">
        <v>7880</v>
      </c>
      <c r="Z672" s="194" t="s">
        <v>8066</v>
      </c>
    </row>
    <row r="673" spans="1:26" ht="12.75" x14ac:dyDescent="0.2">
      <c r="A673" s="194" t="s">
        <v>3679</v>
      </c>
      <c r="B673" s="175">
        <v>690722003</v>
      </c>
      <c r="C673" s="174" t="s">
        <v>2854</v>
      </c>
      <c r="D673" s="174" t="s">
        <v>2871</v>
      </c>
      <c r="E673" s="174" t="s">
        <v>27</v>
      </c>
      <c r="F673" s="174" t="s">
        <v>2872</v>
      </c>
      <c r="G673" s="174" t="s">
        <v>29</v>
      </c>
      <c r="H673" s="174">
        <v>0</v>
      </c>
      <c r="I673" s="174">
        <v>0</v>
      </c>
      <c r="J673" s="174" t="s">
        <v>3680</v>
      </c>
      <c r="K673" s="174" t="s">
        <v>3681</v>
      </c>
      <c r="L673" s="174" t="s">
        <v>50</v>
      </c>
      <c r="M673" s="174" t="s">
        <v>3683</v>
      </c>
      <c r="N673" s="174" t="s">
        <v>3682</v>
      </c>
      <c r="O673" s="174">
        <v>0</v>
      </c>
      <c r="P673" s="174">
        <v>0</v>
      </c>
      <c r="Q673" s="176">
        <v>91001</v>
      </c>
      <c r="R673" s="176" t="s">
        <v>2949</v>
      </c>
      <c r="S673" s="177">
        <v>38686</v>
      </c>
      <c r="T673" s="178">
        <v>7219</v>
      </c>
      <c r="U673" s="179">
        <v>5723680</v>
      </c>
      <c r="V673" s="179">
        <v>11613360</v>
      </c>
      <c r="W673" s="195">
        <v>44286</v>
      </c>
      <c r="X673" s="178" t="s">
        <v>7879</v>
      </c>
      <c r="Y673" s="178" t="s">
        <v>7880</v>
      </c>
      <c r="Z673" s="194" t="s">
        <v>8067</v>
      </c>
    </row>
    <row r="674" spans="1:26" ht="12.75" x14ac:dyDescent="0.2">
      <c r="A674" s="194" t="s">
        <v>3334</v>
      </c>
      <c r="B674" s="175">
        <v>690714000</v>
      </c>
      <c r="C674" s="174" t="s">
        <v>2854</v>
      </c>
      <c r="D674" s="174" t="s">
        <v>633</v>
      </c>
      <c r="E674" s="174" t="s">
        <v>27</v>
      </c>
      <c r="F674" s="174" t="s">
        <v>634</v>
      </c>
      <c r="G674" s="174" t="s">
        <v>29</v>
      </c>
      <c r="H674" s="174">
        <v>0</v>
      </c>
      <c r="I674" s="174">
        <v>0</v>
      </c>
      <c r="J674" s="174" t="s">
        <v>3335</v>
      </c>
      <c r="K674" s="174" t="s">
        <v>3336</v>
      </c>
      <c r="L674" s="174" t="s">
        <v>50</v>
      </c>
      <c r="M674" s="174" t="s">
        <v>1338</v>
      </c>
      <c r="N674" s="174" t="s">
        <v>6456</v>
      </c>
      <c r="O674" s="174" t="s">
        <v>6457</v>
      </c>
      <c r="P674" s="174">
        <v>0</v>
      </c>
      <c r="Q674" s="176">
        <v>91001</v>
      </c>
      <c r="R674" s="176" t="s">
        <v>607</v>
      </c>
      <c r="S674" s="177">
        <v>38686</v>
      </c>
      <c r="T674" s="178">
        <v>7220</v>
      </c>
      <c r="U674" s="214">
        <v>0</v>
      </c>
      <c r="V674" s="179">
        <v>178450</v>
      </c>
      <c r="W674" s="195">
        <v>44286</v>
      </c>
      <c r="X674" s="178" t="s">
        <v>7879</v>
      </c>
      <c r="Y674" s="178" t="s">
        <v>7880</v>
      </c>
      <c r="Z674" s="194" t="s">
        <v>7978</v>
      </c>
    </row>
    <row r="675" spans="1:26" ht="12.75" x14ac:dyDescent="0.2">
      <c r="A675" s="194" t="s">
        <v>3181</v>
      </c>
      <c r="B675" s="175" t="s">
        <v>7833</v>
      </c>
      <c r="C675" s="174" t="s">
        <v>2854</v>
      </c>
      <c r="D675" s="174" t="s">
        <v>2871</v>
      </c>
      <c r="E675" s="174" t="s">
        <v>27</v>
      </c>
      <c r="F675" s="174" t="s">
        <v>2872</v>
      </c>
      <c r="G675" s="174" t="s">
        <v>29</v>
      </c>
      <c r="H675" s="174">
        <v>0</v>
      </c>
      <c r="I675" s="174">
        <v>0</v>
      </c>
      <c r="J675" s="174" t="s">
        <v>3182</v>
      </c>
      <c r="K675" s="174" t="s">
        <v>3183</v>
      </c>
      <c r="L675" s="174" t="s">
        <v>6167</v>
      </c>
      <c r="M675" s="174" t="s">
        <v>3185</v>
      </c>
      <c r="N675" s="174" t="s">
        <v>3184</v>
      </c>
      <c r="O675" s="174">
        <v>0</v>
      </c>
      <c r="P675" s="174">
        <v>0</v>
      </c>
      <c r="Q675" s="176">
        <v>91001</v>
      </c>
      <c r="R675" s="176" t="s">
        <v>607</v>
      </c>
      <c r="S675" s="177">
        <v>38687</v>
      </c>
      <c r="T675" s="178">
        <v>7222</v>
      </c>
      <c r="U675" s="179">
        <v>141930</v>
      </c>
      <c r="V675" s="179">
        <v>4893746</v>
      </c>
      <c r="W675" s="195">
        <v>44286</v>
      </c>
      <c r="X675" s="178" t="s">
        <v>7879</v>
      </c>
      <c r="Y675" s="178" t="s">
        <v>7880</v>
      </c>
      <c r="Z675" s="194" t="s">
        <v>8052</v>
      </c>
    </row>
    <row r="676" spans="1:26" ht="12.75" x14ac:dyDescent="0.2">
      <c r="A676" s="194" t="s">
        <v>2991</v>
      </c>
      <c r="B676" s="175">
        <v>690614006</v>
      </c>
      <c r="C676" s="174" t="s">
        <v>2854</v>
      </c>
      <c r="D676" s="174" t="s">
        <v>633</v>
      </c>
      <c r="E676" s="174" t="s">
        <v>27</v>
      </c>
      <c r="F676" s="174" t="s">
        <v>634</v>
      </c>
      <c r="G676" s="174" t="s">
        <v>29</v>
      </c>
      <c r="H676" s="174">
        <v>0</v>
      </c>
      <c r="I676" s="174">
        <v>0</v>
      </c>
      <c r="J676" s="174" t="s">
        <v>2992</v>
      </c>
      <c r="K676" s="174" t="s">
        <v>2993</v>
      </c>
      <c r="L676" s="174" t="s">
        <v>630</v>
      </c>
      <c r="M676" s="174" t="s">
        <v>2995</v>
      </c>
      <c r="N676" s="174" t="s">
        <v>2994</v>
      </c>
      <c r="O676" s="174">
        <v>0</v>
      </c>
      <c r="P676" s="174">
        <v>0</v>
      </c>
      <c r="Q676" s="176">
        <v>91001</v>
      </c>
      <c r="R676" s="176" t="s">
        <v>2875</v>
      </c>
      <c r="S676" s="177">
        <v>38687</v>
      </c>
      <c r="T676" s="178">
        <v>7223</v>
      </c>
      <c r="U676" s="179">
        <v>4149668</v>
      </c>
      <c r="V676" s="179">
        <v>8419686</v>
      </c>
      <c r="W676" s="195">
        <v>44286</v>
      </c>
      <c r="X676" s="178" t="s">
        <v>7879</v>
      </c>
      <c r="Y676" s="178" t="s">
        <v>7880</v>
      </c>
      <c r="Z676" s="194" t="s">
        <v>8025</v>
      </c>
    </row>
    <row r="677" spans="1:26" ht="12.75" x14ac:dyDescent="0.2">
      <c r="A677" s="194">
        <v>0</v>
      </c>
      <c r="B677" s="175" t="s">
        <v>7846</v>
      </c>
      <c r="C677" s="174" t="s">
        <v>2854</v>
      </c>
      <c r="D677" s="174" t="s">
        <v>2871</v>
      </c>
      <c r="E677" s="174" t="s">
        <v>27</v>
      </c>
      <c r="F677" s="174" t="s">
        <v>2872</v>
      </c>
      <c r="G677" s="174" t="s">
        <v>29</v>
      </c>
      <c r="H677" s="174">
        <v>0</v>
      </c>
      <c r="I677" s="174">
        <v>0</v>
      </c>
      <c r="J677" s="174" t="s">
        <v>3813</v>
      </c>
      <c r="K677" s="174" t="s">
        <v>3814</v>
      </c>
      <c r="L677" s="174" t="s">
        <v>630</v>
      </c>
      <c r="M677" s="174" t="s">
        <v>3815</v>
      </c>
      <c r="N677" s="174" t="s">
        <v>6400</v>
      </c>
      <c r="O677" s="174" t="s">
        <v>6401</v>
      </c>
      <c r="P677" s="174">
        <v>0</v>
      </c>
      <c r="Q677" s="176">
        <v>91001</v>
      </c>
      <c r="R677" s="176" t="s">
        <v>3269</v>
      </c>
      <c r="S677" s="177">
        <v>38691</v>
      </c>
      <c r="T677" s="178">
        <v>7224</v>
      </c>
      <c r="U677" s="179">
        <v>10016440</v>
      </c>
      <c r="V677" s="179">
        <v>10161690</v>
      </c>
      <c r="W677" s="195">
        <v>44286</v>
      </c>
      <c r="X677" s="178" t="s">
        <v>7879</v>
      </c>
      <c r="Y677" s="178" t="s">
        <v>7880</v>
      </c>
      <c r="Z677" s="194" t="s">
        <v>7897</v>
      </c>
    </row>
    <row r="678" spans="1:26" ht="12.75" x14ac:dyDescent="0.2">
      <c r="A678" s="194" t="s">
        <v>3657</v>
      </c>
      <c r="B678" s="175">
        <v>690505002</v>
      </c>
      <c r="C678" s="174" t="s">
        <v>2854</v>
      </c>
      <c r="D678" s="174" t="s">
        <v>3206</v>
      </c>
      <c r="E678" s="174" t="s">
        <v>27</v>
      </c>
      <c r="F678" s="174" t="s">
        <v>2976</v>
      </c>
      <c r="G678" s="174" t="s">
        <v>29</v>
      </c>
      <c r="H678" s="174">
        <v>0</v>
      </c>
      <c r="I678" s="174">
        <v>0</v>
      </c>
      <c r="J678" s="174" t="s">
        <v>3658</v>
      </c>
      <c r="K678" s="174" t="s">
        <v>3659</v>
      </c>
      <c r="L678" s="174" t="s">
        <v>630</v>
      </c>
      <c r="M678" s="174" t="s">
        <v>3660</v>
      </c>
      <c r="N678" s="174">
        <v>0</v>
      </c>
      <c r="O678" s="174">
        <v>0</v>
      </c>
      <c r="P678" s="174">
        <v>0</v>
      </c>
      <c r="Q678" s="176">
        <v>91001</v>
      </c>
      <c r="R678" s="176" t="s">
        <v>2875</v>
      </c>
      <c r="S678" s="177">
        <v>38695</v>
      </c>
      <c r="T678" s="178">
        <v>7225</v>
      </c>
      <c r="U678" s="179">
        <v>5723680</v>
      </c>
      <c r="V678" s="179">
        <v>5806680</v>
      </c>
      <c r="W678" s="195">
        <v>44286</v>
      </c>
      <c r="X678" s="178" t="s">
        <v>7879</v>
      </c>
      <c r="Y678" s="178" t="s">
        <v>7880</v>
      </c>
      <c r="Z678" s="194" t="s">
        <v>8046</v>
      </c>
    </row>
    <row r="679" spans="1:26" ht="12.75" x14ac:dyDescent="0.2">
      <c r="A679" s="194" t="s">
        <v>3007</v>
      </c>
      <c r="B679" s="175">
        <v>692550005</v>
      </c>
      <c r="C679" s="174" t="s">
        <v>2854</v>
      </c>
      <c r="D679" s="174" t="s">
        <v>633</v>
      </c>
      <c r="E679" s="174" t="s">
        <v>27</v>
      </c>
      <c r="F679" s="174" t="s">
        <v>634</v>
      </c>
      <c r="G679" s="174" t="s">
        <v>29</v>
      </c>
      <c r="H679" s="174">
        <v>0</v>
      </c>
      <c r="I679" s="174">
        <v>0</v>
      </c>
      <c r="J679" s="174" t="s">
        <v>3008</v>
      </c>
      <c r="K679" s="174" t="s">
        <v>3010</v>
      </c>
      <c r="L679" s="174" t="s">
        <v>50</v>
      </c>
      <c r="M679" s="174" t="s">
        <v>3014</v>
      </c>
      <c r="N679" s="174">
        <v>0</v>
      </c>
      <c r="O679" s="174" t="s">
        <v>3009</v>
      </c>
      <c r="P679" s="174">
        <v>0</v>
      </c>
      <c r="Q679" s="176">
        <v>91001</v>
      </c>
      <c r="R679" s="176" t="s">
        <v>2875</v>
      </c>
      <c r="S679" s="177">
        <v>38695</v>
      </c>
      <c r="T679" s="178">
        <v>7226</v>
      </c>
      <c r="U679" s="179">
        <v>6439140</v>
      </c>
      <c r="V679" s="179">
        <v>19317420</v>
      </c>
      <c r="W679" s="195">
        <v>44286</v>
      </c>
      <c r="X679" s="178" t="s">
        <v>7879</v>
      </c>
      <c r="Y679" s="178" t="s">
        <v>7880</v>
      </c>
      <c r="Z679" s="194" t="s">
        <v>7896</v>
      </c>
    </row>
    <row r="680" spans="1:26" ht="12.75" x14ac:dyDescent="0.2">
      <c r="A680" s="194" t="s">
        <v>3003</v>
      </c>
      <c r="B680" s="175">
        <v>690509008</v>
      </c>
      <c r="C680" s="174" t="s">
        <v>2854</v>
      </c>
      <c r="D680" s="174" t="s">
        <v>633</v>
      </c>
      <c r="E680" s="174" t="s">
        <v>27</v>
      </c>
      <c r="F680" s="174" t="s">
        <v>634</v>
      </c>
      <c r="G680" s="174" t="s">
        <v>29</v>
      </c>
      <c r="H680" s="174">
        <v>0</v>
      </c>
      <c r="I680" s="174">
        <v>0</v>
      </c>
      <c r="J680" s="174" t="s">
        <v>3004</v>
      </c>
      <c r="K680" s="174" t="s">
        <v>3005</v>
      </c>
      <c r="L680" s="174" t="s">
        <v>630</v>
      </c>
      <c r="M680" s="174" t="s">
        <v>3006</v>
      </c>
      <c r="N680" s="174">
        <v>0</v>
      </c>
      <c r="O680" s="174">
        <v>0</v>
      </c>
      <c r="P680" s="174">
        <v>0</v>
      </c>
      <c r="Q680" s="176">
        <v>91001</v>
      </c>
      <c r="R680" s="176" t="s">
        <v>2875</v>
      </c>
      <c r="S680" s="177">
        <v>38700</v>
      </c>
      <c r="T680" s="178">
        <v>7228</v>
      </c>
      <c r="U680" s="179">
        <v>6215058</v>
      </c>
      <c r="V680" s="179">
        <v>6305184</v>
      </c>
      <c r="W680" s="195">
        <v>44286</v>
      </c>
      <c r="X680" s="178" t="s">
        <v>7879</v>
      </c>
      <c r="Y680" s="178" t="s">
        <v>7880</v>
      </c>
      <c r="Z680" s="194" t="s">
        <v>8026</v>
      </c>
    </row>
    <row r="681" spans="1:26" ht="12.75" x14ac:dyDescent="0.2">
      <c r="A681" s="194" t="s">
        <v>2956</v>
      </c>
      <c r="B681" s="175">
        <v>690303000</v>
      </c>
      <c r="C681" s="174" t="s">
        <v>2854</v>
      </c>
      <c r="D681" s="174" t="s">
        <v>2871</v>
      </c>
      <c r="E681" s="174" t="s">
        <v>27</v>
      </c>
      <c r="F681" s="174" t="s">
        <v>2872</v>
      </c>
      <c r="G681" s="174" t="s">
        <v>29</v>
      </c>
      <c r="H681" s="174">
        <v>0</v>
      </c>
      <c r="I681" s="174">
        <v>0</v>
      </c>
      <c r="J681" s="174" t="s">
        <v>7136</v>
      </c>
      <c r="K681" s="174" t="s">
        <v>2958</v>
      </c>
      <c r="L681" s="174" t="s">
        <v>6167</v>
      </c>
      <c r="M681" s="174" t="s">
        <v>2960</v>
      </c>
      <c r="N681" s="174" t="s">
        <v>2959</v>
      </c>
      <c r="O681" s="174" t="s">
        <v>2957</v>
      </c>
      <c r="P681" s="174">
        <v>0</v>
      </c>
      <c r="Q681" s="176">
        <v>91001</v>
      </c>
      <c r="R681" s="176" t="s">
        <v>2875</v>
      </c>
      <c r="S681" s="177">
        <v>38700</v>
      </c>
      <c r="T681" s="178">
        <v>7229</v>
      </c>
      <c r="U681" s="179">
        <v>5056871</v>
      </c>
      <c r="V681" s="179">
        <v>15170613</v>
      </c>
      <c r="W681" s="195">
        <v>44286</v>
      </c>
      <c r="X681" s="178" t="s">
        <v>7879</v>
      </c>
      <c r="Y681" s="178" t="s">
        <v>7880</v>
      </c>
      <c r="Z681" s="194" t="s">
        <v>7953</v>
      </c>
    </row>
    <row r="682" spans="1:26" ht="12.75" x14ac:dyDescent="0.2">
      <c r="A682" s="194" t="s">
        <v>3303</v>
      </c>
      <c r="B682" s="175">
        <v>692555007</v>
      </c>
      <c r="C682" s="174" t="s">
        <v>2854</v>
      </c>
      <c r="D682" s="174" t="s">
        <v>633</v>
      </c>
      <c r="E682" s="174" t="s">
        <v>27</v>
      </c>
      <c r="F682" s="174" t="s">
        <v>634</v>
      </c>
      <c r="G682" s="174" t="s">
        <v>29</v>
      </c>
      <c r="H682" s="174">
        <v>0</v>
      </c>
      <c r="I682" s="174">
        <v>0</v>
      </c>
      <c r="J682" s="174" t="s">
        <v>3304</v>
      </c>
      <c r="K682" s="174" t="s">
        <v>3306</v>
      </c>
      <c r="L682" s="174" t="s">
        <v>50</v>
      </c>
      <c r="M682" s="174" t="s">
        <v>1476</v>
      </c>
      <c r="N682" s="174" t="s">
        <v>3307</v>
      </c>
      <c r="O682" s="174" t="s">
        <v>3305</v>
      </c>
      <c r="P682" s="174">
        <v>0</v>
      </c>
      <c r="Q682" s="176">
        <v>91001</v>
      </c>
      <c r="R682" s="176" t="s">
        <v>2875</v>
      </c>
      <c r="S682" s="177">
        <v>38700</v>
      </c>
      <c r="T682" s="178">
        <v>7231</v>
      </c>
      <c r="U682" s="179">
        <v>6439140</v>
      </c>
      <c r="V682" s="179">
        <v>13085994</v>
      </c>
      <c r="W682" s="195">
        <v>44286</v>
      </c>
      <c r="X682" s="178" t="s">
        <v>7879</v>
      </c>
      <c r="Y682" s="178" t="s">
        <v>7880</v>
      </c>
      <c r="Z682" s="194" t="s">
        <v>250</v>
      </c>
    </row>
    <row r="683" spans="1:26" ht="12.75" x14ac:dyDescent="0.2">
      <c r="A683" s="194" t="s">
        <v>2907</v>
      </c>
      <c r="B683" s="175">
        <v>691601005</v>
      </c>
      <c r="C683" s="174" t="s">
        <v>2854</v>
      </c>
      <c r="D683" s="174" t="s">
        <v>2871</v>
      </c>
      <c r="E683" s="174" t="s">
        <v>27</v>
      </c>
      <c r="F683" s="174" t="s">
        <v>2872</v>
      </c>
      <c r="G683" s="174" t="s">
        <v>29</v>
      </c>
      <c r="H683" s="174">
        <v>0</v>
      </c>
      <c r="I683" s="174">
        <v>0</v>
      </c>
      <c r="J683" s="174" t="s">
        <v>2908</v>
      </c>
      <c r="K683" s="174" t="s">
        <v>2909</v>
      </c>
      <c r="L683" s="174" t="s">
        <v>344</v>
      </c>
      <c r="M683" s="174" t="s">
        <v>2910</v>
      </c>
      <c r="N683" s="174" t="s">
        <v>6624</v>
      </c>
      <c r="O683" s="174" t="s">
        <v>6625</v>
      </c>
      <c r="P683" s="174">
        <v>0</v>
      </c>
      <c r="Q683" s="176">
        <v>91001</v>
      </c>
      <c r="R683" s="176" t="s">
        <v>2875</v>
      </c>
      <c r="S683" s="177">
        <v>38700</v>
      </c>
      <c r="T683" s="178">
        <v>7232</v>
      </c>
      <c r="U683" s="179">
        <v>5056871</v>
      </c>
      <c r="V683" s="179">
        <v>10260403</v>
      </c>
      <c r="W683" s="195">
        <v>44286</v>
      </c>
      <c r="X683" s="178" t="s">
        <v>7879</v>
      </c>
      <c r="Y683" s="178" t="s">
        <v>7880</v>
      </c>
      <c r="Z683" s="194" t="s">
        <v>8021</v>
      </c>
    </row>
    <row r="684" spans="1:26" ht="12.75" x14ac:dyDescent="0.2">
      <c r="A684" s="194" t="s">
        <v>3094</v>
      </c>
      <c r="B684" s="175" t="s">
        <v>7831</v>
      </c>
      <c r="C684" s="174" t="s">
        <v>2854</v>
      </c>
      <c r="D684" s="174" t="s">
        <v>633</v>
      </c>
      <c r="E684" s="174" t="s">
        <v>27</v>
      </c>
      <c r="F684" s="174" t="s">
        <v>634</v>
      </c>
      <c r="G684" s="174" t="s">
        <v>29</v>
      </c>
      <c r="H684" s="174">
        <v>0</v>
      </c>
      <c r="I684" s="174">
        <v>0</v>
      </c>
      <c r="J684" s="174" t="s">
        <v>3095</v>
      </c>
      <c r="K684" s="174" t="s">
        <v>3097</v>
      </c>
      <c r="L684" s="174" t="s">
        <v>51</v>
      </c>
      <c r="M684" s="174" t="s">
        <v>3099</v>
      </c>
      <c r="N684" s="174" t="s">
        <v>3098</v>
      </c>
      <c r="O684" s="174" t="s">
        <v>3096</v>
      </c>
      <c r="P684" s="174">
        <v>0</v>
      </c>
      <c r="Q684" s="176">
        <v>91001</v>
      </c>
      <c r="R684" s="176" t="s">
        <v>2906</v>
      </c>
      <c r="S684" s="177">
        <v>38705</v>
      </c>
      <c r="T684" s="178">
        <v>7233</v>
      </c>
      <c r="U684" s="179">
        <v>5056871</v>
      </c>
      <c r="V684" s="179">
        <v>10260403</v>
      </c>
      <c r="W684" s="195">
        <v>44286</v>
      </c>
      <c r="X684" s="178" t="s">
        <v>7879</v>
      </c>
      <c r="Y684" s="178" t="s">
        <v>7880</v>
      </c>
      <c r="Z684" s="194" t="s">
        <v>8068</v>
      </c>
    </row>
    <row r="685" spans="1:26" ht="12.75" x14ac:dyDescent="0.2">
      <c r="A685" s="194" t="s">
        <v>3502</v>
      </c>
      <c r="B685" s="175">
        <v>691109003</v>
      </c>
      <c r="C685" s="174" t="s">
        <v>2854</v>
      </c>
      <c r="D685" s="174" t="s">
        <v>2871</v>
      </c>
      <c r="E685" s="174" t="s">
        <v>27</v>
      </c>
      <c r="F685" s="174" t="s">
        <v>2872</v>
      </c>
      <c r="G685" s="174" t="s">
        <v>29</v>
      </c>
      <c r="H685" s="174">
        <v>0</v>
      </c>
      <c r="I685" s="174">
        <v>0</v>
      </c>
      <c r="J685" s="174" t="s">
        <v>3503</v>
      </c>
      <c r="K685" s="174" t="s">
        <v>3505</v>
      </c>
      <c r="L685" s="174" t="s">
        <v>6171</v>
      </c>
      <c r="M685" s="174" t="s">
        <v>3507</v>
      </c>
      <c r="N685" s="174" t="s">
        <v>3506</v>
      </c>
      <c r="O685" s="174" t="s">
        <v>3504</v>
      </c>
      <c r="P685" s="174">
        <v>0</v>
      </c>
      <c r="Q685" s="176">
        <v>91001</v>
      </c>
      <c r="R685" s="176" t="s">
        <v>2875</v>
      </c>
      <c r="S685" s="177">
        <v>38709</v>
      </c>
      <c r="T685" s="178">
        <v>7234</v>
      </c>
      <c r="U685" s="179">
        <v>4292760</v>
      </c>
      <c r="V685" s="179">
        <v>8710020</v>
      </c>
      <c r="W685" s="195">
        <v>44286</v>
      </c>
      <c r="X685" s="178" t="s">
        <v>7879</v>
      </c>
      <c r="Y685" s="178" t="s">
        <v>7880</v>
      </c>
      <c r="Z685" s="194" t="s">
        <v>7894</v>
      </c>
    </row>
    <row r="686" spans="1:26" ht="12.75" x14ac:dyDescent="0.2">
      <c r="A686" s="194" t="s">
        <v>3469</v>
      </c>
      <c r="B686" s="175">
        <v>690802007</v>
      </c>
      <c r="C686" s="174" t="s">
        <v>2854</v>
      </c>
      <c r="D686" s="174" t="s">
        <v>2871</v>
      </c>
      <c r="E686" s="174" t="s">
        <v>27</v>
      </c>
      <c r="F686" s="174" t="s">
        <v>2872</v>
      </c>
      <c r="G686" s="174" t="s">
        <v>29</v>
      </c>
      <c r="H686" s="174">
        <v>0</v>
      </c>
      <c r="I686" s="174">
        <v>0</v>
      </c>
      <c r="J686" s="174" t="s">
        <v>3470</v>
      </c>
      <c r="K686" s="174" t="s">
        <v>3471</v>
      </c>
      <c r="L686" s="174" t="s">
        <v>6170</v>
      </c>
      <c r="M686" s="174" t="s">
        <v>3473</v>
      </c>
      <c r="N686" s="174" t="s">
        <v>3472</v>
      </c>
      <c r="O686" s="174">
        <v>0</v>
      </c>
      <c r="P686" s="174">
        <v>0</v>
      </c>
      <c r="Q686" s="176">
        <v>91001</v>
      </c>
      <c r="R686" s="176" t="s">
        <v>2875</v>
      </c>
      <c r="S686" s="177">
        <v>38712</v>
      </c>
      <c r="T686" s="178">
        <v>7235</v>
      </c>
      <c r="U686" s="179">
        <v>2861840</v>
      </c>
      <c r="V686" s="179">
        <v>5806680</v>
      </c>
      <c r="W686" s="195">
        <v>44286</v>
      </c>
      <c r="X686" s="178" t="s">
        <v>7879</v>
      </c>
      <c r="Y686" s="178" t="s">
        <v>7880</v>
      </c>
      <c r="Z686" s="194" t="s">
        <v>8069</v>
      </c>
    </row>
    <row r="687" spans="1:26" ht="12.75" x14ac:dyDescent="0.2">
      <c r="A687" s="194" t="s">
        <v>3311</v>
      </c>
      <c r="B687" s="175">
        <v>690719002</v>
      </c>
      <c r="C687" s="174" t="s">
        <v>2854</v>
      </c>
      <c r="D687" s="174" t="s">
        <v>2871</v>
      </c>
      <c r="E687" s="174" t="s">
        <v>27</v>
      </c>
      <c r="F687" s="174" t="s">
        <v>2872</v>
      </c>
      <c r="G687" s="174" t="s">
        <v>29</v>
      </c>
      <c r="H687" s="174">
        <v>0</v>
      </c>
      <c r="I687" s="174">
        <v>0</v>
      </c>
      <c r="J687" s="174" t="s">
        <v>3312</v>
      </c>
      <c r="K687" s="174" t="s">
        <v>3313</v>
      </c>
      <c r="L687" s="174" t="s">
        <v>50</v>
      </c>
      <c r="M687" s="174" t="s">
        <v>3315</v>
      </c>
      <c r="N687" s="174" t="s">
        <v>3314</v>
      </c>
      <c r="O687" s="174">
        <v>0</v>
      </c>
      <c r="P687" s="174">
        <v>0</v>
      </c>
      <c r="Q687" s="176">
        <v>91001</v>
      </c>
      <c r="R687" s="176" t="s">
        <v>2875</v>
      </c>
      <c r="S687" s="177">
        <v>38712</v>
      </c>
      <c r="T687" s="178">
        <v>7236</v>
      </c>
      <c r="U687" s="179">
        <v>9157888</v>
      </c>
      <c r="V687" s="179">
        <v>9290688</v>
      </c>
      <c r="W687" s="195">
        <v>44286</v>
      </c>
      <c r="X687" s="178" t="s">
        <v>7879</v>
      </c>
      <c r="Y687" s="178" t="s">
        <v>7880</v>
      </c>
      <c r="Z687" s="194" t="s">
        <v>8070</v>
      </c>
    </row>
    <row r="688" spans="1:26" ht="12.75" x14ac:dyDescent="0.2">
      <c r="A688" s="194" t="s">
        <v>3885</v>
      </c>
      <c r="B688" s="175">
        <v>691906000</v>
      </c>
      <c r="C688" s="174" t="s">
        <v>2854</v>
      </c>
      <c r="D688" s="174" t="s">
        <v>3886</v>
      </c>
      <c r="E688" s="174" t="s">
        <v>27</v>
      </c>
      <c r="F688" s="174" t="s">
        <v>634</v>
      </c>
      <c r="G688" s="174">
        <v>0</v>
      </c>
      <c r="H688" s="174">
        <v>0</v>
      </c>
      <c r="I688" s="174">
        <v>0</v>
      </c>
      <c r="J688" s="174" t="s">
        <v>3887</v>
      </c>
      <c r="K688" s="174" t="s">
        <v>3889</v>
      </c>
      <c r="L688" s="174" t="s">
        <v>51</v>
      </c>
      <c r="M688" s="174" t="s">
        <v>3891</v>
      </c>
      <c r="N688" s="174" t="s">
        <v>3890</v>
      </c>
      <c r="O688" s="174" t="s">
        <v>3888</v>
      </c>
      <c r="P688" s="174">
        <v>0</v>
      </c>
      <c r="Q688" s="176">
        <v>91001</v>
      </c>
      <c r="R688" s="176" t="s">
        <v>620</v>
      </c>
      <c r="S688" s="177">
        <v>38714</v>
      </c>
      <c r="T688" s="178">
        <v>7239</v>
      </c>
      <c r="U688" s="179">
        <v>4893746</v>
      </c>
      <c r="V688" s="179">
        <v>9929422</v>
      </c>
      <c r="W688" s="195">
        <v>44286</v>
      </c>
      <c r="X688" s="178" t="s">
        <v>7879</v>
      </c>
      <c r="Y688" s="178" t="s">
        <v>7880</v>
      </c>
      <c r="Z688" s="194" t="s">
        <v>7963</v>
      </c>
    </row>
    <row r="689" spans="1:26" ht="12.75" x14ac:dyDescent="0.2">
      <c r="A689" s="194" t="s">
        <v>2998</v>
      </c>
      <c r="B689" s="175">
        <v>691204006</v>
      </c>
      <c r="C689" s="174" t="s">
        <v>2854</v>
      </c>
      <c r="D689" s="174" t="s">
        <v>2871</v>
      </c>
      <c r="E689" s="174" t="s">
        <v>27</v>
      </c>
      <c r="F689" s="174" t="s">
        <v>2872</v>
      </c>
      <c r="G689" s="174" t="s">
        <v>29</v>
      </c>
      <c r="H689" s="174">
        <v>0</v>
      </c>
      <c r="I689" s="174">
        <v>0</v>
      </c>
      <c r="J689" s="174" t="s">
        <v>2999</v>
      </c>
      <c r="K689" s="174" t="s">
        <v>3000</v>
      </c>
      <c r="L689" s="174" t="s">
        <v>6171</v>
      </c>
      <c r="M689" s="174" t="s">
        <v>3002</v>
      </c>
      <c r="N689" s="174" t="s">
        <v>3001</v>
      </c>
      <c r="O689" s="174">
        <v>0</v>
      </c>
      <c r="P689" s="174">
        <v>0</v>
      </c>
      <c r="Q689" s="176">
        <v>91001</v>
      </c>
      <c r="R689" s="176" t="s">
        <v>2875</v>
      </c>
      <c r="S689" s="177">
        <v>38714</v>
      </c>
      <c r="T689" s="178">
        <v>7240</v>
      </c>
      <c r="U689" s="179">
        <v>5709371</v>
      </c>
      <c r="V689" s="179">
        <v>11584327</v>
      </c>
      <c r="W689" s="195">
        <v>44286</v>
      </c>
      <c r="X689" s="178" t="s">
        <v>7879</v>
      </c>
      <c r="Y689" s="178" t="s">
        <v>7880</v>
      </c>
      <c r="Z689" s="194" t="s">
        <v>7909</v>
      </c>
    </row>
    <row r="690" spans="1:26" ht="12.75" x14ac:dyDescent="0.2">
      <c r="A690" s="194" t="s">
        <v>3977</v>
      </c>
      <c r="B690" s="175">
        <v>692648005</v>
      </c>
      <c r="C690" s="174" t="s">
        <v>2854</v>
      </c>
      <c r="D690" s="174" t="s">
        <v>2871</v>
      </c>
      <c r="E690" s="174" t="s">
        <v>27</v>
      </c>
      <c r="F690" s="174" t="s">
        <v>2872</v>
      </c>
      <c r="G690" s="174" t="s">
        <v>29</v>
      </c>
      <c r="H690" s="174">
        <v>0</v>
      </c>
      <c r="I690" s="174">
        <v>0</v>
      </c>
      <c r="J690" s="174" t="s">
        <v>3978</v>
      </c>
      <c r="K690" s="174" t="s">
        <v>3979</v>
      </c>
      <c r="L690" s="174" t="s">
        <v>344</v>
      </c>
      <c r="M690" s="174" t="s">
        <v>3981</v>
      </c>
      <c r="N690" s="174" t="s">
        <v>3980</v>
      </c>
      <c r="O690" s="174">
        <v>0</v>
      </c>
      <c r="P690" s="174">
        <v>0</v>
      </c>
      <c r="Q690" s="176">
        <v>91001</v>
      </c>
      <c r="R690" s="176" t="s">
        <v>2875</v>
      </c>
      <c r="S690" s="177">
        <v>38722</v>
      </c>
      <c r="T690" s="178">
        <v>7243</v>
      </c>
      <c r="U690" s="179">
        <v>6361870</v>
      </c>
      <c r="V690" s="179">
        <v>12908249</v>
      </c>
      <c r="W690" s="195">
        <v>44286</v>
      </c>
      <c r="X690" s="178" t="s">
        <v>7879</v>
      </c>
      <c r="Y690" s="178" t="s">
        <v>7880</v>
      </c>
      <c r="Z690" s="194" t="s">
        <v>7935</v>
      </c>
    </row>
    <row r="691" spans="1:26" ht="12.75" x14ac:dyDescent="0.2">
      <c r="A691" s="194" t="s">
        <v>3025</v>
      </c>
      <c r="B691" s="175">
        <v>690907003</v>
      </c>
      <c r="C691" s="174" t="s">
        <v>2854</v>
      </c>
      <c r="D691" s="174" t="s">
        <v>2871</v>
      </c>
      <c r="E691" s="174" t="s">
        <v>27</v>
      </c>
      <c r="F691" s="174" t="s">
        <v>2872</v>
      </c>
      <c r="G691" s="174" t="s">
        <v>29</v>
      </c>
      <c r="H691" s="174">
        <v>0</v>
      </c>
      <c r="I691" s="174">
        <v>0</v>
      </c>
      <c r="J691" s="174" t="s">
        <v>3026</v>
      </c>
      <c r="K691" s="174" t="s">
        <v>3027</v>
      </c>
      <c r="L691" s="174" t="s">
        <v>6170</v>
      </c>
      <c r="M691" s="174" t="s">
        <v>3028</v>
      </c>
      <c r="N691" s="174">
        <v>0</v>
      </c>
      <c r="O691" s="174">
        <v>0</v>
      </c>
      <c r="P691" s="174">
        <v>0</v>
      </c>
      <c r="Q691" s="176">
        <v>91001</v>
      </c>
      <c r="R691" s="176" t="s">
        <v>2875</v>
      </c>
      <c r="S691" s="177">
        <v>38722</v>
      </c>
      <c r="T691" s="178">
        <v>7244</v>
      </c>
      <c r="U691" s="179">
        <v>6439140</v>
      </c>
      <c r="V691" s="179">
        <v>13065030</v>
      </c>
      <c r="W691" s="195">
        <v>44286</v>
      </c>
      <c r="X691" s="178" t="s">
        <v>7879</v>
      </c>
      <c r="Y691" s="178" t="s">
        <v>7880</v>
      </c>
      <c r="Z691" s="194" t="s">
        <v>8071</v>
      </c>
    </row>
    <row r="692" spans="1:26" ht="12.75" x14ac:dyDescent="0.2">
      <c r="A692" s="194" t="s">
        <v>3629</v>
      </c>
      <c r="B692" s="175">
        <v>692549007</v>
      </c>
      <c r="C692" s="174" t="s">
        <v>2854</v>
      </c>
      <c r="D692" s="174" t="s">
        <v>2871</v>
      </c>
      <c r="E692" s="174" t="s">
        <v>27</v>
      </c>
      <c r="F692" s="174" t="s">
        <v>2872</v>
      </c>
      <c r="G692" s="174" t="s">
        <v>29</v>
      </c>
      <c r="H692" s="174">
        <v>0</v>
      </c>
      <c r="I692" s="174">
        <v>0</v>
      </c>
      <c r="J692" s="174" t="s">
        <v>3630</v>
      </c>
      <c r="K692" s="174" t="s">
        <v>3631</v>
      </c>
      <c r="L692" s="174" t="s">
        <v>50</v>
      </c>
      <c r="M692" s="174" t="s">
        <v>921</v>
      </c>
      <c r="N692" s="174" t="s">
        <v>3632</v>
      </c>
      <c r="O692" s="174">
        <v>0</v>
      </c>
      <c r="P692" s="174">
        <v>0</v>
      </c>
      <c r="Q692" s="176">
        <v>91001</v>
      </c>
      <c r="R692" s="176" t="s">
        <v>2949</v>
      </c>
      <c r="S692" s="177">
        <v>38722</v>
      </c>
      <c r="T692" s="178">
        <v>7245</v>
      </c>
      <c r="U692" s="179">
        <v>8585520</v>
      </c>
      <c r="V692" s="179">
        <v>17420040</v>
      </c>
      <c r="W692" s="195">
        <v>44286</v>
      </c>
      <c r="X692" s="178" t="s">
        <v>7879</v>
      </c>
      <c r="Y692" s="178" t="s">
        <v>7880</v>
      </c>
      <c r="Z692" s="194" t="s">
        <v>7951</v>
      </c>
    </row>
    <row r="693" spans="1:26" ht="12.75" x14ac:dyDescent="0.2">
      <c r="A693" s="194" t="s">
        <v>3856</v>
      </c>
      <c r="B693" s="175">
        <v>690813009</v>
      </c>
      <c r="C693" s="174" t="s">
        <v>2854</v>
      </c>
      <c r="D693" s="174" t="s">
        <v>2882</v>
      </c>
      <c r="E693" s="174" t="s">
        <v>2882</v>
      </c>
      <c r="F693" s="174" t="s">
        <v>2883</v>
      </c>
      <c r="G693" s="174" t="s">
        <v>29</v>
      </c>
      <c r="H693" s="174">
        <v>0</v>
      </c>
      <c r="I693" s="174">
        <v>0</v>
      </c>
      <c r="J693" s="174" t="s">
        <v>3857</v>
      </c>
      <c r="K693" s="174" t="s">
        <v>3858</v>
      </c>
      <c r="L693" s="174" t="s">
        <v>6170</v>
      </c>
      <c r="M693" s="174" t="s">
        <v>3860</v>
      </c>
      <c r="N693" s="174" t="s">
        <v>3859</v>
      </c>
      <c r="O693" s="174">
        <v>0</v>
      </c>
      <c r="P693" s="174">
        <v>0</v>
      </c>
      <c r="Q693" s="176">
        <v>91001</v>
      </c>
      <c r="R693" s="176" t="s">
        <v>3269</v>
      </c>
      <c r="S693" s="177">
        <v>38722</v>
      </c>
      <c r="T693" s="178">
        <v>7246</v>
      </c>
      <c r="U693" s="179">
        <v>2861840</v>
      </c>
      <c r="V693" s="179">
        <v>5806680</v>
      </c>
      <c r="W693" s="195">
        <v>44286</v>
      </c>
      <c r="X693" s="178" t="s">
        <v>7879</v>
      </c>
      <c r="Y693" s="178" t="s">
        <v>7880</v>
      </c>
      <c r="Z693" s="194" t="s">
        <v>8072</v>
      </c>
    </row>
    <row r="694" spans="1:26" ht="12.75" x14ac:dyDescent="0.2">
      <c r="A694" s="194" t="s">
        <v>2894</v>
      </c>
      <c r="B694" s="175">
        <v>690404001</v>
      </c>
      <c r="C694" s="174" t="s">
        <v>2854</v>
      </c>
      <c r="D694" s="174" t="s">
        <v>2882</v>
      </c>
      <c r="E694" s="174" t="s">
        <v>1700</v>
      </c>
      <c r="F694" s="174" t="s">
        <v>2883</v>
      </c>
      <c r="G694" s="174" t="s">
        <v>29</v>
      </c>
      <c r="H694" s="174">
        <v>0</v>
      </c>
      <c r="I694" s="174">
        <v>0</v>
      </c>
      <c r="J694" s="174" t="s">
        <v>2895</v>
      </c>
      <c r="K694" s="174" t="s">
        <v>2896</v>
      </c>
      <c r="L694" s="174" t="s">
        <v>6169</v>
      </c>
      <c r="M694" s="174" t="s">
        <v>2897</v>
      </c>
      <c r="N694" s="174">
        <v>0</v>
      </c>
      <c r="O694" s="174">
        <v>0</v>
      </c>
      <c r="P694" s="174">
        <v>0</v>
      </c>
      <c r="Q694" s="176">
        <v>91001</v>
      </c>
      <c r="R694" s="176" t="s">
        <v>607</v>
      </c>
      <c r="S694" s="177">
        <v>38722</v>
      </c>
      <c r="T694" s="178">
        <v>7247</v>
      </c>
      <c r="U694" s="179">
        <v>5056871</v>
      </c>
      <c r="V694" s="179">
        <v>10260403</v>
      </c>
      <c r="W694" s="195">
        <v>44286</v>
      </c>
      <c r="X694" s="178" t="s">
        <v>7879</v>
      </c>
      <c r="Y694" s="178" t="s">
        <v>7880</v>
      </c>
      <c r="Z694" s="194" t="s">
        <v>7952</v>
      </c>
    </row>
    <row r="695" spans="1:26" ht="12.75" x14ac:dyDescent="0.2">
      <c r="A695" s="194" t="s">
        <v>3090</v>
      </c>
      <c r="B695" s="175">
        <v>690715007</v>
      </c>
      <c r="C695" s="174" t="s">
        <v>2854</v>
      </c>
      <c r="D695" s="174" t="s">
        <v>2871</v>
      </c>
      <c r="E695" s="174" t="s">
        <v>27</v>
      </c>
      <c r="F695" s="174" t="s">
        <v>2872</v>
      </c>
      <c r="G695" s="174" t="s">
        <v>29</v>
      </c>
      <c r="H695" s="174">
        <v>0</v>
      </c>
      <c r="I695" s="174">
        <v>0</v>
      </c>
      <c r="J695" s="174" t="s">
        <v>3091</v>
      </c>
      <c r="K695" s="174" t="s">
        <v>3092</v>
      </c>
      <c r="L695" s="174" t="s">
        <v>50</v>
      </c>
      <c r="M695" s="174">
        <v>0</v>
      </c>
      <c r="N695" s="174" t="s">
        <v>3093</v>
      </c>
      <c r="O695" s="174">
        <v>0</v>
      </c>
      <c r="P695" s="174">
        <v>0</v>
      </c>
      <c r="Q695" s="176">
        <v>91001</v>
      </c>
      <c r="R695" s="176" t="s">
        <v>2875</v>
      </c>
      <c r="S695" s="177">
        <v>38722</v>
      </c>
      <c r="T695" s="178">
        <v>7248</v>
      </c>
      <c r="U695" s="179">
        <v>12645540</v>
      </c>
      <c r="V695" s="179">
        <v>38045790</v>
      </c>
      <c r="W695" s="195">
        <v>44286</v>
      </c>
      <c r="X695" s="178" t="s">
        <v>7879</v>
      </c>
      <c r="Y695" s="178" t="s">
        <v>7880</v>
      </c>
      <c r="Z695" s="194" t="s">
        <v>7942</v>
      </c>
    </row>
    <row r="696" spans="1:26" ht="12.75" x14ac:dyDescent="0.2">
      <c r="A696" s="194" t="s">
        <v>3805</v>
      </c>
      <c r="B696" s="175">
        <v>690817004</v>
      </c>
      <c r="C696" s="174" t="s">
        <v>2854</v>
      </c>
      <c r="D696" s="174" t="s">
        <v>2871</v>
      </c>
      <c r="E696" s="174" t="s">
        <v>27</v>
      </c>
      <c r="F696" s="174" t="s">
        <v>2872</v>
      </c>
      <c r="G696" s="174" t="s">
        <v>29</v>
      </c>
      <c r="H696" s="174">
        <v>0</v>
      </c>
      <c r="I696" s="174">
        <v>0</v>
      </c>
      <c r="J696" s="174" t="s">
        <v>3806</v>
      </c>
      <c r="K696" s="174" t="s">
        <v>3808</v>
      </c>
      <c r="L696" s="174" t="s">
        <v>6170</v>
      </c>
      <c r="M696" s="174" t="s">
        <v>2219</v>
      </c>
      <c r="N696" s="174" t="s">
        <v>3809</v>
      </c>
      <c r="O696" s="174" t="s">
        <v>3807</v>
      </c>
      <c r="P696" s="174">
        <v>0</v>
      </c>
      <c r="Q696" s="176">
        <v>91001</v>
      </c>
      <c r="R696" s="176" t="s">
        <v>2875</v>
      </c>
      <c r="S696" s="177">
        <v>38722</v>
      </c>
      <c r="T696" s="178">
        <v>7250</v>
      </c>
      <c r="U696" s="179">
        <v>2861840</v>
      </c>
      <c r="V696" s="179">
        <v>5806680</v>
      </c>
      <c r="W696" s="195">
        <v>44286</v>
      </c>
      <c r="X696" s="178" t="s">
        <v>7879</v>
      </c>
      <c r="Y696" s="178" t="s">
        <v>7880</v>
      </c>
      <c r="Z696" s="194" t="s">
        <v>8073</v>
      </c>
    </row>
    <row r="697" spans="1:26" ht="12.75" x14ac:dyDescent="0.2">
      <c r="A697" s="194" t="s">
        <v>3047</v>
      </c>
      <c r="B697" s="175">
        <v>691409007</v>
      </c>
      <c r="C697" s="174" t="s">
        <v>2854</v>
      </c>
      <c r="D697" s="174" t="s">
        <v>2871</v>
      </c>
      <c r="E697" s="174" t="s">
        <v>27</v>
      </c>
      <c r="F697" s="174" t="s">
        <v>2872</v>
      </c>
      <c r="G697" s="174" t="s">
        <v>29</v>
      </c>
      <c r="H697" s="174">
        <v>0</v>
      </c>
      <c r="I697" s="174">
        <v>0</v>
      </c>
      <c r="J697" s="174" t="s">
        <v>3048</v>
      </c>
      <c r="K697" s="174" t="s">
        <v>6195</v>
      </c>
      <c r="L697" s="174" t="s">
        <v>6168</v>
      </c>
      <c r="M697" s="174" t="s">
        <v>3050</v>
      </c>
      <c r="N697" s="174" t="s">
        <v>3049</v>
      </c>
      <c r="O697" s="174">
        <v>0</v>
      </c>
      <c r="P697" s="174">
        <v>0</v>
      </c>
      <c r="Q697" s="176">
        <v>91001</v>
      </c>
      <c r="R697" s="176" t="s">
        <v>3051</v>
      </c>
      <c r="S697" s="177">
        <v>38723</v>
      </c>
      <c r="T697" s="178">
        <v>7251</v>
      </c>
      <c r="U697" s="179">
        <v>6851245</v>
      </c>
      <c r="V697" s="179">
        <v>13901192</v>
      </c>
      <c r="W697" s="195">
        <v>44286</v>
      </c>
      <c r="X697" s="178" t="s">
        <v>7879</v>
      </c>
      <c r="Y697" s="178" t="s">
        <v>7880</v>
      </c>
      <c r="Z697" s="194" t="s">
        <v>7911</v>
      </c>
    </row>
    <row r="698" spans="1:26" ht="12.75" x14ac:dyDescent="0.2">
      <c r="A698" s="194" t="s">
        <v>3543</v>
      </c>
      <c r="B698" s="175">
        <v>691707008</v>
      </c>
      <c r="C698" s="174" t="s">
        <v>2854</v>
      </c>
      <c r="D698" s="174" t="s">
        <v>2871</v>
      </c>
      <c r="E698" s="174" t="s">
        <v>27</v>
      </c>
      <c r="F698" s="174" t="s">
        <v>2872</v>
      </c>
      <c r="G698" s="174" t="s">
        <v>29</v>
      </c>
      <c r="H698" s="174">
        <v>0</v>
      </c>
      <c r="I698" s="174">
        <v>0</v>
      </c>
      <c r="J698" s="174" t="s">
        <v>3544</v>
      </c>
      <c r="K698" s="174" t="s">
        <v>3546</v>
      </c>
      <c r="L698" s="174" t="s">
        <v>344</v>
      </c>
      <c r="M698" s="174" t="s">
        <v>3548</v>
      </c>
      <c r="N698" s="174" t="s">
        <v>3547</v>
      </c>
      <c r="O698" s="174" t="s">
        <v>3545</v>
      </c>
      <c r="P698" s="174">
        <v>0</v>
      </c>
      <c r="Q698" s="176">
        <v>91001</v>
      </c>
      <c r="R698" s="176" t="s">
        <v>3269</v>
      </c>
      <c r="S698" s="177">
        <v>38723</v>
      </c>
      <c r="T698" s="178">
        <v>7252</v>
      </c>
      <c r="U698" s="179">
        <v>4893746</v>
      </c>
      <c r="V698" s="179">
        <v>9929422</v>
      </c>
      <c r="W698" s="195">
        <v>44286</v>
      </c>
      <c r="X698" s="178" t="s">
        <v>7879</v>
      </c>
      <c r="Y698" s="178" t="s">
        <v>7880</v>
      </c>
      <c r="Z698" s="194" t="s">
        <v>8074</v>
      </c>
    </row>
    <row r="699" spans="1:26" ht="12.75" x14ac:dyDescent="0.2">
      <c r="A699" s="194" t="s">
        <v>3177</v>
      </c>
      <c r="B699" s="175">
        <v>691001008</v>
      </c>
      <c r="C699" s="174" t="s">
        <v>2854</v>
      </c>
      <c r="D699" s="174" t="s">
        <v>2871</v>
      </c>
      <c r="E699" s="174" t="s">
        <v>27</v>
      </c>
      <c r="F699" s="174" t="s">
        <v>2872</v>
      </c>
      <c r="G699" s="174" t="s">
        <v>29</v>
      </c>
      <c r="H699" s="174">
        <v>0</v>
      </c>
      <c r="I699" s="174">
        <v>0</v>
      </c>
      <c r="J699" s="174" t="s">
        <v>3178</v>
      </c>
      <c r="K699" s="174" t="s">
        <v>3180</v>
      </c>
      <c r="L699" s="174" t="s">
        <v>6171</v>
      </c>
      <c r="M699" s="174" t="s">
        <v>1325</v>
      </c>
      <c r="N699" s="174" t="s">
        <v>6325</v>
      </c>
      <c r="O699" s="174" t="s">
        <v>3179</v>
      </c>
      <c r="P699" s="174">
        <v>0</v>
      </c>
      <c r="Q699" s="176">
        <v>91001</v>
      </c>
      <c r="R699" s="176" t="s">
        <v>2906</v>
      </c>
      <c r="S699" s="177">
        <v>38723</v>
      </c>
      <c r="T699" s="178">
        <v>7253</v>
      </c>
      <c r="U699" s="179">
        <v>6868416</v>
      </c>
      <c r="V699" s="179">
        <v>13936032</v>
      </c>
      <c r="W699" s="195">
        <v>44286</v>
      </c>
      <c r="X699" s="178" t="s">
        <v>7879</v>
      </c>
      <c r="Y699" s="178" t="s">
        <v>7880</v>
      </c>
      <c r="Z699" s="194" t="s">
        <v>7914</v>
      </c>
    </row>
    <row r="700" spans="1:26" ht="12.75" x14ac:dyDescent="0.2">
      <c r="A700" s="194" t="s">
        <v>3387</v>
      </c>
      <c r="B700" s="175">
        <v>691901009</v>
      </c>
      <c r="C700" s="174" t="s">
        <v>2854</v>
      </c>
      <c r="D700" s="174" t="s">
        <v>2871</v>
      </c>
      <c r="E700" s="174" t="s">
        <v>27</v>
      </c>
      <c r="F700" s="174" t="s">
        <v>2872</v>
      </c>
      <c r="G700" s="174" t="s">
        <v>29</v>
      </c>
      <c r="H700" s="174">
        <v>0</v>
      </c>
      <c r="I700" s="174">
        <v>0</v>
      </c>
      <c r="J700" s="174" t="s">
        <v>3388</v>
      </c>
      <c r="K700" s="174" t="s">
        <v>3391</v>
      </c>
      <c r="L700" s="174" t="s">
        <v>51</v>
      </c>
      <c r="M700" s="174" t="s">
        <v>3390</v>
      </c>
      <c r="N700" s="174" t="s">
        <v>3389</v>
      </c>
      <c r="O700" s="174">
        <v>0</v>
      </c>
      <c r="P700" s="174">
        <v>0</v>
      </c>
      <c r="Q700" s="176">
        <v>91001</v>
      </c>
      <c r="R700" s="176" t="s">
        <v>2875</v>
      </c>
      <c r="S700" s="177">
        <v>38729</v>
      </c>
      <c r="T700" s="178">
        <v>7255</v>
      </c>
      <c r="U700" s="179">
        <v>5056871</v>
      </c>
      <c r="V700" s="179">
        <v>10260403</v>
      </c>
      <c r="W700" s="195">
        <v>44286</v>
      </c>
      <c r="X700" s="178" t="s">
        <v>7879</v>
      </c>
      <c r="Y700" s="178" t="s">
        <v>7880</v>
      </c>
      <c r="Z700" s="194" t="s">
        <v>8035</v>
      </c>
    </row>
    <row r="701" spans="1:26" ht="12.75" x14ac:dyDescent="0.2">
      <c r="A701" s="194" t="s">
        <v>4009</v>
      </c>
      <c r="B701" s="175">
        <v>692539001</v>
      </c>
      <c r="C701" s="174" t="s">
        <v>2854</v>
      </c>
      <c r="D701" s="174" t="s">
        <v>2871</v>
      </c>
      <c r="E701" s="174" t="s">
        <v>27</v>
      </c>
      <c r="F701" s="174" t="s">
        <v>2872</v>
      </c>
      <c r="G701" s="174" t="s">
        <v>29</v>
      </c>
      <c r="H701" s="174">
        <v>0</v>
      </c>
      <c r="I701" s="174">
        <v>0</v>
      </c>
      <c r="J701" s="174" t="s">
        <v>4010</v>
      </c>
      <c r="K701" s="174" t="s">
        <v>4011</v>
      </c>
      <c r="L701" s="174" t="s">
        <v>50</v>
      </c>
      <c r="M701" s="174" t="s">
        <v>4013</v>
      </c>
      <c r="N701" s="174" t="s">
        <v>4012</v>
      </c>
      <c r="O701" s="174">
        <v>0</v>
      </c>
      <c r="P701" s="174">
        <v>0</v>
      </c>
      <c r="Q701" s="176">
        <v>91001</v>
      </c>
      <c r="R701" s="176" t="s">
        <v>2887</v>
      </c>
      <c r="S701" s="177">
        <v>38729</v>
      </c>
      <c r="T701" s="178">
        <v>7256</v>
      </c>
      <c r="U701" s="179">
        <v>8585520</v>
      </c>
      <c r="V701" s="179">
        <v>25756560</v>
      </c>
      <c r="W701" s="195">
        <v>44286</v>
      </c>
      <c r="X701" s="178" t="s">
        <v>7879</v>
      </c>
      <c r="Y701" s="178" t="s">
        <v>7880</v>
      </c>
      <c r="Z701" s="194" t="s">
        <v>7982</v>
      </c>
    </row>
    <row r="702" spans="1:26" ht="12.75" x14ac:dyDescent="0.2">
      <c r="A702" s="194" t="s">
        <v>3396</v>
      </c>
      <c r="B702" s="175">
        <v>691005003</v>
      </c>
      <c r="C702" s="174" t="s">
        <v>2854</v>
      </c>
      <c r="D702" s="174" t="s">
        <v>2882</v>
      </c>
      <c r="E702" s="174" t="s">
        <v>1700</v>
      </c>
      <c r="F702" s="174" t="s">
        <v>2883</v>
      </c>
      <c r="G702" s="174" t="s">
        <v>29</v>
      </c>
      <c r="H702" s="174">
        <v>0</v>
      </c>
      <c r="I702" s="174">
        <v>0</v>
      </c>
      <c r="J702" s="174" t="s">
        <v>3397</v>
      </c>
      <c r="K702" s="174" t="s">
        <v>3398</v>
      </c>
      <c r="L702" s="174" t="s">
        <v>6171</v>
      </c>
      <c r="M702" s="174" t="s">
        <v>3399</v>
      </c>
      <c r="N702" s="174">
        <v>0</v>
      </c>
      <c r="O702" s="174">
        <v>0</v>
      </c>
      <c r="P702" s="174">
        <v>0</v>
      </c>
      <c r="Q702" s="176">
        <v>91001</v>
      </c>
      <c r="R702" s="176" t="s">
        <v>2875</v>
      </c>
      <c r="S702" s="177">
        <v>38729</v>
      </c>
      <c r="T702" s="178">
        <v>7257</v>
      </c>
      <c r="U702" s="179">
        <v>4417260</v>
      </c>
      <c r="V702" s="179">
        <v>8710020</v>
      </c>
      <c r="W702" s="195">
        <v>44286</v>
      </c>
      <c r="X702" s="178" t="s">
        <v>7879</v>
      </c>
      <c r="Y702" s="178" t="s">
        <v>7880</v>
      </c>
      <c r="Z702" s="194" t="s">
        <v>7992</v>
      </c>
    </row>
    <row r="703" spans="1:26" ht="12.75" x14ac:dyDescent="0.2">
      <c r="A703" s="194" t="s">
        <v>3083</v>
      </c>
      <c r="B703" s="175">
        <v>691502007</v>
      </c>
      <c r="C703" s="174" t="s">
        <v>2854</v>
      </c>
      <c r="D703" s="174" t="s">
        <v>2882</v>
      </c>
      <c r="E703" s="174" t="s">
        <v>1700</v>
      </c>
      <c r="F703" s="174" t="s">
        <v>2883</v>
      </c>
      <c r="G703" s="174">
        <v>0</v>
      </c>
      <c r="H703" s="174">
        <v>0</v>
      </c>
      <c r="I703" s="174">
        <v>0</v>
      </c>
      <c r="J703" s="174" t="s">
        <v>3084</v>
      </c>
      <c r="K703" s="174" t="s">
        <v>6197</v>
      </c>
      <c r="L703" s="174" t="s">
        <v>6168</v>
      </c>
      <c r="M703" s="174" t="s">
        <v>3085</v>
      </c>
      <c r="N703" s="174">
        <v>0</v>
      </c>
      <c r="O703" s="174">
        <v>0</v>
      </c>
      <c r="P703" s="174">
        <v>0</v>
      </c>
      <c r="Q703" s="176">
        <v>91001</v>
      </c>
      <c r="R703" s="176" t="s">
        <v>3046</v>
      </c>
      <c r="S703" s="177">
        <v>38734</v>
      </c>
      <c r="T703" s="178">
        <v>7259</v>
      </c>
      <c r="U703" s="179">
        <v>5709371</v>
      </c>
      <c r="V703" s="179">
        <v>11584327</v>
      </c>
      <c r="W703" s="195">
        <v>44286</v>
      </c>
      <c r="X703" s="178" t="s">
        <v>7879</v>
      </c>
      <c r="Y703" s="178" t="s">
        <v>7880</v>
      </c>
      <c r="Z703" s="194" t="s">
        <v>8075</v>
      </c>
    </row>
    <row r="704" spans="1:26" ht="12.75" x14ac:dyDescent="0.2">
      <c r="A704" s="194" t="s">
        <v>3816</v>
      </c>
      <c r="B704" s="175">
        <v>691401006</v>
      </c>
      <c r="C704" s="174" t="s">
        <v>2854</v>
      </c>
      <c r="D704" s="174" t="s">
        <v>2882</v>
      </c>
      <c r="E704" s="174" t="s">
        <v>1700</v>
      </c>
      <c r="F704" s="174" t="s">
        <v>3644</v>
      </c>
      <c r="G704" s="174" t="s">
        <v>29</v>
      </c>
      <c r="H704" s="174">
        <v>0</v>
      </c>
      <c r="I704" s="174">
        <v>0</v>
      </c>
      <c r="J704" s="174" t="s">
        <v>3817</v>
      </c>
      <c r="K704" s="174" t="s">
        <v>6201</v>
      </c>
      <c r="L704" s="174" t="s">
        <v>6168</v>
      </c>
      <c r="M704" s="174" t="s">
        <v>1370</v>
      </c>
      <c r="N704" s="174" t="s">
        <v>3819</v>
      </c>
      <c r="O704" s="174" t="s">
        <v>3818</v>
      </c>
      <c r="P704" s="174">
        <v>0</v>
      </c>
      <c r="Q704" s="176">
        <v>91001</v>
      </c>
      <c r="R704" s="176" t="s">
        <v>2875</v>
      </c>
      <c r="S704" s="177">
        <v>38735</v>
      </c>
      <c r="T704" s="178">
        <v>7260</v>
      </c>
      <c r="U704" s="179">
        <v>4893746</v>
      </c>
      <c r="V704" s="179">
        <v>9929422</v>
      </c>
      <c r="W704" s="195">
        <v>44286</v>
      </c>
      <c r="X704" s="178" t="s">
        <v>7879</v>
      </c>
      <c r="Y704" s="178" t="s">
        <v>7880</v>
      </c>
      <c r="Z704" s="194" t="s">
        <v>8076</v>
      </c>
    </row>
    <row r="705" spans="1:26" ht="12.75" x14ac:dyDescent="0.2">
      <c r="A705" s="194" t="s">
        <v>2982</v>
      </c>
      <c r="B705" s="175">
        <v>691905004</v>
      </c>
      <c r="C705" s="174" t="s">
        <v>2854</v>
      </c>
      <c r="D705" s="174" t="s">
        <v>2871</v>
      </c>
      <c r="E705" s="174" t="s">
        <v>27</v>
      </c>
      <c r="F705" s="174" t="s">
        <v>2872</v>
      </c>
      <c r="G705" s="174" t="s">
        <v>29</v>
      </c>
      <c r="H705" s="174">
        <v>0</v>
      </c>
      <c r="I705" s="174">
        <v>0</v>
      </c>
      <c r="J705" s="174" t="s">
        <v>7137</v>
      </c>
      <c r="K705" s="174" t="s">
        <v>2983</v>
      </c>
      <c r="L705" s="174" t="s">
        <v>51</v>
      </c>
      <c r="M705" s="174" t="s">
        <v>2985</v>
      </c>
      <c r="N705" s="174" t="s">
        <v>2984</v>
      </c>
      <c r="O705" s="174">
        <v>0</v>
      </c>
      <c r="P705" s="174">
        <v>0</v>
      </c>
      <c r="Q705" s="176">
        <v>91001</v>
      </c>
      <c r="R705" s="176" t="s">
        <v>2875</v>
      </c>
      <c r="S705" s="177">
        <v>38735</v>
      </c>
      <c r="T705" s="178">
        <v>7263</v>
      </c>
      <c r="U705" s="179">
        <v>5056871</v>
      </c>
      <c r="V705" s="179">
        <v>10260403</v>
      </c>
      <c r="W705" s="195">
        <v>44286</v>
      </c>
      <c r="X705" s="178" t="s">
        <v>7879</v>
      </c>
      <c r="Y705" s="178" t="s">
        <v>7880</v>
      </c>
      <c r="Z705" s="194" t="s">
        <v>8034</v>
      </c>
    </row>
    <row r="706" spans="1:26" ht="12.75" x14ac:dyDescent="0.2">
      <c r="A706" s="194" t="s">
        <v>3987</v>
      </c>
      <c r="B706" s="175">
        <v>691702006</v>
      </c>
      <c r="C706" s="174" t="s">
        <v>2854</v>
      </c>
      <c r="D706" s="174" t="s">
        <v>2871</v>
      </c>
      <c r="E706" s="174" t="s">
        <v>27</v>
      </c>
      <c r="F706" s="174" t="s">
        <v>2872</v>
      </c>
      <c r="G706" s="174" t="s">
        <v>29</v>
      </c>
      <c r="H706" s="174">
        <v>0</v>
      </c>
      <c r="I706" s="174">
        <v>0</v>
      </c>
      <c r="J706" s="174" t="s">
        <v>3988</v>
      </c>
      <c r="K706" s="174" t="s">
        <v>3989</v>
      </c>
      <c r="L706" s="174" t="s">
        <v>344</v>
      </c>
      <c r="M706" s="174" t="s">
        <v>3990</v>
      </c>
      <c r="N706" s="174">
        <v>0</v>
      </c>
      <c r="O706" s="174">
        <v>0</v>
      </c>
      <c r="P706" s="174">
        <v>0</v>
      </c>
      <c r="Q706" s="176">
        <v>91001</v>
      </c>
      <c r="R706" s="176" t="s">
        <v>2875</v>
      </c>
      <c r="S706" s="177">
        <v>38735</v>
      </c>
      <c r="T706" s="178">
        <v>7264</v>
      </c>
      <c r="U706" s="179">
        <v>9787492</v>
      </c>
      <c r="V706" s="179">
        <v>9929422</v>
      </c>
      <c r="W706" s="195">
        <v>44286</v>
      </c>
      <c r="X706" s="178" t="s">
        <v>7879</v>
      </c>
      <c r="Y706" s="178" t="s">
        <v>7880</v>
      </c>
      <c r="Z706" s="194" t="s">
        <v>8077</v>
      </c>
    </row>
    <row r="707" spans="1:26" ht="12.75" x14ac:dyDescent="0.2">
      <c r="A707" s="194" t="s">
        <v>2975</v>
      </c>
      <c r="B707" s="175">
        <v>691605000</v>
      </c>
      <c r="C707" s="174" t="s">
        <v>2854</v>
      </c>
      <c r="D707" s="174" t="s">
        <v>633</v>
      </c>
      <c r="E707" s="174" t="s">
        <v>27</v>
      </c>
      <c r="F707" s="174" t="s">
        <v>2976</v>
      </c>
      <c r="G707" s="174" t="s">
        <v>29</v>
      </c>
      <c r="H707" s="174">
        <v>0</v>
      </c>
      <c r="I707" s="174">
        <v>0</v>
      </c>
      <c r="J707" s="174" t="s">
        <v>2977</v>
      </c>
      <c r="K707" s="174" t="s">
        <v>2980</v>
      </c>
      <c r="L707" s="174" t="s">
        <v>344</v>
      </c>
      <c r="M707" s="174" t="s">
        <v>2981</v>
      </c>
      <c r="N707" s="174" t="s">
        <v>2979</v>
      </c>
      <c r="O707" s="174" t="s">
        <v>2978</v>
      </c>
      <c r="P707" s="174">
        <v>0</v>
      </c>
      <c r="Q707" s="176">
        <v>91001</v>
      </c>
      <c r="R707" s="176" t="s">
        <v>2906</v>
      </c>
      <c r="S707" s="177">
        <v>38735</v>
      </c>
      <c r="T707" s="178">
        <v>7265</v>
      </c>
      <c r="U707" s="179">
        <v>5056871</v>
      </c>
      <c r="V707" s="179">
        <v>10260403</v>
      </c>
      <c r="W707" s="195">
        <v>44286</v>
      </c>
      <c r="X707" s="178" t="s">
        <v>7879</v>
      </c>
      <c r="Y707" s="178" t="s">
        <v>7880</v>
      </c>
      <c r="Z707" s="194" t="s">
        <v>7901</v>
      </c>
    </row>
    <row r="708" spans="1:26" ht="12.75" x14ac:dyDescent="0.2">
      <c r="A708" s="194" t="s">
        <v>3444</v>
      </c>
      <c r="B708" s="175" t="s">
        <v>7841</v>
      </c>
      <c r="C708" s="174" t="s">
        <v>2854</v>
      </c>
      <c r="D708" s="174" t="s">
        <v>2871</v>
      </c>
      <c r="E708" s="174" t="s">
        <v>27</v>
      </c>
      <c r="F708" s="174" t="s">
        <v>2872</v>
      </c>
      <c r="G708" s="174" t="s">
        <v>29</v>
      </c>
      <c r="H708" s="174">
        <v>0</v>
      </c>
      <c r="I708" s="174">
        <v>0</v>
      </c>
      <c r="J708" s="174" t="s">
        <v>3445</v>
      </c>
      <c r="K708" s="174" t="s">
        <v>3446</v>
      </c>
      <c r="L708" s="174" t="s">
        <v>344</v>
      </c>
      <c r="M708" s="174" t="s">
        <v>3448</v>
      </c>
      <c r="N708" s="174" t="s">
        <v>3447</v>
      </c>
      <c r="O708" s="174">
        <v>0</v>
      </c>
      <c r="P708" s="174">
        <v>0</v>
      </c>
      <c r="Q708" s="176">
        <v>91001</v>
      </c>
      <c r="R708" s="176" t="s">
        <v>3449</v>
      </c>
      <c r="S708" s="177">
        <v>38736</v>
      </c>
      <c r="T708" s="178">
        <v>7267</v>
      </c>
      <c r="U708" s="179">
        <v>9298118</v>
      </c>
      <c r="V708" s="179">
        <v>18865903</v>
      </c>
      <c r="W708" s="195">
        <v>44286</v>
      </c>
      <c r="X708" s="178" t="s">
        <v>7879</v>
      </c>
      <c r="Y708" s="178" t="s">
        <v>7880</v>
      </c>
      <c r="Z708" s="194" t="s">
        <v>7893</v>
      </c>
    </row>
    <row r="709" spans="1:26" ht="12.75" x14ac:dyDescent="0.2">
      <c r="A709" s="194" t="s">
        <v>4129</v>
      </c>
      <c r="B709" s="175">
        <v>691415007</v>
      </c>
      <c r="C709" s="174" t="s">
        <v>2854</v>
      </c>
      <c r="D709" s="174" t="s">
        <v>2871</v>
      </c>
      <c r="E709" s="174" t="s">
        <v>27</v>
      </c>
      <c r="F709" s="174" t="s">
        <v>2872</v>
      </c>
      <c r="G709" s="174" t="s">
        <v>29</v>
      </c>
      <c r="H709" s="174">
        <v>0</v>
      </c>
      <c r="I709" s="174">
        <v>0</v>
      </c>
      <c r="J709" s="174" t="s">
        <v>6289</v>
      </c>
      <c r="K709" s="174" t="s">
        <v>6209</v>
      </c>
      <c r="L709" s="174" t="s">
        <v>6168</v>
      </c>
      <c r="M709" s="174" t="s">
        <v>4130</v>
      </c>
      <c r="N709" s="174" t="s">
        <v>6290</v>
      </c>
      <c r="O709" s="174" t="s">
        <v>6291</v>
      </c>
      <c r="P709" s="174">
        <v>0</v>
      </c>
      <c r="Q709" s="176">
        <v>91001</v>
      </c>
      <c r="R709" s="176" t="s">
        <v>2887</v>
      </c>
      <c r="S709" s="177">
        <v>38736</v>
      </c>
      <c r="T709" s="178">
        <v>7268</v>
      </c>
      <c r="U709" s="179">
        <v>5709371</v>
      </c>
      <c r="V709" s="179">
        <v>11584327</v>
      </c>
      <c r="W709" s="195">
        <v>44286</v>
      </c>
      <c r="X709" s="178" t="s">
        <v>7879</v>
      </c>
      <c r="Y709" s="178" t="s">
        <v>7880</v>
      </c>
      <c r="Z709" s="194" t="s">
        <v>8033</v>
      </c>
    </row>
    <row r="710" spans="1:26" ht="12.75" x14ac:dyDescent="0.2">
      <c r="A710" s="194" t="s">
        <v>4114</v>
      </c>
      <c r="B710" s="175">
        <v>691908003</v>
      </c>
      <c r="C710" s="174" t="s">
        <v>2854</v>
      </c>
      <c r="D710" s="174" t="s">
        <v>2871</v>
      </c>
      <c r="E710" s="174" t="s">
        <v>27</v>
      </c>
      <c r="F710" s="174" t="s">
        <v>2872</v>
      </c>
      <c r="G710" s="174" t="s">
        <v>29</v>
      </c>
      <c r="H710" s="174">
        <v>0</v>
      </c>
      <c r="I710" s="174">
        <v>0</v>
      </c>
      <c r="J710" s="174" t="s">
        <v>4115</v>
      </c>
      <c r="K710" s="174" t="s">
        <v>4117</v>
      </c>
      <c r="L710" s="174" t="s">
        <v>51</v>
      </c>
      <c r="M710" s="174" t="s">
        <v>4119</v>
      </c>
      <c r="N710" s="174" t="s">
        <v>4118</v>
      </c>
      <c r="O710" s="174" t="s">
        <v>4116</v>
      </c>
      <c r="P710" s="174">
        <v>0</v>
      </c>
      <c r="Q710" s="176">
        <v>91001</v>
      </c>
      <c r="R710" s="176" t="s">
        <v>2875</v>
      </c>
      <c r="S710" s="177">
        <v>38736</v>
      </c>
      <c r="T710" s="178">
        <v>7269</v>
      </c>
      <c r="U710" s="179">
        <v>5056871</v>
      </c>
      <c r="V710" s="179">
        <v>10059403</v>
      </c>
      <c r="W710" s="195">
        <v>44286</v>
      </c>
      <c r="X710" s="178" t="s">
        <v>7879</v>
      </c>
      <c r="Y710" s="178" t="s">
        <v>7880</v>
      </c>
      <c r="Z710" s="194" t="s">
        <v>8001</v>
      </c>
    </row>
    <row r="711" spans="1:26" ht="12.75" x14ac:dyDescent="0.2">
      <c r="A711" s="194" t="s">
        <v>3939</v>
      </c>
      <c r="B711" s="175">
        <v>691301001</v>
      </c>
      <c r="C711" s="174" t="s">
        <v>2854</v>
      </c>
      <c r="D711" s="174" t="s">
        <v>2871</v>
      </c>
      <c r="E711" s="174" t="s">
        <v>27</v>
      </c>
      <c r="F711" s="174" t="s">
        <v>2872</v>
      </c>
      <c r="G711" s="174" t="s">
        <v>29</v>
      </c>
      <c r="H711" s="174">
        <v>0</v>
      </c>
      <c r="I711" s="174">
        <v>0</v>
      </c>
      <c r="J711" s="174" t="s">
        <v>3940</v>
      </c>
      <c r="K711" s="174" t="s">
        <v>3941</v>
      </c>
      <c r="L711" s="174" t="s">
        <v>6171</v>
      </c>
      <c r="M711" s="174" t="s">
        <v>3942</v>
      </c>
      <c r="N711" s="174">
        <v>0</v>
      </c>
      <c r="O711" s="174">
        <v>0</v>
      </c>
      <c r="P711" s="174">
        <v>0</v>
      </c>
      <c r="Q711" s="176">
        <v>91001</v>
      </c>
      <c r="R711" s="176" t="s">
        <v>2875</v>
      </c>
      <c r="S711" s="177">
        <v>38736</v>
      </c>
      <c r="T711" s="178">
        <v>7270</v>
      </c>
      <c r="U711" s="179">
        <v>5008220</v>
      </c>
      <c r="V711" s="179">
        <v>10161690</v>
      </c>
      <c r="W711" s="195">
        <v>44286</v>
      </c>
      <c r="X711" s="178" t="s">
        <v>7879</v>
      </c>
      <c r="Y711" s="178" t="s">
        <v>7880</v>
      </c>
      <c r="Z711" s="194" t="s">
        <v>7999</v>
      </c>
    </row>
    <row r="712" spans="1:26" ht="12.75" x14ac:dyDescent="0.2">
      <c r="A712" s="194" t="s">
        <v>3688</v>
      </c>
      <c r="B712" s="175">
        <v>690902001</v>
      </c>
      <c r="C712" s="174" t="s">
        <v>2854</v>
      </c>
      <c r="D712" s="174" t="s">
        <v>2882</v>
      </c>
      <c r="E712" s="174" t="s">
        <v>1700</v>
      </c>
      <c r="F712" s="174" t="s">
        <v>2883</v>
      </c>
      <c r="G712" s="174" t="s">
        <v>29</v>
      </c>
      <c r="H712" s="174">
        <v>0</v>
      </c>
      <c r="I712" s="174">
        <v>0</v>
      </c>
      <c r="J712" s="174" t="s">
        <v>3689</v>
      </c>
      <c r="K712" s="174" t="s">
        <v>3690</v>
      </c>
      <c r="L712" s="174" t="s">
        <v>6170</v>
      </c>
      <c r="M712" s="174" t="s">
        <v>3691</v>
      </c>
      <c r="N712" s="174">
        <v>0</v>
      </c>
      <c r="O712" s="174">
        <v>0</v>
      </c>
      <c r="P712" s="174">
        <v>0</v>
      </c>
      <c r="Q712" s="176">
        <v>91001</v>
      </c>
      <c r="R712" s="176" t="s">
        <v>3692</v>
      </c>
      <c r="S712" s="177">
        <v>38736</v>
      </c>
      <c r="T712" s="178">
        <v>7271</v>
      </c>
      <c r="U712" s="179">
        <v>2861840</v>
      </c>
      <c r="V712" s="179">
        <v>5806680</v>
      </c>
      <c r="W712" s="195">
        <v>44286</v>
      </c>
      <c r="X712" s="178" t="s">
        <v>7879</v>
      </c>
      <c r="Y712" s="178" t="s">
        <v>7880</v>
      </c>
      <c r="Z712" s="194" t="s">
        <v>8078</v>
      </c>
    </row>
    <row r="713" spans="1:26" ht="12.75" x14ac:dyDescent="0.2">
      <c r="A713" s="194" t="s">
        <v>3791</v>
      </c>
      <c r="B713" s="175">
        <v>691414000</v>
      </c>
      <c r="C713" s="174" t="s">
        <v>2854</v>
      </c>
      <c r="D713" s="174" t="s">
        <v>2854</v>
      </c>
      <c r="E713" s="174" t="s">
        <v>27</v>
      </c>
      <c r="F713" s="174" t="s">
        <v>2872</v>
      </c>
      <c r="G713" s="174" t="s">
        <v>29</v>
      </c>
      <c r="H713" s="174">
        <v>0</v>
      </c>
      <c r="I713" s="174">
        <v>0</v>
      </c>
      <c r="J713" s="174" t="s">
        <v>3792</v>
      </c>
      <c r="K713" s="174" t="s">
        <v>6200</v>
      </c>
      <c r="L713" s="174" t="s">
        <v>6168</v>
      </c>
      <c r="M713" s="174" t="s">
        <v>3794</v>
      </c>
      <c r="N713" s="174" t="s">
        <v>3793</v>
      </c>
      <c r="O713" s="174">
        <v>0</v>
      </c>
      <c r="P713" s="174">
        <v>0</v>
      </c>
      <c r="Q713" s="176">
        <v>91001</v>
      </c>
      <c r="R713" s="176" t="s">
        <v>2875</v>
      </c>
      <c r="S713" s="177">
        <v>38736</v>
      </c>
      <c r="T713" s="178">
        <v>7273</v>
      </c>
      <c r="U713" s="179">
        <v>4893746</v>
      </c>
      <c r="V713" s="179">
        <v>9929422</v>
      </c>
      <c r="W713" s="195">
        <v>44286</v>
      </c>
      <c r="X713" s="178" t="s">
        <v>7879</v>
      </c>
      <c r="Y713" s="178" t="s">
        <v>7880</v>
      </c>
      <c r="Z713" s="194" t="s">
        <v>8079</v>
      </c>
    </row>
    <row r="714" spans="1:26" ht="12.75" x14ac:dyDescent="0.2">
      <c r="A714" s="194" t="s">
        <v>3911</v>
      </c>
      <c r="B714" s="175">
        <v>691105008</v>
      </c>
      <c r="C714" s="174" t="s">
        <v>2854</v>
      </c>
      <c r="D714" s="174" t="s">
        <v>2871</v>
      </c>
      <c r="E714" s="174" t="s">
        <v>27</v>
      </c>
      <c r="F714" s="174" t="s">
        <v>2872</v>
      </c>
      <c r="G714" s="174" t="s">
        <v>29</v>
      </c>
      <c r="H714" s="174">
        <v>0</v>
      </c>
      <c r="I714" s="174">
        <v>0</v>
      </c>
      <c r="J714" s="174" t="s">
        <v>3912</v>
      </c>
      <c r="K714" s="174" t="s">
        <v>3913</v>
      </c>
      <c r="L714" s="174" t="s">
        <v>6171</v>
      </c>
      <c r="M714" s="174" t="s">
        <v>3915</v>
      </c>
      <c r="N714" s="174" t="s">
        <v>3914</v>
      </c>
      <c r="O714" s="174">
        <v>0</v>
      </c>
      <c r="P714" s="174">
        <v>0</v>
      </c>
      <c r="Q714" s="176">
        <v>91001</v>
      </c>
      <c r="R714" s="176" t="s">
        <v>2875</v>
      </c>
      <c r="S714" s="177">
        <v>38736</v>
      </c>
      <c r="T714" s="178">
        <v>7275</v>
      </c>
      <c r="U714" s="179">
        <v>5008220</v>
      </c>
      <c r="V714" s="179">
        <v>10105957</v>
      </c>
      <c r="W714" s="195">
        <v>44286</v>
      </c>
      <c r="X714" s="178" t="s">
        <v>7879</v>
      </c>
      <c r="Y714" s="178" t="s">
        <v>7880</v>
      </c>
      <c r="Z714" s="194" t="s">
        <v>7998</v>
      </c>
    </row>
    <row r="715" spans="1:26" ht="12.75" x14ac:dyDescent="0.2">
      <c r="A715" s="194" t="s">
        <v>3521</v>
      </c>
      <c r="B715" s="175">
        <v>691101002</v>
      </c>
      <c r="C715" s="174" t="s">
        <v>2854</v>
      </c>
      <c r="D715" s="174" t="s">
        <v>2871</v>
      </c>
      <c r="E715" s="174" t="s">
        <v>27</v>
      </c>
      <c r="F715" s="174" t="s">
        <v>2872</v>
      </c>
      <c r="G715" s="174" t="s">
        <v>29</v>
      </c>
      <c r="H715" s="174">
        <v>0</v>
      </c>
      <c r="I715" s="174">
        <v>0</v>
      </c>
      <c r="J715" s="174" t="s">
        <v>3522</v>
      </c>
      <c r="K715" s="174" t="s">
        <v>3523</v>
      </c>
      <c r="L715" s="174" t="s">
        <v>6171</v>
      </c>
      <c r="M715" s="174" t="s">
        <v>3525</v>
      </c>
      <c r="N715" s="174" t="s">
        <v>3524</v>
      </c>
      <c r="O715" s="174">
        <v>0</v>
      </c>
      <c r="P715" s="174">
        <v>0</v>
      </c>
      <c r="Q715" s="176">
        <v>91001</v>
      </c>
      <c r="R715" s="176" t="s">
        <v>2875</v>
      </c>
      <c r="S715" s="177">
        <v>38736</v>
      </c>
      <c r="T715" s="178">
        <v>7276</v>
      </c>
      <c r="U715" s="179">
        <v>4292760</v>
      </c>
      <c r="V715" s="179">
        <v>8710020</v>
      </c>
      <c r="W715" s="195">
        <v>44286</v>
      </c>
      <c r="X715" s="178" t="s">
        <v>7879</v>
      </c>
      <c r="Y715" s="178" t="s">
        <v>7880</v>
      </c>
      <c r="Z715" s="194" t="s">
        <v>8023</v>
      </c>
    </row>
    <row r="716" spans="1:26" ht="12.75" x14ac:dyDescent="0.2">
      <c r="A716" s="194" t="s">
        <v>3200</v>
      </c>
      <c r="B716" s="175">
        <v>690730006</v>
      </c>
      <c r="C716" s="174" t="s">
        <v>2854</v>
      </c>
      <c r="D716" s="174" t="s">
        <v>2871</v>
      </c>
      <c r="E716" s="174" t="s">
        <v>27</v>
      </c>
      <c r="F716" s="174" t="s">
        <v>2872</v>
      </c>
      <c r="G716" s="174" t="s">
        <v>29</v>
      </c>
      <c r="H716" s="174">
        <v>0</v>
      </c>
      <c r="I716" s="174">
        <v>0</v>
      </c>
      <c r="J716" s="174" t="s">
        <v>3201</v>
      </c>
      <c r="K716" s="174" t="s">
        <v>3202</v>
      </c>
      <c r="L716" s="174" t="s">
        <v>50</v>
      </c>
      <c r="M716" s="174" t="s">
        <v>3204</v>
      </c>
      <c r="N716" s="174" t="s">
        <v>3203</v>
      </c>
      <c r="O716" s="174">
        <v>0</v>
      </c>
      <c r="P716" s="174">
        <v>0</v>
      </c>
      <c r="Q716" s="176">
        <v>91001</v>
      </c>
      <c r="R716" s="176" t="s">
        <v>2887</v>
      </c>
      <c r="S716" s="177">
        <v>38737</v>
      </c>
      <c r="T716" s="178">
        <v>7279</v>
      </c>
      <c r="U716" s="179">
        <v>4292760</v>
      </c>
      <c r="V716" s="179">
        <v>8710020</v>
      </c>
      <c r="W716" s="195">
        <v>44286</v>
      </c>
      <c r="X716" s="178" t="s">
        <v>7879</v>
      </c>
      <c r="Y716" s="178" t="s">
        <v>7880</v>
      </c>
      <c r="Z716" s="194" t="s">
        <v>8080</v>
      </c>
    </row>
    <row r="717" spans="1:26" ht="12.75" x14ac:dyDescent="0.2">
      <c r="A717" s="194" t="s">
        <v>4036</v>
      </c>
      <c r="B717" s="175">
        <v>690205009</v>
      </c>
      <c r="C717" s="174" t="s">
        <v>2854</v>
      </c>
      <c r="D717" s="174" t="s">
        <v>2871</v>
      </c>
      <c r="E717" s="174" t="s">
        <v>27</v>
      </c>
      <c r="F717" s="174" t="s">
        <v>2872</v>
      </c>
      <c r="G717" s="174" t="s">
        <v>29</v>
      </c>
      <c r="H717" s="174">
        <v>0</v>
      </c>
      <c r="I717" s="174">
        <v>0</v>
      </c>
      <c r="J717" s="174" t="s">
        <v>4037</v>
      </c>
      <c r="K717" s="174" t="s">
        <v>4038</v>
      </c>
      <c r="L717" s="174" t="s">
        <v>898</v>
      </c>
      <c r="M717" s="174" t="s">
        <v>4039</v>
      </c>
      <c r="N717" s="174" t="s">
        <v>6319</v>
      </c>
      <c r="O717" s="174" t="s">
        <v>6320</v>
      </c>
      <c r="P717" s="174">
        <v>0</v>
      </c>
      <c r="Q717" s="176">
        <v>91001</v>
      </c>
      <c r="R717" s="176" t="s">
        <v>2875</v>
      </c>
      <c r="S717" s="177">
        <v>38737</v>
      </c>
      <c r="T717" s="178">
        <v>7280</v>
      </c>
      <c r="U717" s="179">
        <v>5580588</v>
      </c>
      <c r="V717" s="179">
        <v>11323026</v>
      </c>
      <c r="W717" s="195">
        <v>44286</v>
      </c>
      <c r="X717" s="178" t="s">
        <v>7879</v>
      </c>
      <c r="Y717" s="178" t="s">
        <v>7880</v>
      </c>
      <c r="Z717" s="194" t="s">
        <v>7983</v>
      </c>
    </row>
    <row r="718" spans="1:26" ht="12.75" x14ac:dyDescent="0.2">
      <c r="A718" s="194" t="s">
        <v>3392</v>
      </c>
      <c r="B718" s="175">
        <v>691603008</v>
      </c>
      <c r="C718" s="174" t="s">
        <v>2854</v>
      </c>
      <c r="D718" s="174" t="s">
        <v>2871</v>
      </c>
      <c r="E718" s="174" t="s">
        <v>27</v>
      </c>
      <c r="F718" s="174" t="s">
        <v>2872</v>
      </c>
      <c r="G718" s="174" t="s">
        <v>29</v>
      </c>
      <c r="H718" s="174">
        <v>0</v>
      </c>
      <c r="I718" s="174">
        <v>0</v>
      </c>
      <c r="J718" s="174" t="s">
        <v>3393</v>
      </c>
      <c r="K718" s="174" t="s">
        <v>3394</v>
      </c>
      <c r="L718" s="174" t="s">
        <v>344</v>
      </c>
      <c r="M718" s="174" t="s">
        <v>3395</v>
      </c>
      <c r="N718" s="174" t="s">
        <v>6458</v>
      </c>
      <c r="O718" s="174" t="s">
        <v>6459</v>
      </c>
      <c r="P718" s="174">
        <v>0</v>
      </c>
      <c r="Q718" s="176">
        <v>91001</v>
      </c>
      <c r="R718" s="176" t="s">
        <v>2875</v>
      </c>
      <c r="S718" s="177">
        <v>38737</v>
      </c>
      <c r="T718" s="178">
        <v>7282</v>
      </c>
      <c r="U718" s="179">
        <v>5677891</v>
      </c>
      <c r="V718" s="179">
        <v>11520454</v>
      </c>
      <c r="W718" s="195">
        <v>44286</v>
      </c>
      <c r="X718" s="178" t="s">
        <v>7879</v>
      </c>
      <c r="Y718" s="178" t="s">
        <v>7880</v>
      </c>
      <c r="Z718" s="194" t="s">
        <v>7991</v>
      </c>
    </row>
    <row r="719" spans="1:26" ht="12.75" x14ac:dyDescent="0.2">
      <c r="A719" s="194" t="s">
        <v>3270</v>
      </c>
      <c r="B719" s="175" t="s">
        <v>7840</v>
      </c>
      <c r="C719" s="174" t="s">
        <v>2854</v>
      </c>
      <c r="D719" s="174" t="s">
        <v>633</v>
      </c>
      <c r="E719" s="174" t="s">
        <v>27</v>
      </c>
      <c r="F719" s="174" t="s">
        <v>634</v>
      </c>
      <c r="G719" s="174" t="s">
        <v>29</v>
      </c>
      <c r="H719" s="174">
        <v>0</v>
      </c>
      <c r="I719" s="174">
        <v>0</v>
      </c>
      <c r="J719" s="174" t="s">
        <v>3271</v>
      </c>
      <c r="K719" s="174" t="s">
        <v>3272</v>
      </c>
      <c r="L719" s="174" t="s">
        <v>344</v>
      </c>
      <c r="M719" s="174" t="s">
        <v>3274</v>
      </c>
      <c r="N719" s="174" t="s">
        <v>3273</v>
      </c>
      <c r="O719" s="174">
        <v>0</v>
      </c>
      <c r="P719" s="174">
        <v>0</v>
      </c>
      <c r="Q719" s="176">
        <v>91001</v>
      </c>
      <c r="R719" s="176" t="s">
        <v>3275</v>
      </c>
      <c r="S719" s="177">
        <v>38737</v>
      </c>
      <c r="T719" s="178">
        <v>7283</v>
      </c>
      <c r="U719" s="179">
        <v>5709371</v>
      </c>
      <c r="V719" s="179">
        <v>11584327</v>
      </c>
      <c r="W719" s="195">
        <v>44286</v>
      </c>
      <c r="X719" s="178" t="s">
        <v>7879</v>
      </c>
      <c r="Y719" s="178" t="s">
        <v>7880</v>
      </c>
      <c r="Z719" s="194" t="s">
        <v>7943</v>
      </c>
    </row>
    <row r="720" spans="1:26" ht="12.75" x14ac:dyDescent="0.2">
      <c r="A720" s="194" t="s">
        <v>3633</v>
      </c>
      <c r="B720" s="175">
        <v>691505006</v>
      </c>
      <c r="C720" s="174" t="s">
        <v>2854</v>
      </c>
      <c r="D720" s="174" t="s">
        <v>2882</v>
      </c>
      <c r="E720" s="174" t="s">
        <v>1700</v>
      </c>
      <c r="F720" s="174" t="s">
        <v>3634</v>
      </c>
      <c r="G720" s="174" t="s">
        <v>29</v>
      </c>
      <c r="H720" s="174">
        <v>0</v>
      </c>
      <c r="I720" s="174">
        <v>0</v>
      </c>
      <c r="J720" s="174" t="s">
        <v>3635</v>
      </c>
      <c r="K720" s="174" t="s">
        <v>3636</v>
      </c>
      <c r="L720" s="174" t="s">
        <v>344</v>
      </c>
      <c r="M720" s="174" t="s">
        <v>3637</v>
      </c>
      <c r="N720" s="174" t="s">
        <v>6771</v>
      </c>
      <c r="O720" s="174" t="s">
        <v>6770</v>
      </c>
      <c r="P720" s="174">
        <v>0</v>
      </c>
      <c r="Q720" s="176">
        <v>91001</v>
      </c>
      <c r="R720" s="176" t="s">
        <v>2875</v>
      </c>
      <c r="S720" s="177">
        <v>38737</v>
      </c>
      <c r="T720" s="178">
        <v>7284</v>
      </c>
      <c r="U720" s="179">
        <v>4730622</v>
      </c>
      <c r="V720" s="179">
        <v>9598443</v>
      </c>
      <c r="W720" s="195">
        <v>44286</v>
      </c>
      <c r="X720" s="178" t="s">
        <v>7879</v>
      </c>
      <c r="Y720" s="178" t="s">
        <v>7880</v>
      </c>
      <c r="Z720" s="194" t="s">
        <v>8022</v>
      </c>
    </row>
    <row r="721" spans="1:26" ht="12.75" x14ac:dyDescent="0.2">
      <c r="A721" s="194" t="s">
        <v>3105</v>
      </c>
      <c r="B721" s="175" t="s">
        <v>7832</v>
      </c>
      <c r="C721" s="174" t="s">
        <v>2854</v>
      </c>
      <c r="D721" s="174" t="s">
        <v>2871</v>
      </c>
      <c r="E721" s="174" t="s">
        <v>27</v>
      </c>
      <c r="F721" s="174" t="s">
        <v>2872</v>
      </c>
      <c r="G721" s="174" t="s">
        <v>29</v>
      </c>
      <c r="H721" s="174">
        <v>0</v>
      </c>
      <c r="I721" s="174">
        <v>0</v>
      </c>
      <c r="J721" s="174" t="s">
        <v>3106</v>
      </c>
      <c r="K721" s="174" t="s">
        <v>3108</v>
      </c>
      <c r="L721" s="174" t="s">
        <v>344</v>
      </c>
      <c r="M721" s="174" t="s">
        <v>1108</v>
      </c>
      <c r="N721" s="174" t="s">
        <v>3107</v>
      </c>
      <c r="O721" s="174">
        <v>0</v>
      </c>
      <c r="P721" s="174">
        <v>0</v>
      </c>
      <c r="Q721" s="176">
        <v>91001</v>
      </c>
      <c r="R721" s="176" t="s">
        <v>2875</v>
      </c>
      <c r="S721" s="177">
        <v>38737</v>
      </c>
      <c r="T721" s="178">
        <v>7285</v>
      </c>
      <c r="U721" s="179">
        <v>7177495</v>
      </c>
      <c r="V721" s="179">
        <v>14563154</v>
      </c>
      <c r="W721" s="195">
        <v>44286</v>
      </c>
      <c r="X721" s="178" t="s">
        <v>7879</v>
      </c>
      <c r="Y721" s="178" t="s">
        <v>7880</v>
      </c>
      <c r="Z721" s="194" t="s">
        <v>162</v>
      </c>
    </row>
    <row r="722" spans="1:26" ht="12.75" x14ac:dyDescent="0.2">
      <c r="A722" s="194" t="s">
        <v>2888</v>
      </c>
      <c r="B722" s="175">
        <v>692301005</v>
      </c>
      <c r="C722" s="174" t="s">
        <v>2854</v>
      </c>
      <c r="D722" s="174" t="s">
        <v>2871</v>
      </c>
      <c r="E722" s="174" t="s">
        <v>27</v>
      </c>
      <c r="F722" s="174" t="s">
        <v>2872</v>
      </c>
      <c r="G722" s="174" t="s">
        <v>29</v>
      </c>
      <c r="H722" s="174">
        <v>0</v>
      </c>
      <c r="I722" s="174">
        <v>0</v>
      </c>
      <c r="J722" s="174" t="s">
        <v>2889</v>
      </c>
      <c r="K722" s="174" t="s">
        <v>2890</v>
      </c>
      <c r="L722" s="174" t="s">
        <v>6166</v>
      </c>
      <c r="M722" s="174" t="s">
        <v>2892</v>
      </c>
      <c r="N722" s="174" t="s">
        <v>2891</v>
      </c>
      <c r="O722" s="174">
        <v>0</v>
      </c>
      <c r="P722" s="174">
        <v>0</v>
      </c>
      <c r="Q722" s="176">
        <v>91001</v>
      </c>
      <c r="R722" s="176" t="s">
        <v>2893</v>
      </c>
      <c r="S722" s="177">
        <v>38737</v>
      </c>
      <c r="T722" s="178">
        <v>7286</v>
      </c>
      <c r="U722" s="179">
        <v>6410522</v>
      </c>
      <c r="V722" s="179">
        <v>13006964</v>
      </c>
      <c r="W722" s="195">
        <v>44286</v>
      </c>
      <c r="X722" s="178" t="s">
        <v>7879</v>
      </c>
      <c r="Y722" s="178" t="s">
        <v>7880</v>
      </c>
      <c r="Z722" s="194" t="s">
        <v>7907</v>
      </c>
    </row>
    <row r="723" spans="1:26" ht="12.75" x14ac:dyDescent="0.2">
      <c r="A723" s="194" t="s">
        <v>3624</v>
      </c>
      <c r="B723" s="175" t="s">
        <v>7842</v>
      </c>
      <c r="C723" s="174" t="s">
        <v>2854</v>
      </c>
      <c r="D723" s="174" t="s">
        <v>2882</v>
      </c>
      <c r="E723" s="174" t="s">
        <v>1700</v>
      </c>
      <c r="F723" s="174" t="s">
        <v>2883</v>
      </c>
      <c r="G723" s="174" t="s">
        <v>29</v>
      </c>
      <c r="H723" s="174">
        <v>0</v>
      </c>
      <c r="I723" s="174">
        <v>0</v>
      </c>
      <c r="J723" s="174" t="s">
        <v>3625</v>
      </c>
      <c r="K723" s="174" t="s">
        <v>3626</v>
      </c>
      <c r="L723" s="174" t="s">
        <v>6171</v>
      </c>
      <c r="M723" s="174" t="s">
        <v>3628</v>
      </c>
      <c r="N723" s="174" t="s">
        <v>3627</v>
      </c>
      <c r="O723" s="174">
        <v>0</v>
      </c>
      <c r="P723" s="174">
        <v>0</v>
      </c>
      <c r="Q723" s="176">
        <v>91001</v>
      </c>
      <c r="R723" s="176" t="s">
        <v>2875</v>
      </c>
      <c r="S723" s="177">
        <v>38743</v>
      </c>
      <c r="T723" s="178">
        <v>7288</v>
      </c>
      <c r="U723" s="179">
        <v>6439140</v>
      </c>
      <c r="V723" s="179">
        <v>13065030</v>
      </c>
      <c r="W723" s="195">
        <v>44286</v>
      </c>
      <c r="X723" s="178" t="s">
        <v>7879</v>
      </c>
      <c r="Y723" s="178" t="s">
        <v>7880</v>
      </c>
      <c r="Z723" s="194" t="s">
        <v>7997</v>
      </c>
    </row>
    <row r="724" spans="1:26" ht="12.75" x14ac:dyDescent="0.2">
      <c r="A724" s="194" t="s">
        <v>3219</v>
      </c>
      <c r="B724" s="175">
        <v>691507009</v>
      </c>
      <c r="C724" s="174" t="s">
        <v>2854</v>
      </c>
      <c r="D724" s="174" t="s">
        <v>2871</v>
      </c>
      <c r="E724" s="174" t="s">
        <v>27</v>
      </c>
      <c r="F724" s="174" t="s">
        <v>2872</v>
      </c>
      <c r="G724" s="174" t="s">
        <v>29</v>
      </c>
      <c r="H724" s="174">
        <v>0</v>
      </c>
      <c r="I724" s="174">
        <v>0</v>
      </c>
      <c r="J724" s="174" t="s">
        <v>3220</v>
      </c>
      <c r="K724" s="174" t="s">
        <v>3222</v>
      </c>
      <c r="L724" s="174" t="s">
        <v>344</v>
      </c>
      <c r="M724" s="174" t="s">
        <v>3224</v>
      </c>
      <c r="N724" s="174" t="s">
        <v>3223</v>
      </c>
      <c r="O724" s="174" t="s">
        <v>3221</v>
      </c>
      <c r="P724" s="174">
        <v>0</v>
      </c>
      <c r="Q724" s="176">
        <v>91001</v>
      </c>
      <c r="R724" s="176" t="s">
        <v>2887</v>
      </c>
      <c r="S724" s="177">
        <v>38744</v>
      </c>
      <c r="T724" s="178">
        <v>7290</v>
      </c>
      <c r="U724" s="179">
        <v>4078122</v>
      </c>
      <c r="V724" s="179">
        <v>8274519</v>
      </c>
      <c r="W724" s="195">
        <v>44286</v>
      </c>
      <c r="X724" s="178" t="s">
        <v>7879</v>
      </c>
      <c r="Y724" s="178" t="s">
        <v>7880</v>
      </c>
      <c r="Z724" s="194" t="s">
        <v>8081</v>
      </c>
    </row>
    <row r="725" spans="1:26" ht="12.75" x14ac:dyDescent="0.2">
      <c r="A725" s="194" t="s">
        <v>4120</v>
      </c>
      <c r="B725" s="175" t="s">
        <v>7849</v>
      </c>
      <c r="C725" s="174" t="s">
        <v>2854</v>
      </c>
      <c r="D725" s="174" t="s">
        <v>2882</v>
      </c>
      <c r="E725" s="174" t="s">
        <v>1700</v>
      </c>
      <c r="F725" s="174" t="s">
        <v>2883</v>
      </c>
      <c r="G725" s="174" t="s">
        <v>29</v>
      </c>
      <c r="H725" s="174">
        <v>0</v>
      </c>
      <c r="I725" s="174">
        <v>0</v>
      </c>
      <c r="J725" s="174" t="s">
        <v>4121</v>
      </c>
      <c r="K725" s="174" t="s">
        <v>4122</v>
      </c>
      <c r="L725" s="174" t="s">
        <v>51</v>
      </c>
      <c r="M725" s="174" t="s">
        <v>1690</v>
      </c>
      <c r="N725" s="174">
        <v>0</v>
      </c>
      <c r="O725" s="174">
        <v>0</v>
      </c>
      <c r="P725" s="174">
        <v>0</v>
      </c>
      <c r="Q725" s="176">
        <v>91001</v>
      </c>
      <c r="R725" s="176" t="s">
        <v>4123</v>
      </c>
      <c r="S725" s="177">
        <v>38737</v>
      </c>
      <c r="T725" s="178">
        <v>7291</v>
      </c>
      <c r="U725" s="179">
        <v>5056871</v>
      </c>
      <c r="V725" s="179">
        <v>10260403</v>
      </c>
      <c r="W725" s="195">
        <v>44286</v>
      </c>
      <c r="X725" s="178" t="s">
        <v>7879</v>
      </c>
      <c r="Y725" s="178" t="s">
        <v>7880</v>
      </c>
      <c r="Z725" s="194" t="s">
        <v>7988</v>
      </c>
    </row>
    <row r="726" spans="1:26" ht="12.75" x14ac:dyDescent="0.2">
      <c r="A726" s="194" t="s">
        <v>4099</v>
      </c>
      <c r="B726" s="175">
        <v>690405008</v>
      </c>
      <c r="C726" s="174" t="s">
        <v>2854</v>
      </c>
      <c r="D726" s="174" t="s">
        <v>2882</v>
      </c>
      <c r="E726" s="174" t="s">
        <v>1700</v>
      </c>
      <c r="F726" s="174" t="s">
        <v>2883</v>
      </c>
      <c r="G726" s="174" t="s">
        <v>29</v>
      </c>
      <c r="H726" s="174">
        <v>0</v>
      </c>
      <c r="I726" s="174">
        <v>0</v>
      </c>
      <c r="J726" s="174" t="s">
        <v>4100</v>
      </c>
      <c r="K726" s="174" t="s">
        <v>4101</v>
      </c>
      <c r="L726" s="174" t="s">
        <v>6169</v>
      </c>
      <c r="M726" s="174" t="s">
        <v>4102</v>
      </c>
      <c r="N726" s="174">
        <v>0</v>
      </c>
      <c r="O726" s="174" t="s">
        <v>7303</v>
      </c>
      <c r="P726" s="174">
        <v>0</v>
      </c>
      <c r="Q726" s="176">
        <v>91001</v>
      </c>
      <c r="R726" s="176" t="s">
        <v>3046</v>
      </c>
      <c r="S726" s="177">
        <v>38737</v>
      </c>
      <c r="T726" s="178">
        <v>7292</v>
      </c>
      <c r="U726" s="179">
        <v>5056871</v>
      </c>
      <c r="V726" s="179">
        <v>10260403</v>
      </c>
      <c r="W726" s="195">
        <v>44286</v>
      </c>
      <c r="X726" s="178" t="s">
        <v>7879</v>
      </c>
      <c r="Y726" s="178" t="s">
        <v>7880</v>
      </c>
      <c r="Z726" s="194" t="s">
        <v>7957</v>
      </c>
    </row>
    <row r="727" spans="1:26" ht="12.75" x14ac:dyDescent="0.2">
      <c r="A727" s="194" t="s">
        <v>4049</v>
      </c>
      <c r="B727" s="175">
        <v>692521005</v>
      </c>
      <c r="C727" s="174" t="s">
        <v>2854</v>
      </c>
      <c r="D727" s="174" t="s">
        <v>633</v>
      </c>
      <c r="E727" s="174" t="s">
        <v>27</v>
      </c>
      <c r="F727" s="174" t="s">
        <v>634</v>
      </c>
      <c r="G727" s="174" t="s">
        <v>29</v>
      </c>
      <c r="H727" s="174">
        <v>0</v>
      </c>
      <c r="I727" s="174">
        <v>0</v>
      </c>
      <c r="J727" s="174" t="s">
        <v>6310</v>
      </c>
      <c r="K727" s="174" t="s">
        <v>4051</v>
      </c>
      <c r="L727" s="174" t="s">
        <v>51</v>
      </c>
      <c r="M727" s="174" t="s">
        <v>4050</v>
      </c>
      <c r="N727" s="174" t="s">
        <v>6311</v>
      </c>
      <c r="O727" s="174" t="s">
        <v>6312</v>
      </c>
      <c r="P727" s="174">
        <v>0</v>
      </c>
      <c r="Q727" s="176">
        <v>91001</v>
      </c>
      <c r="R727" s="176" t="s">
        <v>4052</v>
      </c>
      <c r="S727" s="177">
        <v>38755</v>
      </c>
      <c r="T727" s="178">
        <v>7296</v>
      </c>
      <c r="U727" s="179">
        <v>5709371</v>
      </c>
      <c r="V727" s="179">
        <v>11584327</v>
      </c>
      <c r="W727" s="195">
        <v>44286</v>
      </c>
      <c r="X727" s="178" t="s">
        <v>7879</v>
      </c>
      <c r="Y727" s="178" t="s">
        <v>7880</v>
      </c>
      <c r="Z727" s="194" t="s">
        <v>8082</v>
      </c>
    </row>
    <row r="728" spans="1:26" ht="12.75" x14ac:dyDescent="0.2">
      <c r="A728" s="194" t="s">
        <v>3157</v>
      </c>
      <c r="B728" s="175">
        <v>691810003</v>
      </c>
      <c r="C728" s="174" t="s">
        <v>2854</v>
      </c>
      <c r="D728" s="174" t="s">
        <v>2871</v>
      </c>
      <c r="E728" s="174" t="s">
        <v>27</v>
      </c>
      <c r="F728" s="174" t="s">
        <v>2872</v>
      </c>
      <c r="G728" s="174" t="s">
        <v>29</v>
      </c>
      <c r="H728" s="174">
        <v>0</v>
      </c>
      <c r="I728" s="174">
        <v>0</v>
      </c>
      <c r="J728" s="174" t="s">
        <v>3158</v>
      </c>
      <c r="K728" s="174" t="s">
        <v>3159</v>
      </c>
      <c r="L728" s="174" t="s">
        <v>51</v>
      </c>
      <c r="M728" s="174" t="s">
        <v>3161</v>
      </c>
      <c r="N728" s="174" t="s">
        <v>3160</v>
      </c>
      <c r="O728" s="174" t="s">
        <v>6340</v>
      </c>
      <c r="P728" s="174" t="s">
        <v>6341</v>
      </c>
      <c r="Q728" s="176">
        <v>91001</v>
      </c>
      <c r="R728" s="176" t="s">
        <v>2875</v>
      </c>
      <c r="S728" s="177">
        <v>38755</v>
      </c>
      <c r="T728" s="178">
        <v>7297</v>
      </c>
      <c r="U728" s="179">
        <v>5709371</v>
      </c>
      <c r="V728" s="179">
        <v>17128113</v>
      </c>
      <c r="W728" s="195">
        <v>44286</v>
      </c>
      <c r="X728" s="178" t="s">
        <v>7879</v>
      </c>
      <c r="Y728" s="178" t="s">
        <v>7880</v>
      </c>
      <c r="Z728" s="194" t="s">
        <v>8055</v>
      </c>
    </row>
    <row r="729" spans="1:26" ht="12.75" x14ac:dyDescent="0.2">
      <c r="A729" s="194" t="s">
        <v>3041</v>
      </c>
      <c r="B729" s="175">
        <v>692404009</v>
      </c>
      <c r="C729" s="174" t="s">
        <v>2854</v>
      </c>
      <c r="D729" s="174" t="s">
        <v>2871</v>
      </c>
      <c r="E729" s="174" t="s">
        <v>27</v>
      </c>
      <c r="F729" s="174" t="s">
        <v>2872</v>
      </c>
      <c r="G729" s="174" t="s">
        <v>29</v>
      </c>
      <c r="H729" s="174">
        <v>0</v>
      </c>
      <c r="I729" s="174">
        <v>0</v>
      </c>
      <c r="J729" s="174" t="s">
        <v>3042</v>
      </c>
      <c r="K729" s="174" t="s">
        <v>3043</v>
      </c>
      <c r="L729" s="174" t="s">
        <v>6166</v>
      </c>
      <c r="M729" s="174" t="s">
        <v>3045</v>
      </c>
      <c r="N729" s="174" t="s">
        <v>3044</v>
      </c>
      <c r="O729" s="174">
        <v>0</v>
      </c>
      <c r="P729" s="174">
        <v>0</v>
      </c>
      <c r="Q729" s="176">
        <v>91001</v>
      </c>
      <c r="R729" s="176" t="s">
        <v>3046</v>
      </c>
      <c r="S729" s="177">
        <v>38737</v>
      </c>
      <c r="T729" s="178">
        <v>7299</v>
      </c>
      <c r="U729" s="179">
        <v>5265786</v>
      </c>
      <c r="V729" s="179">
        <v>10684292</v>
      </c>
      <c r="W729" s="195">
        <v>44286</v>
      </c>
      <c r="X729" s="178" t="s">
        <v>7879</v>
      </c>
      <c r="Y729" s="178" t="s">
        <v>7880</v>
      </c>
      <c r="Z729" s="194" t="s">
        <v>8083</v>
      </c>
    </row>
    <row r="730" spans="1:26" ht="12.75" x14ac:dyDescent="0.2">
      <c r="A730" s="194" t="s">
        <v>3464</v>
      </c>
      <c r="B730" s="175">
        <v>690604000</v>
      </c>
      <c r="C730" s="174" t="s">
        <v>2854</v>
      </c>
      <c r="D730" s="174" t="s">
        <v>2871</v>
      </c>
      <c r="E730" s="174" t="s">
        <v>27</v>
      </c>
      <c r="F730" s="174" t="s">
        <v>2872</v>
      </c>
      <c r="G730" s="174" t="s">
        <v>29</v>
      </c>
      <c r="H730" s="174">
        <v>0</v>
      </c>
      <c r="I730" s="174">
        <v>0</v>
      </c>
      <c r="J730" s="174" t="s">
        <v>3465</v>
      </c>
      <c r="K730" s="174" t="s">
        <v>3466</v>
      </c>
      <c r="L730" s="174" t="s">
        <v>630</v>
      </c>
      <c r="M730" s="174" t="s">
        <v>3468</v>
      </c>
      <c r="N730" s="174" t="s">
        <v>3467</v>
      </c>
      <c r="O730" s="174">
        <v>0</v>
      </c>
      <c r="P730" s="174">
        <v>0</v>
      </c>
      <c r="Q730" s="176">
        <v>91001</v>
      </c>
      <c r="R730" s="176" t="s">
        <v>2875</v>
      </c>
      <c r="S730" s="177">
        <v>38737</v>
      </c>
      <c r="T730" s="178">
        <v>7300</v>
      </c>
      <c r="U730" s="179">
        <v>3401154</v>
      </c>
      <c r="V730" s="179">
        <v>6900950</v>
      </c>
      <c r="W730" s="195">
        <v>44286</v>
      </c>
      <c r="X730" s="178" t="s">
        <v>7879</v>
      </c>
      <c r="Y730" s="178" t="s">
        <v>7880</v>
      </c>
      <c r="Z730" s="194" t="s">
        <v>8027</v>
      </c>
    </row>
    <row r="731" spans="1:26" ht="12.75" x14ac:dyDescent="0.2">
      <c r="A731" s="194" t="s">
        <v>3668</v>
      </c>
      <c r="B731" s="175">
        <v>690912007</v>
      </c>
      <c r="C731" s="174" t="s">
        <v>2854</v>
      </c>
      <c r="D731" s="174" t="s">
        <v>633</v>
      </c>
      <c r="E731" s="174" t="s">
        <v>27</v>
      </c>
      <c r="F731" s="174" t="s">
        <v>2976</v>
      </c>
      <c r="G731" s="174" t="s">
        <v>29</v>
      </c>
      <c r="H731" s="174">
        <v>0</v>
      </c>
      <c r="I731" s="174">
        <v>0</v>
      </c>
      <c r="J731" s="174" t="s">
        <v>3669</v>
      </c>
      <c r="K731" s="174" t="s">
        <v>3671</v>
      </c>
      <c r="L731" s="174" t="s">
        <v>6170</v>
      </c>
      <c r="M731" s="174" t="s">
        <v>3673</v>
      </c>
      <c r="N731" s="174" t="s">
        <v>3672</v>
      </c>
      <c r="O731" s="174" t="s">
        <v>3670</v>
      </c>
      <c r="P731" s="174">
        <v>0</v>
      </c>
      <c r="Q731" s="176">
        <v>91001</v>
      </c>
      <c r="R731" s="176" t="s">
        <v>2875</v>
      </c>
      <c r="S731" s="177">
        <v>38761</v>
      </c>
      <c r="T731" s="178">
        <v>7302</v>
      </c>
      <c r="U731" s="179">
        <v>5008220</v>
      </c>
      <c r="V731" s="179">
        <v>10161690</v>
      </c>
      <c r="W731" s="195">
        <v>44286</v>
      </c>
      <c r="X731" s="178" t="s">
        <v>7879</v>
      </c>
      <c r="Y731" s="178" t="s">
        <v>7880</v>
      </c>
      <c r="Z731" s="194" t="s">
        <v>8084</v>
      </c>
    </row>
    <row r="732" spans="1:26" ht="12.75" x14ac:dyDescent="0.2">
      <c r="A732" s="194" t="s">
        <v>4059</v>
      </c>
      <c r="B732" s="175">
        <v>691607003</v>
      </c>
      <c r="C732" s="174" t="s">
        <v>2854</v>
      </c>
      <c r="D732" s="174" t="s">
        <v>633</v>
      </c>
      <c r="E732" s="174" t="s">
        <v>27</v>
      </c>
      <c r="F732" s="174" t="s">
        <v>634</v>
      </c>
      <c r="G732" s="174" t="s">
        <v>29</v>
      </c>
      <c r="H732" s="174">
        <v>0</v>
      </c>
      <c r="I732" s="174">
        <v>0</v>
      </c>
      <c r="J732" s="174" t="s">
        <v>4060</v>
      </c>
      <c r="K732" s="174" t="s">
        <v>4062</v>
      </c>
      <c r="L732" s="174" t="s">
        <v>344</v>
      </c>
      <c r="M732" s="174" t="s">
        <v>4064</v>
      </c>
      <c r="N732" s="174" t="s">
        <v>4063</v>
      </c>
      <c r="O732" s="174" t="s">
        <v>4061</v>
      </c>
      <c r="P732" s="174">
        <v>0</v>
      </c>
      <c r="Q732" s="176">
        <v>91001</v>
      </c>
      <c r="R732" s="176" t="s">
        <v>2887</v>
      </c>
      <c r="S732" s="177">
        <v>38765</v>
      </c>
      <c r="T732" s="178">
        <v>7303</v>
      </c>
      <c r="U732" s="179">
        <v>4893746</v>
      </c>
      <c r="V732" s="179">
        <v>9929422</v>
      </c>
      <c r="W732" s="195">
        <v>44286</v>
      </c>
      <c r="X732" s="178" t="s">
        <v>7879</v>
      </c>
      <c r="Y732" s="178" t="s">
        <v>7880</v>
      </c>
      <c r="Z732" s="194" t="s">
        <v>7984</v>
      </c>
    </row>
    <row r="733" spans="1:26" ht="12.75" x14ac:dyDescent="0.2">
      <c r="A733" s="194" t="s">
        <v>3279</v>
      </c>
      <c r="B733" s="175">
        <v>691506002</v>
      </c>
      <c r="C733" s="174" t="s">
        <v>2854</v>
      </c>
      <c r="D733" s="174" t="s">
        <v>633</v>
      </c>
      <c r="E733" s="174" t="s">
        <v>27</v>
      </c>
      <c r="F733" s="174" t="s">
        <v>634</v>
      </c>
      <c r="G733" s="174" t="s">
        <v>29</v>
      </c>
      <c r="H733" s="174">
        <v>0</v>
      </c>
      <c r="I733" s="174">
        <v>0</v>
      </c>
      <c r="J733" s="174" t="s">
        <v>3280</v>
      </c>
      <c r="K733" s="174" t="s">
        <v>3282</v>
      </c>
      <c r="L733" s="174" t="s">
        <v>344</v>
      </c>
      <c r="M733" s="174" t="s">
        <v>5894</v>
      </c>
      <c r="N733" s="174">
        <v>0</v>
      </c>
      <c r="O733" s="174" t="s">
        <v>3281</v>
      </c>
      <c r="P733" s="174">
        <v>0</v>
      </c>
      <c r="Q733" s="176">
        <v>91001</v>
      </c>
      <c r="R733" s="176" t="s">
        <v>2875</v>
      </c>
      <c r="S733" s="177">
        <v>38768</v>
      </c>
      <c r="T733" s="178">
        <v>7309</v>
      </c>
      <c r="U733" s="179">
        <v>5056871</v>
      </c>
      <c r="V733" s="179">
        <v>10260403</v>
      </c>
      <c r="W733" s="195">
        <v>44286</v>
      </c>
      <c r="X733" s="178" t="s">
        <v>7879</v>
      </c>
      <c r="Y733" s="178" t="s">
        <v>7880</v>
      </c>
      <c r="Z733" s="194" t="s">
        <v>8017</v>
      </c>
    </row>
    <row r="734" spans="1:26" ht="12.75" x14ac:dyDescent="0.2">
      <c r="A734" s="194" t="s">
        <v>3321</v>
      </c>
      <c r="B734" s="175">
        <v>690603004</v>
      </c>
      <c r="C734" s="174" t="s">
        <v>2854</v>
      </c>
      <c r="D734" s="174" t="s">
        <v>2871</v>
      </c>
      <c r="E734" s="174" t="s">
        <v>27</v>
      </c>
      <c r="F734" s="174" t="s">
        <v>2872</v>
      </c>
      <c r="G734" s="174" t="s">
        <v>29</v>
      </c>
      <c r="H734" s="174">
        <v>0</v>
      </c>
      <c r="I734" s="174">
        <v>0</v>
      </c>
      <c r="J734" s="174" t="s">
        <v>3322</v>
      </c>
      <c r="K734" s="174" t="s">
        <v>3323</v>
      </c>
      <c r="L734" s="174" t="s">
        <v>630</v>
      </c>
      <c r="M734" s="174" t="s">
        <v>3325</v>
      </c>
      <c r="N734" s="174" t="s">
        <v>3324</v>
      </c>
      <c r="O734" s="174">
        <v>0</v>
      </c>
      <c r="P734" s="174">
        <v>0</v>
      </c>
      <c r="Q734" s="176">
        <v>91001</v>
      </c>
      <c r="R734" s="176" t="s">
        <v>2875</v>
      </c>
      <c r="S734" s="177">
        <v>38786</v>
      </c>
      <c r="T734" s="178">
        <v>7311</v>
      </c>
      <c r="U734" s="179">
        <v>5008220</v>
      </c>
      <c r="V734" s="179">
        <v>10161690</v>
      </c>
      <c r="W734" s="195">
        <v>44286</v>
      </c>
      <c r="X734" s="178" t="s">
        <v>7879</v>
      </c>
      <c r="Y734" s="178" t="s">
        <v>7880</v>
      </c>
      <c r="Z734" s="194" t="s">
        <v>7884</v>
      </c>
    </row>
    <row r="735" spans="1:26" ht="12.75" x14ac:dyDescent="0.2">
      <c r="A735" s="194" t="s">
        <v>2986</v>
      </c>
      <c r="B735" s="175">
        <v>690736004</v>
      </c>
      <c r="C735" s="174" t="s">
        <v>2854</v>
      </c>
      <c r="D735" s="174" t="s">
        <v>2882</v>
      </c>
      <c r="E735" s="174" t="s">
        <v>1700</v>
      </c>
      <c r="F735" s="174" t="s">
        <v>2883</v>
      </c>
      <c r="G735" s="174" t="s">
        <v>29</v>
      </c>
      <c r="H735" s="174">
        <v>0</v>
      </c>
      <c r="I735" s="174">
        <v>0</v>
      </c>
      <c r="J735" s="174" t="s">
        <v>2987</v>
      </c>
      <c r="K735" s="174" t="s">
        <v>2989</v>
      </c>
      <c r="L735" s="174" t="s">
        <v>630</v>
      </c>
      <c r="M735" s="174" t="s">
        <v>4860</v>
      </c>
      <c r="N735" s="174" t="s">
        <v>2990</v>
      </c>
      <c r="O735" s="174" t="s">
        <v>2988</v>
      </c>
      <c r="P735" s="174">
        <v>0</v>
      </c>
      <c r="Q735" s="176">
        <v>91001</v>
      </c>
      <c r="R735" s="176" t="s">
        <v>2875</v>
      </c>
      <c r="S735" s="177">
        <v>38786</v>
      </c>
      <c r="T735" s="178">
        <v>7312</v>
      </c>
      <c r="U735" s="179">
        <v>8299336</v>
      </c>
      <c r="V735" s="179">
        <v>8419686</v>
      </c>
      <c r="W735" s="195">
        <v>44286</v>
      </c>
      <c r="X735" s="178" t="s">
        <v>7879</v>
      </c>
      <c r="Y735" s="178" t="s">
        <v>7880</v>
      </c>
      <c r="Z735" s="194" t="s">
        <v>8037</v>
      </c>
    </row>
    <row r="736" spans="1:26" ht="12.75" x14ac:dyDescent="0.2">
      <c r="A736" s="194" t="s">
        <v>4124</v>
      </c>
      <c r="B736" s="175">
        <v>690610000</v>
      </c>
      <c r="C736" s="174" t="s">
        <v>2854</v>
      </c>
      <c r="D736" s="174" t="s">
        <v>4125</v>
      </c>
      <c r="E736" s="174" t="s">
        <v>27</v>
      </c>
      <c r="F736" s="174" t="s">
        <v>4126</v>
      </c>
      <c r="G736" s="174" t="s">
        <v>29</v>
      </c>
      <c r="H736" s="174">
        <v>0</v>
      </c>
      <c r="I736" s="174">
        <v>0</v>
      </c>
      <c r="J736" s="174" t="s">
        <v>4127</v>
      </c>
      <c r="K736" s="174" t="s">
        <v>4128</v>
      </c>
      <c r="L736" s="174" t="s">
        <v>630</v>
      </c>
      <c r="M736" s="174" t="s">
        <v>462</v>
      </c>
      <c r="N736" s="174" t="s">
        <v>6302</v>
      </c>
      <c r="O736" s="174" t="s">
        <v>6303</v>
      </c>
      <c r="P736" s="174">
        <v>0</v>
      </c>
      <c r="Q736" s="176">
        <v>91001</v>
      </c>
      <c r="R736" s="176" t="s">
        <v>2875</v>
      </c>
      <c r="S736" s="177">
        <v>38786</v>
      </c>
      <c r="T736" s="178">
        <v>7313</v>
      </c>
      <c r="U736" s="179">
        <v>9444072</v>
      </c>
      <c r="V736" s="179">
        <v>19162044</v>
      </c>
      <c r="W736" s="195">
        <v>44286</v>
      </c>
      <c r="X736" s="178" t="s">
        <v>7879</v>
      </c>
      <c r="Y736" s="178" t="s">
        <v>7880</v>
      </c>
      <c r="Z736" s="194" t="s">
        <v>7889</v>
      </c>
    </row>
    <row r="737" spans="1:26" ht="12.75" x14ac:dyDescent="0.2">
      <c r="A737" s="194" t="s">
        <v>1440</v>
      </c>
      <c r="B737" s="175">
        <v>656288108</v>
      </c>
      <c r="C737" s="174" t="s">
        <v>81</v>
      </c>
      <c r="D737" s="174" t="s">
        <v>1441</v>
      </c>
      <c r="E737" s="174" t="s">
        <v>7073</v>
      </c>
      <c r="F737" s="174" t="s">
        <v>1442</v>
      </c>
      <c r="G737" s="174" t="s">
        <v>7074</v>
      </c>
      <c r="H737" s="174" t="s">
        <v>1443</v>
      </c>
      <c r="I737" s="174" t="s">
        <v>6486</v>
      </c>
      <c r="J737" s="174" t="s">
        <v>1444</v>
      </c>
      <c r="K737" s="174" t="s">
        <v>1446</v>
      </c>
      <c r="L737" s="174" t="s">
        <v>630</v>
      </c>
      <c r="M737" s="174" t="s">
        <v>5613</v>
      </c>
      <c r="N737" s="174" t="s">
        <v>6485</v>
      </c>
      <c r="O737" s="174" t="s">
        <v>1445</v>
      </c>
      <c r="P737" s="174">
        <v>0</v>
      </c>
      <c r="Q737" s="176">
        <v>93401</v>
      </c>
      <c r="R737" s="176" t="s">
        <v>7107</v>
      </c>
      <c r="S737" s="177">
        <v>38848</v>
      </c>
      <c r="T737" s="178">
        <v>7320</v>
      </c>
      <c r="U737" s="179">
        <v>11618381</v>
      </c>
      <c r="V737" s="179">
        <v>27506765</v>
      </c>
      <c r="W737" s="195">
        <v>44286</v>
      </c>
      <c r="X737" s="178" t="s">
        <v>7879</v>
      </c>
      <c r="Y737" s="178" t="s">
        <v>7880</v>
      </c>
      <c r="Z737" s="194" t="s">
        <v>7882</v>
      </c>
    </row>
    <row r="738" spans="1:26" ht="12.75" x14ac:dyDescent="0.2">
      <c r="A738" s="194" t="s">
        <v>1440</v>
      </c>
      <c r="B738" s="175">
        <v>656288108</v>
      </c>
      <c r="C738" s="174" t="s">
        <v>81</v>
      </c>
      <c r="D738" s="174" t="s">
        <v>1441</v>
      </c>
      <c r="E738" s="174" t="s">
        <v>7073</v>
      </c>
      <c r="F738" s="174" t="s">
        <v>1442</v>
      </c>
      <c r="G738" s="174" t="s">
        <v>7074</v>
      </c>
      <c r="H738" s="174" t="s">
        <v>1443</v>
      </c>
      <c r="I738" s="174" t="s">
        <v>6486</v>
      </c>
      <c r="J738" s="174" t="s">
        <v>1444</v>
      </c>
      <c r="K738" s="174" t="s">
        <v>1446</v>
      </c>
      <c r="L738" s="174" t="s">
        <v>630</v>
      </c>
      <c r="M738" s="174" t="s">
        <v>5613</v>
      </c>
      <c r="N738" s="174" t="s">
        <v>6485</v>
      </c>
      <c r="O738" s="174" t="s">
        <v>1445</v>
      </c>
      <c r="P738" s="174">
        <v>0</v>
      </c>
      <c r="Q738" s="176">
        <v>93401</v>
      </c>
      <c r="R738" s="176" t="s">
        <v>7107</v>
      </c>
      <c r="S738" s="177">
        <v>38848</v>
      </c>
      <c r="T738" s="178">
        <v>7320</v>
      </c>
      <c r="U738" s="179">
        <v>44996885</v>
      </c>
      <c r="V738" s="179">
        <v>112344311</v>
      </c>
      <c r="W738" s="195">
        <v>44286</v>
      </c>
      <c r="X738" s="178" t="s">
        <v>7879</v>
      </c>
      <c r="Y738" s="178" t="s">
        <v>7880</v>
      </c>
      <c r="Z738" s="194" t="s">
        <v>7900</v>
      </c>
    </row>
    <row r="739" spans="1:26" ht="12.75" x14ac:dyDescent="0.2">
      <c r="A739" s="194" t="s">
        <v>1440</v>
      </c>
      <c r="B739" s="175">
        <v>656288108</v>
      </c>
      <c r="C739" s="174" t="s">
        <v>81</v>
      </c>
      <c r="D739" s="174" t="s">
        <v>1441</v>
      </c>
      <c r="E739" s="174" t="s">
        <v>7073</v>
      </c>
      <c r="F739" s="174" t="s">
        <v>1442</v>
      </c>
      <c r="G739" s="174" t="s">
        <v>7074</v>
      </c>
      <c r="H739" s="174" t="s">
        <v>1443</v>
      </c>
      <c r="I739" s="174" t="s">
        <v>6486</v>
      </c>
      <c r="J739" s="174" t="s">
        <v>1444</v>
      </c>
      <c r="K739" s="174" t="s">
        <v>1446</v>
      </c>
      <c r="L739" s="174" t="s">
        <v>630</v>
      </c>
      <c r="M739" s="174" t="s">
        <v>5613</v>
      </c>
      <c r="N739" s="174" t="s">
        <v>6485</v>
      </c>
      <c r="O739" s="174" t="s">
        <v>1445</v>
      </c>
      <c r="P739" s="174">
        <v>0</v>
      </c>
      <c r="Q739" s="176">
        <v>93401</v>
      </c>
      <c r="R739" s="176" t="s">
        <v>7107</v>
      </c>
      <c r="S739" s="177">
        <v>38848</v>
      </c>
      <c r="T739" s="178">
        <v>7320</v>
      </c>
      <c r="U739" s="179">
        <v>52396910</v>
      </c>
      <c r="V739" s="179">
        <v>52396910</v>
      </c>
      <c r="W739" s="195">
        <v>44286</v>
      </c>
      <c r="X739" s="178" t="s">
        <v>7879</v>
      </c>
      <c r="Y739" s="178" t="s">
        <v>7880</v>
      </c>
      <c r="Z739" s="194" t="s">
        <v>7909</v>
      </c>
    </row>
    <row r="740" spans="1:26" ht="12.75" x14ac:dyDescent="0.2">
      <c r="A740" s="194" t="s">
        <v>1440</v>
      </c>
      <c r="B740" s="175">
        <v>656288108</v>
      </c>
      <c r="C740" s="174" t="s">
        <v>81</v>
      </c>
      <c r="D740" s="174" t="s">
        <v>1441</v>
      </c>
      <c r="E740" s="174" t="s">
        <v>7073</v>
      </c>
      <c r="F740" s="174" t="s">
        <v>1442</v>
      </c>
      <c r="G740" s="174" t="s">
        <v>7074</v>
      </c>
      <c r="H740" s="174" t="s">
        <v>1443</v>
      </c>
      <c r="I740" s="174" t="s">
        <v>6486</v>
      </c>
      <c r="J740" s="174" t="s">
        <v>1444</v>
      </c>
      <c r="K740" s="174" t="s">
        <v>1446</v>
      </c>
      <c r="L740" s="174" t="s">
        <v>630</v>
      </c>
      <c r="M740" s="174" t="s">
        <v>5613</v>
      </c>
      <c r="N740" s="174" t="s">
        <v>6485</v>
      </c>
      <c r="O740" s="174" t="s">
        <v>1445</v>
      </c>
      <c r="P740" s="174">
        <v>0</v>
      </c>
      <c r="Q740" s="176">
        <v>93401</v>
      </c>
      <c r="R740" s="176" t="s">
        <v>7107</v>
      </c>
      <c r="S740" s="177">
        <v>38848</v>
      </c>
      <c r="T740" s="178">
        <v>7320</v>
      </c>
      <c r="U740" s="214">
        <v>0</v>
      </c>
      <c r="V740" s="179">
        <v>4901608</v>
      </c>
      <c r="W740" s="195">
        <v>44286</v>
      </c>
      <c r="X740" s="178" t="s">
        <v>7879</v>
      </c>
      <c r="Y740" s="178" t="s">
        <v>7880</v>
      </c>
      <c r="Z740" s="194" t="s">
        <v>8038</v>
      </c>
    </row>
    <row r="741" spans="1:26" ht="12.75" x14ac:dyDescent="0.2">
      <c r="A741" s="194" t="s">
        <v>1440</v>
      </c>
      <c r="B741" s="175">
        <v>656288108</v>
      </c>
      <c r="C741" s="174" t="s">
        <v>81</v>
      </c>
      <c r="D741" s="174" t="s">
        <v>1441</v>
      </c>
      <c r="E741" s="174" t="s">
        <v>7073</v>
      </c>
      <c r="F741" s="174" t="s">
        <v>1442</v>
      </c>
      <c r="G741" s="174" t="s">
        <v>7074</v>
      </c>
      <c r="H741" s="174" t="s">
        <v>1443</v>
      </c>
      <c r="I741" s="174" t="s">
        <v>6486</v>
      </c>
      <c r="J741" s="174" t="s">
        <v>1444</v>
      </c>
      <c r="K741" s="174" t="s">
        <v>1446</v>
      </c>
      <c r="L741" s="174" t="s">
        <v>630</v>
      </c>
      <c r="M741" s="174" t="s">
        <v>5613</v>
      </c>
      <c r="N741" s="174" t="s">
        <v>6485</v>
      </c>
      <c r="O741" s="174" t="s">
        <v>1445</v>
      </c>
      <c r="P741" s="174">
        <v>0</v>
      </c>
      <c r="Q741" s="176">
        <v>93401</v>
      </c>
      <c r="R741" s="176" t="s">
        <v>7107</v>
      </c>
      <c r="S741" s="177">
        <v>38848</v>
      </c>
      <c r="T741" s="178">
        <v>7320</v>
      </c>
      <c r="U741" s="179">
        <v>10706040</v>
      </c>
      <c r="V741" s="179">
        <v>26222040</v>
      </c>
      <c r="W741" s="195">
        <v>44286</v>
      </c>
      <c r="X741" s="178" t="s">
        <v>7879</v>
      </c>
      <c r="Y741" s="178" t="s">
        <v>7880</v>
      </c>
      <c r="Z741" s="194" t="s">
        <v>8085</v>
      </c>
    </row>
    <row r="742" spans="1:26" ht="12.75" x14ac:dyDescent="0.2">
      <c r="A742" s="194" t="s">
        <v>1440</v>
      </c>
      <c r="B742" s="175">
        <v>656288108</v>
      </c>
      <c r="C742" s="174" t="s">
        <v>81</v>
      </c>
      <c r="D742" s="174" t="s">
        <v>1441</v>
      </c>
      <c r="E742" s="174" t="s">
        <v>7073</v>
      </c>
      <c r="F742" s="174" t="s">
        <v>1442</v>
      </c>
      <c r="G742" s="174" t="s">
        <v>7074</v>
      </c>
      <c r="H742" s="174" t="s">
        <v>1443</v>
      </c>
      <c r="I742" s="174" t="s">
        <v>6486</v>
      </c>
      <c r="J742" s="174" t="s">
        <v>1444</v>
      </c>
      <c r="K742" s="174" t="s">
        <v>1446</v>
      </c>
      <c r="L742" s="174" t="s">
        <v>630</v>
      </c>
      <c r="M742" s="174" t="s">
        <v>5613</v>
      </c>
      <c r="N742" s="174" t="s">
        <v>6485</v>
      </c>
      <c r="O742" s="174" t="s">
        <v>1445</v>
      </c>
      <c r="P742" s="174">
        <v>0</v>
      </c>
      <c r="Q742" s="176">
        <v>93401</v>
      </c>
      <c r="R742" s="176" t="s">
        <v>7107</v>
      </c>
      <c r="S742" s="177">
        <v>38848</v>
      </c>
      <c r="T742" s="178">
        <v>7320</v>
      </c>
      <c r="U742" s="179">
        <v>18741673</v>
      </c>
      <c r="V742" s="179">
        <v>46802488</v>
      </c>
      <c r="W742" s="195">
        <v>44286</v>
      </c>
      <c r="X742" s="178" t="s">
        <v>7879</v>
      </c>
      <c r="Y742" s="178" t="s">
        <v>7880</v>
      </c>
      <c r="Z742" s="194" t="s">
        <v>7954</v>
      </c>
    </row>
    <row r="743" spans="1:26" ht="12.75" x14ac:dyDescent="0.2">
      <c r="A743" s="194" t="s">
        <v>1440</v>
      </c>
      <c r="B743" s="175">
        <v>656288108</v>
      </c>
      <c r="C743" s="174" t="s">
        <v>81</v>
      </c>
      <c r="D743" s="174" t="s">
        <v>1441</v>
      </c>
      <c r="E743" s="174" t="s">
        <v>7073</v>
      </c>
      <c r="F743" s="174" t="s">
        <v>1442</v>
      </c>
      <c r="G743" s="174" t="s">
        <v>7074</v>
      </c>
      <c r="H743" s="174" t="s">
        <v>1443</v>
      </c>
      <c r="I743" s="174" t="s">
        <v>6486</v>
      </c>
      <c r="J743" s="174" t="s">
        <v>1444</v>
      </c>
      <c r="K743" s="174" t="s">
        <v>1446</v>
      </c>
      <c r="L743" s="174" t="s">
        <v>630</v>
      </c>
      <c r="M743" s="174" t="s">
        <v>5613</v>
      </c>
      <c r="N743" s="174" t="s">
        <v>6485</v>
      </c>
      <c r="O743" s="174" t="s">
        <v>1445</v>
      </c>
      <c r="P743" s="174">
        <v>0</v>
      </c>
      <c r="Q743" s="176">
        <v>93401</v>
      </c>
      <c r="R743" s="176" t="s">
        <v>7107</v>
      </c>
      <c r="S743" s="177">
        <v>38848</v>
      </c>
      <c r="T743" s="178">
        <v>7320</v>
      </c>
      <c r="U743" s="179">
        <v>13902455</v>
      </c>
      <c r="V743" s="179">
        <v>79875597</v>
      </c>
      <c r="W743" s="195">
        <v>44286</v>
      </c>
      <c r="X743" s="178" t="s">
        <v>7879</v>
      </c>
      <c r="Y743" s="178" t="s">
        <v>7880</v>
      </c>
      <c r="Z743" s="194" t="s">
        <v>187</v>
      </c>
    </row>
    <row r="744" spans="1:26" ht="12.75" x14ac:dyDescent="0.2">
      <c r="A744" s="194" t="s">
        <v>1440</v>
      </c>
      <c r="B744" s="175">
        <v>656288108</v>
      </c>
      <c r="C744" s="174" t="s">
        <v>81</v>
      </c>
      <c r="D744" s="174" t="s">
        <v>1441</v>
      </c>
      <c r="E744" s="174" t="s">
        <v>7073</v>
      </c>
      <c r="F744" s="174" t="s">
        <v>1442</v>
      </c>
      <c r="G744" s="174" t="s">
        <v>7074</v>
      </c>
      <c r="H744" s="174" t="s">
        <v>1443</v>
      </c>
      <c r="I744" s="174" t="s">
        <v>6486</v>
      </c>
      <c r="J744" s="174" t="s">
        <v>1444</v>
      </c>
      <c r="K744" s="174" t="s">
        <v>1446</v>
      </c>
      <c r="L744" s="174" t="s">
        <v>630</v>
      </c>
      <c r="M744" s="174" t="s">
        <v>5613</v>
      </c>
      <c r="N744" s="174" t="s">
        <v>6485</v>
      </c>
      <c r="O744" s="174" t="s">
        <v>1445</v>
      </c>
      <c r="P744" s="174">
        <v>0</v>
      </c>
      <c r="Q744" s="176">
        <v>93401</v>
      </c>
      <c r="R744" s="176" t="s">
        <v>7107</v>
      </c>
      <c r="S744" s="177">
        <v>38848</v>
      </c>
      <c r="T744" s="178">
        <v>7320</v>
      </c>
      <c r="U744" s="179">
        <v>26178957</v>
      </c>
      <c r="V744" s="179">
        <v>87756374</v>
      </c>
      <c r="W744" s="195">
        <v>44286</v>
      </c>
      <c r="X744" s="178" t="s">
        <v>7879</v>
      </c>
      <c r="Y744" s="178" t="s">
        <v>7880</v>
      </c>
      <c r="Z744" s="194" t="s">
        <v>7917</v>
      </c>
    </row>
    <row r="745" spans="1:26" ht="12.75" x14ac:dyDescent="0.2">
      <c r="A745" s="194" t="s">
        <v>1440</v>
      </c>
      <c r="B745" s="175">
        <v>656288108</v>
      </c>
      <c r="C745" s="174" t="s">
        <v>81</v>
      </c>
      <c r="D745" s="174" t="s">
        <v>1441</v>
      </c>
      <c r="E745" s="174" t="s">
        <v>7073</v>
      </c>
      <c r="F745" s="174" t="s">
        <v>1442</v>
      </c>
      <c r="G745" s="174" t="s">
        <v>7074</v>
      </c>
      <c r="H745" s="174" t="s">
        <v>1443</v>
      </c>
      <c r="I745" s="174" t="s">
        <v>6486</v>
      </c>
      <c r="J745" s="174" t="s">
        <v>1444</v>
      </c>
      <c r="K745" s="174" t="s">
        <v>1446</v>
      </c>
      <c r="L745" s="174" t="s">
        <v>630</v>
      </c>
      <c r="M745" s="174" t="s">
        <v>5613</v>
      </c>
      <c r="N745" s="174" t="s">
        <v>6485</v>
      </c>
      <c r="O745" s="174" t="s">
        <v>1445</v>
      </c>
      <c r="P745" s="174">
        <v>0</v>
      </c>
      <c r="Q745" s="176">
        <v>93401</v>
      </c>
      <c r="R745" s="176" t="s">
        <v>7107</v>
      </c>
      <c r="S745" s="177">
        <v>38848</v>
      </c>
      <c r="T745" s="178">
        <v>7320</v>
      </c>
      <c r="U745" s="179">
        <v>14178176</v>
      </c>
      <c r="V745" s="179">
        <v>47830656</v>
      </c>
      <c r="W745" s="195">
        <v>44286</v>
      </c>
      <c r="X745" s="178" t="s">
        <v>7879</v>
      </c>
      <c r="Y745" s="178" t="s">
        <v>7880</v>
      </c>
      <c r="Z745" s="194" t="s">
        <v>7946</v>
      </c>
    </row>
    <row r="746" spans="1:26" ht="12.75" x14ac:dyDescent="0.2">
      <c r="A746" s="194" t="s">
        <v>1440</v>
      </c>
      <c r="B746" s="175">
        <v>656288108</v>
      </c>
      <c r="C746" s="174" t="s">
        <v>81</v>
      </c>
      <c r="D746" s="174" t="s">
        <v>1441</v>
      </c>
      <c r="E746" s="174" t="s">
        <v>7073</v>
      </c>
      <c r="F746" s="174" t="s">
        <v>1442</v>
      </c>
      <c r="G746" s="174" t="s">
        <v>7074</v>
      </c>
      <c r="H746" s="174" t="s">
        <v>1443</v>
      </c>
      <c r="I746" s="174" t="s">
        <v>6486</v>
      </c>
      <c r="J746" s="174" t="s">
        <v>1444</v>
      </c>
      <c r="K746" s="174" t="s">
        <v>1446</v>
      </c>
      <c r="L746" s="174" t="s">
        <v>630</v>
      </c>
      <c r="M746" s="174" t="s">
        <v>5613</v>
      </c>
      <c r="N746" s="174" t="s">
        <v>6485</v>
      </c>
      <c r="O746" s="174" t="s">
        <v>1445</v>
      </c>
      <c r="P746" s="174">
        <v>0</v>
      </c>
      <c r="Q746" s="176">
        <v>93401</v>
      </c>
      <c r="R746" s="176" t="s">
        <v>7107</v>
      </c>
      <c r="S746" s="177">
        <v>38848</v>
      </c>
      <c r="T746" s="178">
        <v>7320</v>
      </c>
      <c r="U746" s="179">
        <v>12024900</v>
      </c>
      <c r="V746" s="179">
        <v>41044992</v>
      </c>
      <c r="W746" s="195">
        <v>44286</v>
      </c>
      <c r="X746" s="178" t="s">
        <v>7879</v>
      </c>
      <c r="Y746" s="178" t="s">
        <v>7880</v>
      </c>
      <c r="Z746" s="194" t="s">
        <v>78</v>
      </c>
    </row>
    <row r="747" spans="1:26" ht="12.75" x14ac:dyDescent="0.2">
      <c r="A747" s="194" t="s">
        <v>1440</v>
      </c>
      <c r="B747" s="175">
        <v>656288108</v>
      </c>
      <c r="C747" s="174" t="s">
        <v>81</v>
      </c>
      <c r="D747" s="174" t="s">
        <v>1441</v>
      </c>
      <c r="E747" s="174" t="s">
        <v>7073</v>
      </c>
      <c r="F747" s="174" t="s">
        <v>1442</v>
      </c>
      <c r="G747" s="174" t="s">
        <v>7074</v>
      </c>
      <c r="H747" s="174" t="s">
        <v>1443</v>
      </c>
      <c r="I747" s="174" t="s">
        <v>6486</v>
      </c>
      <c r="J747" s="174" t="s">
        <v>1444</v>
      </c>
      <c r="K747" s="174" t="s">
        <v>1446</v>
      </c>
      <c r="L747" s="174" t="s">
        <v>630</v>
      </c>
      <c r="M747" s="174" t="s">
        <v>5613</v>
      </c>
      <c r="N747" s="174" t="s">
        <v>6485</v>
      </c>
      <c r="O747" s="174" t="s">
        <v>1445</v>
      </c>
      <c r="P747" s="174">
        <v>0</v>
      </c>
      <c r="Q747" s="176">
        <v>93401</v>
      </c>
      <c r="R747" s="176" t="s">
        <v>7107</v>
      </c>
      <c r="S747" s="177">
        <v>38848</v>
      </c>
      <c r="T747" s="178">
        <v>7320</v>
      </c>
      <c r="U747" s="179">
        <v>34057620</v>
      </c>
      <c r="V747" s="179">
        <v>48302030</v>
      </c>
      <c r="W747" s="195">
        <v>44286</v>
      </c>
      <c r="X747" s="178" t="s">
        <v>7879</v>
      </c>
      <c r="Y747" s="178" t="s">
        <v>7880</v>
      </c>
      <c r="Z747" s="194" t="s">
        <v>7968</v>
      </c>
    </row>
    <row r="748" spans="1:26" ht="12.75" x14ac:dyDescent="0.2">
      <c r="A748" s="194" t="s">
        <v>1440</v>
      </c>
      <c r="B748" s="175">
        <v>656288108</v>
      </c>
      <c r="C748" s="174" t="s">
        <v>81</v>
      </c>
      <c r="D748" s="174" t="s">
        <v>1441</v>
      </c>
      <c r="E748" s="174" t="s">
        <v>7073</v>
      </c>
      <c r="F748" s="174" t="s">
        <v>1442</v>
      </c>
      <c r="G748" s="174" t="s">
        <v>7074</v>
      </c>
      <c r="H748" s="174" t="s">
        <v>1443</v>
      </c>
      <c r="I748" s="174" t="s">
        <v>6486</v>
      </c>
      <c r="J748" s="174" t="s">
        <v>1444</v>
      </c>
      <c r="K748" s="174" t="s">
        <v>1446</v>
      </c>
      <c r="L748" s="174" t="s">
        <v>630</v>
      </c>
      <c r="M748" s="174" t="s">
        <v>5613</v>
      </c>
      <c r="N748" s="174" t="s">
        <v>6485</v>
      </c>
      <c r="O748" s="174" t="s">
        <v>1445</v>
      </c>
      <c r="P748" s="174">
        <v>0</v>
      </c>
      <c r="Q748" s="176">
        <v>93401</v>
      </c>
      <c r="R748" s="176" t="s">
        <v>7107</v>
      </c>
      <c r="S748" s="177">
        <v>38848</v>
      </c>
      <c r="T748" s="178">
        <v>7320</v>
      </c>
      <c r="U748" s="179">
        <v>7959709</v>
      </c>
      <c r="V748" s="179">
        <v>23348477</v>
      </c>
      <c r="W748" s="195">
        <v>44286</v>
      </c>
      <c r="X748" s="178" t="s">
        <v>7879</v>
      </c>
      <c r="Y748" s="178" t="s">
        <v>7880</v>
      </c>
      <c r="Z748" s="194" t="s">
        <v>7906</v>
      </c>
    </row>
    <row r="749" spans="1:26" ht="12.75" x14ac:dyDescent="0.2">
      <c r="A749" s="194" t="s">
        <v>1440</v>
      </c>
      <c r="B749" s="175">
        <v>656288108</v>
      </c>
      <c r="C749" s="174" t="s">
        <v>81</v>
      </c>
      <c r="D749" s="174" t="s">
        <v>1441</v>
      </c>
      <c r="E749" s="174" t="s">
        <v>7073</v>
      </c>
      <c r="F749" s="174" t="s">
        <v>1442</v>
      </c>
      <c r="G749" s="174" t="s">
        <v>7074</v>
      </c>
      <c r="H749" s="174" t="s">
        <v>1443</v>
      </c>
      <c r="I749" s="174" t="s">
        <v>6486</v>
      </c>
      <c r="J749" s="174" t="s">
        <v>1444</v>
      </c>
      <c r="K749" s="174" t="s">
        <v>1446</v>
      </c>
      <c r="L749" s="174" t="s">
        <v>630</v>
      </c>
      <c r="M749" s="174" t="s">
        <v>5613</v>
      </c>
      <c r="N749" s="174" t="s">
        <v>6485</v>
      </c>
      <c r="O749" s="174" t="s">
        <v>1445</v>
      </c>
      <c r="P749" s="174">
        <v>0</v>
      </c>
      <c r="Q749" s="176">
        <v>93401</v>
      </c>
      <c r="R749" s="176" t="s">
        <v>7107</v>
      </c>
      <c r="S749" s="177">
        <v>38848</v>
      </c>
      <c r="T749" s="178">
        <v>7320</v>
      </c>
      <c r="U749" s="179">
        <v>6439140</v>
      </c>
      <c r="V749" s="179">
        <v>18408960</v>
      </c>
      <c r="W749" s="195">
        <v>44286</v>
      </c>
      <c r="X749" s="178" t="s">
        <v>7879</v>
      </c>
      <c r="Y749" s="178" t="s">
        <v>7880</v>
      </c>
      <c r="Z749" s="194" t="s">
        <v>7889</v>
      </c>
    </row>
    <row r="750" spans="1:26" ht="12.75" x14ac:dyDescent="0.2">
      <c r="A750" s="194" t="s">
        <v>4410</v>
      </c>
      <c r="B750" s="175">
        <v>656176903</v>
      </c>
      <c r="C750" s="174" t="s">
        <v>4301</v>
      </c>
      <c r="D750" s="174" t="s">
        <v>4411</v>
      </c>
      <c r="E750" s="174" t="s">
        <v>7144</v>
      </c>
      <c r="F750" s="174" t="s">
        <v>4412</v>
      </c>
      <c r="G750" s="174" t="s">
        <v>6405</v>
      </c>
      <c r="H750" s="174" t="s">
        <v>4413</v>
      </c>
      <c r="I750" s="174" t="s">
        <v>4414</v>
      </c>
      <c r="J750" s="174" t="s">
        <v>4415</v>
      </c>
      <c r="K750" s="174" t="s">
        <v>4417</v>
      </c>
      <c r="L750" s="174" t="s">
        <v>630</v>
      </c>
      <c r="M750" s="174" t="s">
        <v>3901</v>
      </c>
      <c r="N750" s="174" t="s">
        <v>6338</v>
      </c>
      <c r="O750" s="174" t="s">
        <v>4416</v>
      </c>
      <c r="P750" s="174">
        <v>0</v>
      </c>
      <c r="Q750" s="176">
        <v>93401</v>
      </c>
      <c r="R750" s="176" t="s">
        <v>7200</v>
      </c>
      <c r="S750" s="177">
        <v>38936</v>
      </c>
      <c r="T750" s="178">
        <v>7331</v>
      </c>
      <c r="U750" s="179">
        <v>52144966</v>
      </c>
      <c r="V750" s="179">
        <v>140712018</v>
      </c>
      <c r="W750" s="195">
        <v>44286</v>
      </c>
      <c r="X750" s="178" t="s">
        <v>7879</v>
      </c>
      <c r="Y750" s="178" t="s">
        <v>7880</v>
      </c>
      <c r="Z750" s="194" t="s">
        <v>7933</v>
      </c>
    </row>
    <row r="751" spans="1:26" ht="12.75" x14ac:dyDescent="0.2">
      <c r="A751" s="194" t="s">
        <v>2287</v>
      </c>
      <c r="B751" s="175">
        <v>653176902</v>
      </c>
      <c r="C751" s="174" t="s">
        <v>1566</v>
      </c>
      <c r="D751" s="174" t="s">
        <v>2288</v>
      </c>
      <c r="E751" s="174" t="s">
        <v>7584</v>
      </c>
      <c r="F751" s="174" t="s">
        <v>2289</v>
      </c>
      <c r="G751" s="174" t="s">
        <v>7585</v>
      </c>
      <c r="H751" s="174" t="s">
        <v>2290</v>
      </c>
      <c r="I751" s="174" t="s">
        <v>2291</v>
      </c>
      <c r="J751" s="174" t="s">
        <v>2292</v>
      </c>
      <c r="K751" s="174" t="s">
        <v>2293</v>
      </c>
      <c r="L751" s="174" t="s">
        <v>50</v>
      </c>
      <c r="M751" s="174" t="s">
        <v>730</v>
      </c>
      <c r="N751" s="174" t="s">
        <v>2294</v>
      </c>
      <c r="O751" s="174" t="s">
        <v>2295</v>
      </c>
      <c r="P751" s="174">
        <v>0</v>
      </c>
      <c r="Q751" s="176" t="s">
        <v>92</v>
      </c>
      <c r="R751" s="176" t="s">
        <v>7611</v>
      </c>
      <c r="S751" s="177">
        <v>39143</v>
      </c>
      <c r="T751" s="178">
        <v>7347</v>
      </c>
      <c r="U751" s="179">
        <v>7054608</v>
      </c>
      <c r="V751" s="179">
        <v>22446480</v>
      </c>
      <c r="W751" s="195">
        <v>44286</v>
      </c>
      <c r="X751" s="178" t="s">
        <v>7879</v>
      </c>
      <c r="Y751" s="178" t="s">
        <v>7880</v>
      </c>
      <c r="Z751" s="194" t="s">
        <v>7966</v>
      </c>
    </row>
    <row r="752" spans="1:26" ht="12.75" x14ac:dyDescent="0.2">
      <c r="A752" s="194" t="s">
        <v>2287</v>
      </c>
      <c r="B752" s="175">
        <v>653176902</v>
      </c>
      <c r="C752" s="174" t="s">
        <v>1566</v>
      </c>
      <c r="D752" s="174" t="s">
        <v>2288</v>
      </c>
      <c r="E752" s="174" t="s">
        <v>7584</v>
      </c>
      <c r="F752" s="174" t="s">
        <v>2289</v>
      </c>
      <c r="G752" s="174" t="s">
        <v>7585</v>
      </c>
      <c r="H752" s="174" t="s">
        <v>2290</v>
      </c>
      <c r="I752" s="174" t="s">
        <v>2291</v>
      </c>
      <c r="J752" s="174" t="s">
        <v>2292</v>
      </c>
      <c r="K752" s="174" t="s">
        <v>2293</v>
      </c>
      <c r="L752" s="174" t="s">
        <v>50</v>
      </c>
      <c r="M752" s="174" t="s">
        <v>730</v>
      </c>
      <c r="N752" s="174" t="s">
        <v>2294</v>
      </c>
      <c r="O752" s="174" t="s">
        <v>2295</v>
      </c>
      <c r="P752" s="174">
        <v>0</v>
      </c>
      <c r="Q752" s="176" t="s">
        <v>92</v>
      </c>
      <c r="R752" s="176" t="s">
        <v>7611</v>
      </c>
      <c r="S752" s="177">
        <v>39143</v>
      </c>
      <c r="T752" s="178">
        <v>7347</v>
      </c>
      <c r="U752" s="179">
        <v>10378480</v>
      </c>
      <c r="V752" s="179">
        <v>31728496</v>
      </c>
      <c r="W752" s="195">
        <v>44286</v>
      </c>
      <c r="X752" s="178" t="s">
        <v>7879</v>
      </c>
      <c r="Y752" s="178" t="s">
        <v>7880</v>
      </c>
      <c r="Z752" s="194" t="s">
        <v>7960</v>
      </c>
    </row>
    <row r="753" spans="1:26" ht="12.75" x14ac:dyDescent="0.2">
      <c r="A753" s="194" t="s">
        <v>2287</v>
      </c>
      <c r="B753" s="175">
        <v>653176902</v>
      </c>
      <c r="C753" s="174" t="s">
        <v>1566</v>
      </c>
      <c r="D753" s="174" t="s">
        <v>2288</v>
      </c>
      <c r="E753" s="174" t="s">
        <v>7584</v>
      </c>
      <c r="F753" s="174" t="s">
        <v>2289</v>
      </c>
      <c r="G753" s="174" t="s">
        <v>7585</v>
      </c>
      <c r="H753" s="174" t="s">
        <v>2290</v>
      </c>
      <c r="I753" s="174" t="s">
        <v>2291</v>
      </c>
      <c r="J753" s="174" t="s">
        <v>2292</v>
      </c>
      <c r="K753" s="174" t="s">
        <v>2293</v>
      </c>
      <c r="L753" s="174" t="s">
        <v>50</v>
      </c>
      <c r="M753" s="174" t="s">
        <v>730</v>
      </c>
      <c r="N753" s="174" t="s">
        <v>2294</v>
      </c>
      <c r="O753" s="174" t="s">
        <v>2295</v>
      </c>
      <c r="P753" s="174">
        <v>0</v>
      </c>
      <c r="Q753" s="176" t="s">
        <v>92</v>
      </c>
      <c r="R753" s="176" t="s">
        <v>7611</v>
      </c>
      <c r="S753" s="177">
        <v>39143</v>
      </c>
      <c r="T753" s="178">
        <v>7347</v>
      </c>
      <c r="U753" s="179">
        <v>9044104</v>
      </c>
      <c r="V753" s="179">
        <v>28911480</v>
      </c>
      <c r="W753" s="195">
        <v>44286</v>
      </c>
      <c r="X753" s="178" t="s">
        <v>7879</v>
      </c>
      <c r="Y753" s="178" t="s">
        <v>7880</v>
      </c>
      <c r="Z753" s="194" t="s">
        <v>7977</v>
      </c>
    </row>
    <row r="754" spans="1:26" ht="12.75" x14ac:dyDescent="0.2">
      <c r="A754" s="194" t="s">
        <v>2287</v>
      </c>
      <c r="B754" s="175">
        <v>653176902</v>
      </c>
      <c r="C754" s="174" t="s">
        <v>1566</v>
      </c>
      <c r="D754" s="174" t="s">
        <v>2288</v>
      </c>
      <c r="E754" s="174" t="s">
        <v>7584</v>
      </c>
      <c r="F754" s="174" t="s">
        <v>2289</v>
      </c>
      <c r="G754" s="174" t="s">
        <v>7585</v>
      </c>
      <c r="H754" s="174" t="s">
        <v>2290</v>
      </c>
      <c r="I754" s="174" t="s">
        <v>2291</v>
      </c>
      <c r="J754" s="174" t="s">
        <v>2292</v>
      </c>
      <c r="K754" s="174" t="s">
        <v>2293</v>
      </c>
      <c r="L754" s="174" t="s">
        <v>50</v>
      </c>
      <c r="M754" s="174" t="s">
        <v>730</v>
      </c>
      <c r="N754" s="174" t="s">
        <v>2294</v>
      </c>
      <c r="O754" s="174" t="s">
        <v>2295</v>
      </c>
      <c r="P754" s="174">
        <v>0</v>
      </c>
      <c r="Q754" s="176" t="s">
        <v>92</v>
      </c>
      <c r="R754" s="176" t="s">
        <v>7611</v>
      </c>
      <c r="S754" s="177">
        <v>39143</v>
      </c>
      <c r="T754" s="178">
        <v>7347</v>
      </c>
      <c r="U754" s="179">
        <v>11249100</v>
      </c>
      <c r="V754" s="179">
        <v>25213500</v>
      </c>
      <c r="W754" s="195">
        <v>44286</v>
      </c>
      <c r="X754" s="178" t="s">
        <v>7879</v>
      </c>
      <c r="Y754" s="178" t="s">
        <v>7880</v>
      </c>
      <c r="Z754" s="194" t="s">
        <v>8086</v>
      </c>
    </row>
    <row r="755" spans="1:26" ht="12.75" x14ac:dyDescent="0.2">
      <c r="A755" s="194" t="s">
        <v>2287</v>
      </c>
      <c r="B755" s="175">
        <v>653176902</v>
      </c>
      <c r="C755" s="174" t="s">
        <v>1566</v>
      </c>
      <c r="D755" s="174" t="s">
        <v>2288</v>
      </c>
      <c r="E755" s="174" t="s">
        <v>7584</v>
      </c>
      <c r="F755" s="174" t="s">
        <v>2289</v>
      </c>
      <c r="G755" s="174" t="s">
        <v>7585</v>
      </c>
      <c r="H755" s="174" t="s">
        <v>2290</v>
      </c>
      <c r="I755" s="174" t="s">
        <v>2291</v>
      </c>
      <c r="J755" s="174" t="s">
        <v>2292</v>
      </c>
      <c r="K755" s="174" t="s">
        <v>2293</v>
      </c>
      <c r="L755" s="174" t="s">
        <v>50</v>
      </c>
      <c r="M755" s="174" t="s">
        <v>730</v>
      </c>
      <c r="N755" s="174" t="s">
        <v>2294</v>
      </c>
      <c r="O755" s="174" t="s">
        <v>2295</v>
      </c>
      <c r="P755" s="174">
        <v>0</v>
      </c>
      <c r="Q755" s="176" t="s">
        <v>92</v>
      </c>
      <c r="R755" s="176" t="s">
        <v>7611</v>
      </c>
      <c r="S755" s="177">
        <v>39143</v>
      </c>
      <c r="T755" s="178">
        <v>7347</v>
      </c>
      <c r="U755" s="179">
        <v>21003492</v>
      </c>
      <c r="V755" s="179">
        <v>37036692</v>
      </c>
      <c r="W755" s="195">
        <v>44286</v>
      </c>
      <c r="X755" s="178" t="s">
        <v>7879</v>
      </c>
      <c r="Y755" s="178" t="s">
        <v>7880</v>
      </c>
      <c r="Z755" s="194" t="s">
        <v>8087</v>
      </c>
    </row>
    <row r="756" spans="1:26" ht="12.75" x14ac:dyDescent="0.2">
      <c r="A756" s="194" t="s">
        <v>2287</v>
      </c>
      <c r="B756" s="175">
        <v>653176902</v>
      </c>
      <c r="C756" s="174" t="s">
        <v>1566</v>
      </c>
      <c r="D756" s="174" t="s">
        <v>2288</v>
      </c>
      <c r="E756" s="174" t="s">
        <v>7584</v>
      </c>
      <c r="F756" s="174" t="s">
        <v>2289</v>
      </c>
      <c r="G756" s="174" t="s">
        <v>7585</v>
      </c>
      <c r="H756" s="174" t="s">
        <v>2290</v>
      </c>
      <c r="I756" s="174" t="s">
        <v>2291</v>
      </c>
      <c r="J756" s="174" t="s">
        <v>2292</v>
      </c>
      <c r="K756" s="174" t="s">
        <v>2293</v>
      </c>
      <c r="L756" s="174" t="s">
        <v>50</v>
      </c>
      <c r="M756" s="174" t="s">
        <v>730</v>
      </c>
      <c r="N756" s="174" t="s">
        <v>2294</v>
      </c>
      <c r="O756" s="174" t="s">
        <v>2295</v>
      </c>
      <c r="P756" s="174">
        <v>0</v>
      </c>
      <c r="Q756" s="176" t="s">
        <v>92</v>
      </c>
      <c r="R756" s="176" t="s">
        <v>7611</v>
      </c>
      <c r="S756" s="177">
        <v>39143</v>
      </c>
      <c r="T756" s="178">
        <v>7347</v>
      </c>
      <c r="U756" s="179">
        <v>9775080</v>
      </c>
      <c r="V756" s="179">
        <v>23739480</v>
      </c>
      <c r="W756" s="195">
        <v>44286</v>
      </c>
      <c r="X756" s="178" t="s">
        <v>7879</v>
      </c>
      <c r="Y756" s="178" t="s">
        <v>7880</v>
      </c>
      <c r="Z756" s="194" t="s">
        <v>8018</v>
      </c>
    </row>
    <row r="757" spans="1:26" ht="12.75" x14ac:dyDescent="0.2">
      <c r="A757" s="194" t="s">
        <v>2287</v>
      </c>
      <c r="B757" s="175">
        <v>653176902</v>
      </c>
      <c r="C757" s="174" t="s">
        <v>1566</v>
      </c>
      <c r="D757" s="174" t="s">
        <v>2288</v>
      </c>
      <c r="E757" s="174" t="s">
        <v>7584</v>
      </c>
      <c r="F757" s="174" t="s">
        <v>2289</v>
      </c>
      <c r="G757" s="174" t="s">
        <v>7585</v>
      </c>
      <c r="H757" s="174" t="s">
        <v>2290</v>
      </c>
      <c r="I757" s="174" t="s">
        <v>2291</v>
      </c>
      <c r="J757" s="174" t="s">
        <v>2292</v>
      </c>
      <c r="K757" s="174" t="s">
        <v>2293</v>
      </c>
      <c r="L757" s="174" t="s">
        <v>50</v>
      </c>
      <c r="M757" s="174" t="s">
        <v>730</v>
      </c>
      <c r="N757" s="174" t="s">
        <v>2294</v>
      </c>
      <c r="O757" s="174" t="s">
        <v>2295</v>
      </c>
      <c r="P757" s="174">
        <v>0</v>
      </c>
      <c r="Q757" s="176" t="s">
        <v>92</v>
      </c>
      <c r="R757" s="176" t="s">
        <v>7611</v>
      </c>
      <c r="S757" s="177">
        <v>39143</v>
      </c>
      <c r="T757" s="178">
        <v>7347</v>
      </c>
      <c r="U757" s="179">
        <v>36421224</v>
      </c>
      <c r="V757" s="179">
        <v>66731879</v>
      </c>
      <c r="W757" s="195">
        <v>44286</v>
      </c>
      <c r="X757" s="178" t="s">
        <v>7879</v>
      </c>
      <c r="Y757" s="178" t="s">
        <v>7880</v>
      </c>
      <c r="Z757" s="194" t="s">
        <v>8084</v>
      </c>
    </row>
    <row r="758" spans="1:26" ht="12.75" x14ac:dyDescent="0.2">
      <c r="A758" s="194" t="s">
        <v>2287</v>
      </c>
      <c r="B758" s="175">
        <v>653176902</v>
      </c>
      <c r="C758" s="174" t="s">
        <v>1566</v>
      </c>
      <c r="D758" s="174" t="s">
        <v>2288</v>
      </c>
      <c r="E758" s="174" t="s">
        <v>7584</v>
      </c>
      <c r="F758" s="174" t="s">
        <v>2289</v>
      </c>
      <c r="G758" s="174" t="s">
        <v>7585</v>
      </c>
      <c r="H758" s="174" t="s">
        <v>2290</v>
      </c>
      <c r="I758" s="174" t="s">
        <v>2291</v>
      </c>
      <c r="J758" s="174" t="s">
        <v>2292</v>
      </c>
      <c r="K758" s="174" t="s">
        <v>2293</v>
      </c>
      <c r="L758" s="174" t="s">
        <v>50</v>
      </c>
      <c r="M758" s="174" t="s">
        <v>730</v>
      </c>
      <c r="N758" s="174" t="s">
        <v>2294</v>
      </c>
      <c r="O758" s="174" t="s">
        <v>2295</v>
      </c>
      <c r="P758" s="174">
        <v>0</v>
      </c>
      <c r="Q758" s="176" t="s">
        <v>92</v>
      </c>
      <c r="R758" s="176" t="s">
        <v>7611</v>
      </c>
      <c r="S758" s="177">
        <v>39143</v>
      </c>
      <c r="T758" s="178">
        <v>7347</v>
      </c>
      <c r="U758" s="179">
        <v>8016600</v>
      </c>
      <c r="V758" s="179">
        <v>24530796</v>
      </c>
      <c r="W758" s="195">
        <v>44286</v>
      </c>
      <c r="X758" s="178" t="s">
        <v>7879</v>
      </c>
      <c r="Y758" s="178" t="s">
        <v>7880</v>
      </c>
      <c r="Z758" s="194" t="s">
        <v>7926</v>
      </c>
    </row>
    <row r="759" spans="1:26" ht="12.75" x14ac:dyDescent="0.2">
      <c r="A759" s="194" t="s">
        <v>2287</v>
      </c>
      <c r="B759" s="175">
        <v>653176902</v>
      </c>
      <c r="C759" s="174" t="s">
        <v>1566</v>
      </c>
      <c r="D759" s="174" t="s">
        <v>2288</v>
      </c>
      <c r="E759" s="174" t="s">
        <v>7584</v>
      </c>
      <c r="F759" s="174" t="s">
        <v>2289</v>
      </c>
      <c r="G759" s="174" t="s">
        <v>7585</v>
      </c>
      <c r="H759" s="174" t="s">
        <v>2290</v>
      </c>
      <c r="I759" s="174" t="s">
        <v>2291</v>
      </c>
      <c r="J759" s="174" t="s">
        <v>2292</v>
      </c>
      <c r="K759" s="174" t="s">
        <v>2293</v>
      </c>
      <c r="L759" s="174" t="s">
        <v>50</v>
      </c>
      <c r="M759" s="174" t="s">
        <v>730</v>
      </c>
      <c r="N759" s="174" t="s">
        <v>2294</v>
      </c>
      <c r="O759" s="174" t="s">
        <v>2295</v>
      </c>
      <c r="P759" s="174">
        <v>0</v>
      </c>
      <c r="Q759" s="176" t="s">
        <v>92</v>
      </c>
      <c r="R759" s="176" t="s">
        <v>7611</v>
      </c>
      <c r="S759" s="177">
        <v>39143</v>
      </c>
      <c r="T759" s="178">
        <v>7347</v>
      </c>
      <c r="U759" s="179">
        <v>42327648</v>
      </c>
      <c r="V759" s="179">
        <v>103734804</v>
      </c>
      <c r="W759" s="195">
        <v>44286</v>
      </c>
      <c r="X759" s="178" t="s">
        <v>7879</v>
      </c>
      <c r="Y759" s="178" t="s">
        <v>7880</v>
      </c>
      <c r="Z759" s="194" t="s">
        <v>7927</v>
      </c>
    </row>
    <row r="760" spans="1:26" ht="12.75" x14ac:dyDescent="0.2">
      <c r="A760" s="194" t="s">
        <v>2287</v>
      </c>
      <c r="B760" s="175">
        <v>653176902</v>
      </c>
      <c r="C760" s="174" t="s">
        <v>1566</v>
      </c>
      <c r="D760" s="174" t="s">
        <v>2288</v>
      </c>
      <c r="E760" s="174" t="s">
        <v>7584</v>
      </c>
      <c r="F760" s="174" t="s">
        <v>2289</v>
      </c>
      <c r="G760" s="174" t="s">
        <v>7585</v>
      </c>
      <c r="H760" s="174" t="s">
        <v>2290</v>
      </c>
      <c r="I760" s="174" t="s">
        <v>2291</v>
      </c>
      <c r="J760" s="174" t="s">
        <v>2292</v>
      </c>
      <c r="K760" s="174" t="s">
        <v>2293</v>
      </c>
      <c r="L760" s="174" t="s">
        <v>50</v>
      </c>
      <c r="M760" s="174" t="s">
        <v>730</v>
      </c>
      <c r="N760" s="174" t="s">
        <v>2294</v>
      </c>
      <c r="O760" s="174" t="s">
        <v>2295</v>
      </c>
      <c r="P760" s="174">
        <v>0</v>
      </c>
      <c r="Q760" s="176" t="s">
        <v>92</v>
      </c>
      <c r="R760" s="176" t="s">
        <v>7611</v>
      </c>
      <c r="S760" s="177">
        <v>39143</v>
      </c>
      <c r="T760" s="178">
        <v>7347</v>
      </c>
      <c r="U760" s="179">
        <v>22684392</v>
      </c>
      <c r="V760" s="179">
        <v>53326768</v>
      </c>
      <c r="W760" s="195">
        <v>44286</v>
      </c>
      <c r="X760" s="178" t="s">
        <v>7879</v>
      </c>
      <c r="Y760" s="178" t="s">
        <v>7880</v>
      </c>
      <c r="Z760" s="194" t="s">
        <v>7898</v>
      </c>
    </row>
    <row r="761" spans="1:26" ht="12.75" x14ac:dyDescent="0.2">
      <c r="A761" s="194" t="s">
        <v>2287</v>
      </c>
      <c r="B761" s="175">
        <v>653176902</v>
      </c>
      <c r="C761" s="174" t="s">
        <v>1566</v>
      </c>
      <c r="D761" s="174" t="s">
        <v>2288</v>
      </c>
      <c r="E761" s="174" t="s">
        <v>7584</v>
      </c>
      <c r="F761" s="174" t="s">
        <v>2289</v>
      </c>
      <c r="G761" s="174" t="s">
        <v>7585</v>
      </c>
      <c r="H761" s="174" t="s">
        <v>2290</v>
      </c>
      <c r="I761" s="174" t="s">
        <v>2291</v>
      </c>
      <c r="J761" s="174" t="s">
        <v>2292</v>
      </c>
      <c r="K761" s="174" t="s">
        <v>2293</v>
      </c>
      <c r="L761" s="174" t="s">
        <v>50</v>
      </c>
      <c r="M761" s="174" t="s">
        <v>730</v>
      </c>
      <c r="N761" s="174" t="s">
        <v>2294</v>
      </c>
      <c r="O761" s="174" t="s">
        <v>2295</v>
      </c>
      <c r="P761" s="174">
        <v>0</v>
      </c>
      <c r="Q761" s="176" t="s">
        <v>92</v>
      </c>
      <c r="R761" s="176" t="s">
        <v>7611</v>
      </c>
      <c r="S761" s="177">
        <v>39143</v>
      </c>
      <c r="T761" s="178">
        <v>7347</v>
      </c>
      <c r="U761" s="179">
        <v>9940584</v>
      </c>
      <c r="V761" s="179">
        <v>32387064</v>
      </c>
      <c r="W761" s="195">
        <v>44286</v>
      </c>
      <c r="X761" s="178" t="s">
        <v>7879</v>
      </c>
      <c r="Y761" s="178" t="s">
        <v>7880</v>
      </c>
      <c r="Z761" s="194" t="s">
        <v>7967</v>
      </c>
    </row>
    <row r="762" spans="1:26" ht="12.75" x14ac:dyDescent="0.2">
      <c r="A762" s="194" t="s">
        <v>2287</v>
      </c>
      <c r="B762" s="175">
        <v>653176902</v>
      </c>
      <c r="C762" s="174" t="s">
        <v>1566</v>
      </c>
      <c r="D762" s="174" t="s">
        <v>2288</v>
      </c>
      <c r="E762" s="174" t="s">
        <v>7584</v>
      </c>
      <c r="F762" s="174" t="s">
        <v>2289</v>
      </c>
      <c r="G762" s="174" t="s">
        <v>7585</v>
      </c>
      <c r="H762" s="174" t="s">
        <v>2290</v>
      </c>
      <c r="I762" s="174" t="s">
        <v>2291</v>
      </c>
      <c r="J762" s="174" t="s">
        <v>2292</v>
      </c>
      <c r="K762" s="174" t="s">
        <v>2293</v>
      </c>
      <c r="L762" s="174" t="s">
        <v>50</v>
      </c>
      <c r="M762" s="174" t="s">
        <v>730</v>
      </c>
      <c r="N762" s="174" t="s">
        <v>2294</v>
      </c>
      <c r="O762" s="174" t="s">
        <v>2295</v>
      </c>
      <c r="P762" s="174">
        <v>0</v>
      </c>
      <c r="Q762" s="176" t="s">
        <v>92</v>
      </c>
      <c r="R762" s="176" t="s">
        <v>7611</v>
      </c>
      <c r="S762" s="177">
        <v>39143</v>
      </c>
      <c r="T762" s="178">
        <v>7347</v>
      </c>
      <c r="U762" s="179">
        <v>16291800</v>
      </c>
      <c r="V762" s="179">
        <v>48875400</v>
      </c>
      <c r="W762" s="195">
        <v>44286</v>
      </c>
      <c r="X762" s="178" t="s">
        <v>7879</v>
      </c>
      <c r="Y762" s="178" t="s">
        <v>7880</v>
      </c>
      <c r="Z762" s="194" t="s">
        <v>8000</v>
      </c>
    </row>
    <row r="763" spans="1:26" ht="12.75" x14ac:dyDescent="0.2">
      <c r="A763" s="194" t="s">
        <v>2287</v>
      </c>
      <c r="B763" s="175">
        <v>653176902</v>
      </c>
      <c r="C763" s="174" t="s">
        <v>1566</v>
      </c>
      <c r="D763" s="174" t="s">
        <v>2288</v>
      </c>
      <c r="E763" s="174" t="s">
        <v>7584</v>
      </c>
      <c r="F763" s="174" t="s">
        <v>2289</v>
      </c>
      <c r="G763" s="174" t="s">
        <v>7585</v>
      </c>
      <c r="H763" s="174" t="s">
        <v>2290</v>
      </c>
      <c r="I763" s="174" t="s">
        <v>2291</v>
      </c>
      <c r="J763" s="174" t="s">
        <v>2292</v>
      </c>
      <c r="K763" s="174" t="s">
        <v>2293</v>
      </c>
      <c r="L763" s="174" t="s">
        <v>50</v>
      </c>
      <c r="M763" s="174" t="s">
        <v>730</v>
      </c>
      <c r="N763" s="174" t="s">
        <v>2294</v>
      </c>
      <c r="O763" s="174" t="s">
        <v>2295</v>
      </c>
      <c r="P763" s="174">
        <v>0</v>
      </c>
      <c r="Q763" s="176" t="s">
        <v>92</v>
      </c>
      <c r="R763" s="176" t="s">
        <v>7611</v>
      </c>
      <c r="S763" s="177">
        <v>39143</v>
      </c>
      <c r="T763" s="178">
        <v>7347</v>
      </c>
      <c r="U763" s="179">
        <v>21084520</v>
      </c>
      <c r="V763" s="179">
        <v>52544072</v>
      </c>
      <c r="W763" s="195">
        <v>44286</v>
      </c>
      <c r="X763" s="178" t="s">
        <v>7879</v>
      </c>
      <c r="Y763" s="178" t="s">
        <v>7880</v>
      </c>
      <c r="Z763" s="194" t="s">
        <v>7989</v>
      </c>
    </row>
    <row r="764" spans="1:26" ht="12.75" x14ac:dyDescent="0.2">
      <c r="A764" s="194" t="s">
        <v>2287</v>
      </c>
      <c r="B764" s="175">
        <v>653176902</v>
      </c>
      <c r="C764" s="174" t="s">
        <v>1566</v>
      </c>
      <c r="D764" s="174" t="s">
        <v>2288</v>
      </c>
      <c r="E764" s="174" t="s">
        <v>7584</v>
      </c>
      <c r="F764" s="174" t="s">
        <v>2289</v>
      </c>
      <c r="G764" s="174" t="s">
        <v>7585</v>
      </c>
      <c r="H764" s="174" t="s">
        <v>2290</v>
      </c>
      <c r="I764" s="174" t="s">
        <v>2291</v>
      </c>
      <c r="J764" s="174" t="s">
        <v>2292</v>
      </c>
      <c r="K764" s="174" t="s">
        <v>2293</v>
      </c>
      <c r="L764" s="174" t="s">
        <v>50</v>
      </c>
      <c r="M764" s="174" t="s">
        <v>730</v>
      </c>
      <c r="N764" s="174" t="s">
        <v>2294</v>
      </c>
      <c r="O764" s="174" t="s">
        <v>2295</v>
      </c>
      <c r="P764" s="174">
        <v>0</v>
      </c>
      <c r="Q764" s="176" t="s">
        <v>92</v>
      </c>
      <c r="R764" s="176" t="s">
        <v>7611</v>
      </c>
      <c r="S764" s="177">
        <v>39143</v>
      </c>
      <c r="T764" s="178">
        <v>7347</v>
      </c>
      <c r="U764" s="179">
        <v>22459533</v>
      </c>
      <c r="V764" s="179">
        <v>88955937</v>
      </c>
      <c r="W764" s="195">
        <v>44286</v>
      </c>
      <c r="X764" s="178" t="s">
        <v>7879</v>
      </c>
      <c r="Y764" s="178" t="s">
        <v>7880</v>
      </c>
      <c r="Z764" s="194" t="s">
        <v>6479</v>
      </c>
    </row>
    <row r="765" spans="1:26" ht="12.75" x14ac:dyDescent="0.2">
      <c r="A765" s="194" t="s">
        <v>5547</v>
      </c>
      <c r="B765" s="175">
        <v>650086104</v>
      </c>
      <c r="C765" s="174" t="s">
        <v>81</v>
      </c>
      <c r="D765" s="174" t="s">
        <v>5548</v>
      </c>
      <c r="E765" s="174" t="s">
        <v>7346</v>
      </c>
      <c r="F765" s="174" t="s">
        <v>4779</v>
      </c>
      <c r="G765" s="174" t="s">
        <v>6698</v>
      </c>
      <c r="H765" s="174" t="s">
        <v>5549</v>
      </c>
      <c r="I765" s="174" t="s">
        <v>7351</v>
      </c>
      <c r="J765" s="174" t="s">
        <v>5550</v>
      </c>
      <c r="K765" s="174" t="s">
        <v>7347</v>
      </c>
      <c r="L765" s="174" t="s">
        <v>6168</v>
      </c>
      <c r="M765" s="174" t="s">
        <v>2480</v>
      </c>
      <c r="N765" s="174" t="s">
        <v>7349</v>
      </c>
      <c r="O765" s="174" t="s">
        <v>7348</v>
      </c>
      <c r="P765" s="174">
        <v>0</v>
      </c>
      <c r="Q765" s="176" t="s">
        <v>530</v>
      </c>
      <c r="R765" s="176" t="s">
        <v>7350</v>
      </c>
      <c r="S765" s="177">
        <v>39171</v>
      </c>
      <c r="T765" s="178">
        <v>7350</v>
      </c>
      <c r="U765" s="179">
        <v>8844120</v>
      </c>
      <c r="V765" s="179">
        <v>36084010</v>
      </c>
      <c r="W765" s="195">
        <v>44286</v>
      </c>
      <c r="X765" s="178" t="s">
        <v>7879</v>
      </c>
      <c r="Y765" s="178" t="s">
        <v>7880</v>
      </c>
      <c r="Z765" s="194" t="s">
        <v>7901</v>
      </c>
    </row>
    <row r="766" spans="1:26" ht="12.75" x14ac:dyDescent="0.2">
      <c r="A766" s="194" t="s">
        <v>5547</v>
      </c>
      <c r="B766" s="175">
        <v>650086104</v>
      </c>
      <c r="C766" s="174" t="s">
        <v>81</v>
      </c>
      <c r="D766" s="174" t="s">
        <v>5548</v>
      </c>
      <c r="E766" s="174" t="s">
        <v>7346</v>
      </c>
      <c r="F766" s="174" t="s">
        <v>4779</v>
      </c>
      <c r="G766" s="174" t="s">
        <v>6698</v>
      </c>
      <c r="H766" s="174" t="s">
        <v>5549</v>
      </c>
      <c r="I766" s="174" t="s">
        <v>7351</v>
      </c>
      <c r="J766" s="174" t="s">
        <v>5550</v>
      </c>
      <c r="K766" s="174" t="s">
        <v>7347</v>
      </c>
      <c r="L766" s="174" t="s">
        <v>6168</v>
      </c>
      <c r="M766" s="174" t="s">
        <v>2480</v>
      </c>
      <c r="N766" s="174" t="s">
        <v>7349</v>
      </c>
      <c r="O766" s="174" t="s">
        <v>7348</v>
      </c>
      <c r="P766" s="174">
        <v>0</v>
      </c>
      <c r="Q766" s="176" t="s">
        <v>530</v>
      </c>
      <c r="R766" s="176" t="s">
        <v>7350</v>
      </c>
      <c r="S766" s="177">
        <v>39171</v>
      </c>
      <c r="T766" s="178">
        <v>7350</v>
      </c>
      <c r="U766" s="179">
        <v>13000857</v>
      </c>
      <c r="V766" s="179">
        <v>34403627</v>
      </c>
      <c r="W766" s="195">
        <v>44286</v>
      </c>
      <c r="X766" s="178" t="s">
        <v>7879</v>
      </c>
      <c r="Y766" s="178" t="s">
        <v>7880</v>
      </c>
      <c r="Z766" s="194" t="s">
        <v>8075</v>
      </c>
    </row>
    <row r="767" spans="1:26" ht="12.75" x14ac:dyDescent="0.2">
      <c r="A767" s="194" t="s">
        <v>5547</v>
      </c>
      <c r="B767" s="175">
        <v>650086104</v>
      </c>
      <c r="C767" s="174" t="s">
        <v>81</v>
      </c>
      <c r="D767" s="174" t="s">
        <v>5548</v>
      </c>
      <c r="E767" s="174" t="s">
        <v>7346</v>
      </c>
      <c r="F767" s="174" t="s">
        <v>4779</v>
      </c>
      <c r="G767" s="174" t="s">
        <v>6698</v>
      </c>
      <c r="H767" s="174" t="s">
        <v>5549</v>
      </c>
      <c r="I767" s="174" t="s">
        <v>7351</v>
      </c>
      <c r="J767" s="174" t="s">
        <v>5550</v>
      </c>
      <c r="K767" s="174" t="s">
        <v>7347</v>
      </c>
      <c r="L767" s="174" t="s">
        <v>6168</v>
      </c>
      <c r="M767" s="174" t="s">
        <v>2480</v>
      </c>
      <c r="N767" s="174" t="s">
        <v>7349</v>
      </c>
      <c r="O767" s="174" t="s">
        <v>7348</v>
      </c>
      <c r="P767" s="174">
        <v>0</v>
      </c>
      <c r="Q767" s="176" t="s">
        <v>530</v>
      </c>
      <c r="R767" s="176" t="s">
        <v>7350</v>
      </c>
      <c r="S767" s="177">
        <v>39171</v>
      </c>
      <c r="T767" s="178">
        <v>7350</v>
      </c>
      <c r="U767" s="179">
        <v>18218887</v>
      </c>
      <c r="V767" s="179">
        <v>41921128</v>
      </c>
      <c r="W767" s="195">
        <v>44286</v>
      </c>
      <c r="X767" s="178" t="s">
        <v>7879</v>
      </c>
      <c r="Y767" s="178" t="s">
        <v>7880</v>
      </c>
      <c r="Z767" s="194" t="s">
        <v>8076</v>
      </c>
    </row>
    <row r="768" spans="1:26" ht="12.75" x14ac:dyDescent="0.2">
      <c r="A768" s="194" t="s">
        <v>5547</v>
      </c>
      <c r="B768" s="175">
        <v>650086104</v>
      </c>
      <c r="C768" s="174" t="s">
        <v>81</v>
      </c>
      <c r="D768" s="174" t="s">
        <v>5548</v>
      </c>
      <c r="E768" s="174" t="s">
        <v>7346</v>
      </c>
      <c r="F768" s="174" t="s">
        <v>4779</v>
      </c>
      <c r="G768" s="174" t="s">
        <v>6698</v>
      </c>
      <c r="H768" s="174" t="s">
        <v>5549</v>
      </c>
      <c r="I768" s="174" t="s">
        <v>7351</v>
      </c>
      <c r="J768" s="174" t="s">
        <v>5550</v>
      </c>
      <c r="K768" s="174" t="s">
        <v>7347</v>
      </c>
      <c r="L768" s="174" t="s">
        <v>6168</v>
      </c>
      <c r="M768" s="174" t="s">
        <v>2480</v>
      </c>
      <c r="N768" s="174" t="s">
        <v>7349</v>
      </c>
      <c r="O768" s="174" t="s">
        <v>7348</v>
      </c>
      <c r="P768" s="174">
        <v>0</v>
      </c>
      <c r="Q768" s="176" t="s">
        <v>530</v>
      </c>
      <c r="R768" s="176" t="s">
        <v>7350</v>
      </c>
      <c r="S768" s="177">
        <v>39171</v>
      </c>
      <c r="T768" s="178">
        <v>7350</v>
      </c>
      <c r="U768" s="179">
        <v>10082297</v>
      </c>
      <c r="V768" s="179">
        <v>25824830</v>
      </c>
      <c r="W768" s="195">
        <v>44286</v>
      </c>
      <c r="X768" s="178" t="s">
        <v>7879</v>
      </c>
      <c r="Y768" s="178" t="s">
        <v>7880</v>
      </c>
      <c r="Z768" s="194" t="s">
        <v>8088</v>
      </c>
    </row>
    <row r="769" spans="1:26" ht="12.75" x14ac:dyDescent="0.2">
      <c r="A769" s="194" t="s">
        <v>5547</v>
      </c>
      <c r="B769" s="175">
        <v>650086104</v>
      </c>
      <c r="C769" s="174" t="s">
        <v>81</v>
      </c>
      <c r="D769" s="174" t="s">
        <v>5548</v>
      </c>
      <c r="E769" s="174" t="s">
        <v>7346</v>
      </c>
      <c r="F769" s="174" t="s">
        <v>4779</v>
      </c>
      <c r="G769" s="174" t="s">
        <v>6698</v>
      </c>
      <c r="H769" s="174" t="s">
        <v>5549</v>
      </c>
      <c r="I769" s="174" t="s">
        <v>7351</v>
      </c>
      <c r="J769" s="174" t="s">
        <v>5550</v>
      </c>
      <c r="K769" s="174" t="s">
        <v>7347</v>
      </c>
      <c r="L769" s="174" t="s">
        <v>6168</v>
      </c>
      <c r="M769" s="174" t="s">
        <v>2480</v>
      </c>
      <c r="N769" s="174" t="s">
        <v>7349</v>
      </c>
      <c r="O769" s="174" t="s">
        <v>7348</v>
      </c>
      <c r="P769" s="174">
        <v>0</v>
      </c>
      <c r="Q769" s="176" t="s">
        <v>530</v>
      </c>
      <c r="R769" s="176" t="s">
        <v>7350</v>
      </c>
      <c r="S769" s="177">
        <v>39171</v>
      </c>
      <c r="T769" s="178">
        <v>7350</v>
      </c>
      <c r="U769" s="179">
        <v>7075296</v>
      </c>
      <c r="V769" s="179">
        <v>25382624</v>
      </c>
      <c r="W769" s="195">
        <v>44286</v>
      </c>
      <c r="X769" s="178" t="s">
        <v>7879</v>
      </c>
      <c r="Y769" s="178" t="s">
        <v>7880</v>
      </c>
      <c r="Z769" s="194" t="s">
        <v>8077</v>
      </c>
    </row>
    <row r="770" spans="1:26" ht="12.75" x14ac:dyDescent="0.2">
      <c r="A770" s="194" t="s">
        <v>5547</v>
      </c>
      <c r="B770" s="175">
        <v>650086104</v>
      </c>
      <c r="C770" s="174" t="s">
        <v>81</v>
      </c>
      <c r="D770" s="174" t="s">
        <v>5548</v>
      </c>
      <c r="E770" s="174" t="s">
        <v>7346</v>
      </c>
      <c r="F770" s="174" t="s">
        <v>4779</v>
      </c>
      <c r="G770" s="174" t="s">
        <v>6698</v>
      </c>
      <c r="H770" s="174" t="s">
        <v>5549</v>
      </c>
      <c r="I770" s="174" t="s">
        <v>7351</v>
      </c>
      <c r="J770" s="174" t="s">
        <v>5550</v>
      </c>
      <c r="K770" s="174" t="s">
        <v>7347</v>
      </c>
      <c r="L770" s="174" t="s">
        <v>6168</v>
      </c>
      <c r="M770" s="174" t="s">
        <v>2480</v>
      </c>
      <c r="N770" s="174" t="s">
        <v>7349</v>
      </c>
      <c r="O770" s="174" t="s">
        <v>7348</v>
      </c>
      <c r="P770" s="174">
        <v>0</v>
      </c>
      <c r="Q770" s="176" t="s">
        <v>530</v>
      </c>
      <c r="R770" s="176" t="s">
        <v>7350</v>
      </c>
      <c r="S770" s="177">
        <v>39171</v>
      </c>
      <c r="T770" s="178">
        <v>7350</v>
      </c>
      <c r="U770" s="179">
        <v>9138924</v>
      </c>
      <c r="V770" s="179">
        <v>34545132</v>
      </c>
      <c r="W770" s="195">
        <v>44286</v>
      </c>
      <c r="X770" s="178" t="s">
        <v>7879</v>
      </c>
      <c r="Y770" s="178" t="s">
        <v>7880</v>
      </c>
      <c r="Z770" s="194" t="s">
        <v>8032</v>
      </c>
    </row>
    <row r="771" spans="1:26" ht="12.75" x14ac:dyDescent="0.2">
      <c r="A771" s="194" t="s">
        <v>5547</v>
      </c>
      <c r="B771" s="175">
        <v>650086104</v>
      </c>
      <c r="C771" s="174" t="s">
        <v>81</v>
      </c>
      <c r="D771" s="174" t="s">
        <v>5548</v>
      </c>
      <c r="E771" s="174" t="s">
        <v>7346</v>
      </c>
      <c r="F771" s="174" t="s">
        <v>4779</v>
      </c>
      <c r="G771" s="174" t="s">
        <v>6698</v>
      </c>
      <c r="H771" s="174" t="s">
        <v>5549</v>
      </c>
      <c r="I771" s="174" t="s">
        <v>7351</v>
      </c>
      <c r="J771" s="174" t="s">
        <v>5550</v>
      </c>
      <c r="K771" s="174" t="s">
        <v>7347</v>
      </c>
      <c r="L771" s="174" t="s">
        <v>6168</v>
      </c>
      <c r="M771" s="174" t="s">
        <v>2480</v>
      </c>
      <c r="N771" s="174" t="s">
        <v>7349</v>
      </c>
      <c r="O771" s="174" t="s">
        <v>7348</v>
      </c>
      <c r="P771" s="174">
        <v>0</v>
      </c>
      <c r="Q771" s="176" t="s">
        <v>530</v>
      </c>
      <c r="R771" s="176" t="s">
        <v>7350</v>
      </c>
      <c r="S771" s="177">
        <v>39171</v>
      </c>
      <c r="T771" s="178">
        <v>7350</v>
      </c>
      <c r="U771" s="179">
        <v>7871267</v>
      </c>
      <c r="V771" s="179">
        <v>34580509</v>
      </c>
      <c r="W771" s="195">
        <v>44286</v>
      </c>
      <c r="X771" s="178" t="s">
        <v>7879</v>
      </c>
      <c r="Y771" s="178" t="s">
        <v>7880</v>
      </c>
      <c r="Z771" s="194" t="s">
        <v>7940</v>
      </c>
    </row>
    <row r="772" spans="1:26" ht="12.75" x14ac:dyDescent="0.2">
      <c r="A772" s="194" t="s">
        <v>5547</v>
      </c>
      <c r="B772" s="175">
        <v>650086104</v>
      </c>
      <c r="C772" s="174" t="s">
        <v>81</v>
      </c>
      <c r="D772" s="174" t="s">
        <v>5548</v>
      </c>
      <c r="E772" s="174" t="s">
        <v>7346</v>
      </c>
      <c r="F772" s="174" t="s">
        <v>4779</v>
      </c>
      <c r="G772" s="174" t="s">
        <v>6698</v>
      </c>
      <c r="H772" s="174" t="s">
        <v>5549</v>
      </c>
      <c r="I772" s="174" t="s">
        <v>7351</v>
      </c>
      <c r="J772" s="174" t="s">
        <v>5550</v>
      </c>
      <c r="K772" s="174" t="s">
        <v>7347</v>
      </c>
      <c r="L772" s="174" t="s">
        <v>6168</v>
      </c>
      <c r="M772" s="174" t="s">
        <v>2480</v>
      </c>
      <c r="N772" s="174" t="s">
        <v>7349</v>
      </c>
      <c r="O772" s="174" t="s">
        <v>7348</v>
      </c>
      <c r="P772" s="174">
        <v>0</v>
      </c>
      <c r="Q772" s="176" t="s">
        <v>530</v>
      </c>
      <c r="R772" s="176" t="s">
        <v>7350</v>
      </c>
      <c r="S772" s="177">
        <v>39171</v>
      </c>
      <c r="T772" s="178">
        <v>7350</v>
      </c>
      <c r="U772" s="179">
        <v>22110300</v>
      </c>
      <c r="V772" s="179">
        <v>51119013</v>
      </c>
      <c r="W772" s="195">
        <v>44286</v>
      </c>
      <c r="X772" s="178" t="s">
        <v>7879</v>
      </c>
      <c r="Y772" s="178" t="s">
        <v>7880</v>
      </c>
      <c r="Z772" s="194" t="s">
        <v>8033</v>
      </c>
    </row>
    <row r="773" spans="1:26" ht="12.75" x14ac:dyDescent="0.2">
      <c r="A773" s="194" t="s">
        <v>3582</v>
      </c>
      <c r="B773" s="175">
        <v>692614003</v>
      </c>
      <c r="C773" s="174" t="s">
        <v>2854</v>
      </c>
      <c r="D773" s="174" t="s">
        <v>2882</v>
      </c>
      <c r="E773" s="174" t="s">
        <v>1700</v>
      </c>
      <c r="F773" s="174" t="s">
        <v>2883</v>
      </c>
      <c r="G773" s="174" t="s">
        <v>29</v>
      </c>
      <c r="H773" s="174">
        <v>0</v>
      </c>
      <c r="I773" s="174">
        <v>0</v>
      </c>
      <c r="J773" s="174" t="s">
        <v>3583</v>
      </c>
      <c r="K773" s="174" t="s">
        <v>3585</v>
      </c>
      <c r="L773" s="174" t="s">
        <v>50</v>
      </c>
      <c r="M773" s="174" t="s">
        <v>3587</v>
      </c>
      <c r="N773" s="174" t="s">
        <v>3586</v>
      </c>
      <c r="O773" s="174" t="s">
        <v>3584</v>
      </c>
      <c r="P773" s="174">
        <v>0</v>
      </c>
      <c r="Q773" s="176">
        <v>91001</v>
      </c>
      <c r="R773" s="176" t="s">
        <v>2906</v>
      </c>
      <c r="S773" s="177">
        <v>39212</v>
      </c>
      <c r="T773" s="178">
        <v>7354</v>
      </c>
      <c r="U773" s="179">
        <v>2861840</v>
      </c>
      <c r="V773" s="179">
        <v>5806680</v>
      </c>
      <c r="W773" s="195">
        <v>44286</v>
      </c>
      <c r="X773" s="178" t="s">
        <v>7879</v>
      </c>
      <c r="Y773" s="178" t="s">
        <v>7880</v>
      </c>
      <c r="Z773" s="194" t="s">
        <v>8089</v>
      </c>
    </row>
    <row r="774" spans="1:26" ht="12.75" x14ac:dyDescent="0.2">
      <c r="A774" s="194" t="s">
        <v>3376</v>
      </c>
      <c r="B774" s="175">
        <v>692008006</v>
      </c>
      <c r="C774" s="174" t="s">
        <v>2854</v>
      </c>
      <c r="D774" s="174" t="s">
        <v>2871</v>
      </c>
      <c r="E774" s="174" t="s">
        <v>27</v>
      </c>
      <c r="F774" s="174" t="s">
        <v>2872</v>
      </c>
      <c r="G774" s="174" t="s">
        <v>29</v>
      </c>
      <c r="H774" s="174">
        <v>0</v>
      </c>
      <c r="I774" s="174">
        <v>0</v>
      </c>
      <c r="J774" s="174" t="s">
        <v>3377</v>
      </c>
      <c r="K774" s="174" t="s">
        <v>3378</v>
      </c>
      <c r="L774" s="174" t="s">
        <v>6166</v>
      </c>
      <c r="M774" s="174" t="s">
        <v>3380</v>
      </c>
      <c r="N774" s="174" t="s">
        <v>3379</v>
      </c>
      <c r="O774" s="174">
        <v>0</v>
      </c>
      <c r="P774" s="174">
        <v>0</v>
      </c>
      <c r="Q774" s="176">
        <v>91001</v>
      </c>
      <c r="R774" s="176" t="s">
        <v>2875</v>
      </c>
      <c r="S774" s="177">
        <v>39212</v>
      </c>
      <c r="T774" s="178">
        <v>7355</v>
      </c>
      <c r="U774" s="179">
        <v>4893746</v>
      </c>
      <c r="V774" s="179">
        <v>14681238</v>
      </c>
      <c r="W774" s="195">
        <v>44286</v>
      </c>
      <c r="X774" s="178" t="s">
        <v>7879</v>
      </c>
      <c r="Y774" s="178" t="s">
        <v>7880</v>
      </c>
      <c r="Z774" s="194" t="s">
        <v>7918</v>
      </c>
    </row>
    <row r="775" spans="1:26" ht="12.75" x14ac:dyDescent="0.2">
      <c r="A775" s="194" t="s">
        <v>7309</v>
      </c>
      <c r="B775" s="175">
        <v>692102002</v>
      </c>
      <c r="C775" s="174" t="s">
        <v>3965</v>
      </c>
      <c r="D775" s="174" t="s">
        <v>2871</v>
      </c>
      <c r="E775" s="174" t="s">
        <v>1700</v>
      </c>
      <c r="F775" s="174" t="s">
        <v>2872</v>
      </c>
      <c r="G775" s="174" t="s">
        <v>29</v>
      </c>
      <c r="H775" s="174">
        <v>0</v>
      </c>
      <c r="I775" s="174">
        <v>0</v>
      </c>
      <c r="J775" s="174" t="s">
        <v>7310</v>
      </c>
      <c r="K775" s="174" t="s">
        <v>7311</v>
      </c>
      <c r="L775" s="174" t="s">
        <v>6166</v>
      </c>
      <c r="M775" s="174" t="s">
        <v>7312</v>
      </c>
      <c r="N775" s="174" t="s">
        <v>7313</v>
      </c>
      <c r="O775" s="174">
        <v>0</v>
      </c>
      <c r="P775" s="174">
        <v>0</v>
      </c>
      <c r="Q775" s="176">
        <v>91001</v>
      </c>
      <c r="R775" s="176" t="s">
        <v>2949</v>
      </c>
      <c r="S775" s="177">
        <v>39212</v>
      </c>
      <c r="T775" s="178">
        <v>7356</v>
      </c>
      <c r="U775" s="179">
        <v>6524996</v>
      </c>
      <c r="V775" s="179">
        <v>6619616</v>
      </c>
      <c r="W775" s="195">
        <v>44286</v>
      </c>
      <c r="X775" s="178" t="s">
        <v>7879</v>
      </c>
      <c r="Y775" s="178" t="s">
        <v>7880</v>
      </c>
      <c r="Z775" s="194" t="s">
        <v>8648</v>
      </c>
    </row>
    <row r="776" spans="1:26" ht="12.75" x14ac:dyDescent="0.2">
      <c r="A776" s="194" t="s">
        <v>5129</v>
      </c>
      <c r="B776" s="175">
        <v>657798800</v>
      </c>
      <c r="C776" s="174" t="s">
        <v>81</v>
      </c>
      <c r="D776" s="174" t="s">
        <v>5130</v>
      </c>
      <c r="E776" s="174" t="s">
        <v>7546</v>
      </c>
      <c r="F776" s="174" t="s">
        <v>5131</v>
      </c>
      <c r="G776" s="174" t="s">
        <v>6741</v>
      </c>
      <c r="H776" s="174" t="s">
        <v>5132</v>
      </c>
      <c r="I776" s="174" t="s">
        <v>6742</v>
      </c>
      <c r="J776" s="174" t="s">
        <v>5133</v>
      </c>
      <c r="K776" s="174" t="s">
        <v>7734</v>
      </c>
      <c r="L776" s="174" t="s">
        <v>50</v>
      </c>
      <c r="M776" s="174" t="s">
        <v>730</v>
      </c>
      <c r="N776" s="174">
        <v>56232475099</v>
      </c>
      <c r="O776" s="174" t="s">
        <v>7547</v>
      </c>
      <c r="P776" s="174">
        <v>0</v>
      </c>
      <c r="Q776" s="176" t="s">
        <v>1217</v>
      </c>
      <c r="R776" s="176" t="s">
        <v>7545</v>
      </c>
      <c r="S776" s="177">
        <v>39269</v>
      </c>
      <c r="T776" s="178">
        <v>7362</v>
      </c>
      <c r="U776" s="179">
        <v>10671698</v>
      </c>
      <c r="V776" s="179">
        <v>36317501</v>
      </c>
      <c r="W776" s="195">
        <v>44286</v>
      </c>
      <c r="X776" s="178" t="s">
        <v>7879</v>
      </c>
      <c r="Y776" s="178" t="s">
        <v>7880</v>
      </c>
      <c r="Z776" s="194" t="s">
        <v>7882</v>
      </c>
    </row>
    <row r="777" spans="1:26" ht="12.75" x14ac:dyDescent="0.2">
      <c r="A777" s="194" t="s">
        <v>5129</v>
      </c>
      <c r="B777" s="175">
        <v>657798800</v>
      </c>
      <c r="C777" s="174" t="s">
        <v>81</v>
      </c>
      <c r="D777" s="174" t="s">
        <v>5130</v>
      </c>
      <c r="E777" s="174" t="s">
        <v>7546</v>
      </c>
      <c r="F777" s="174" t="s">
        <v>5131</v>
      </c>
      <c r="G777" s="174" t="s">
        <v>6741</v>
      </c>
      <c r="H777" s="174" t="s">
        <v>5132</v>
      </c>
      <c r="I777" s="174" t="s">
        <v>6742</v>
      </c>
      <c r="J777" s="174" t="s">
        <v>5133</v>
      </c>
      <c r="K777" s="174" t="s">
        <v>7734</v>
      </c>
      <c r="L777" s="174" t="s">
        <v>50</v>
      </c>
      <c r="M777" s="174" t="s">
        <v>730</v>
      </c>
      <c r="N777" s="174">
        <v>56232475099</v>
      </c>
      <c r="O777" s="174" t="s">
        <v>7547</v>
      </c>
      <c r="P777" s="174">
        <v>0</v>
      </c>
      <c r="Q777" s="176" t="s">
        <v>1217</v>
      </c>
      <c r="R777" s="176" t="s">
        <v>7545</v>
      </c>
      <c r="S777" s="177">
        <v>39269</v>
      </c>
      <c r="T777" s="178">
        <v>7362</v>
      </c>
      <c r="U777" s="179">
        <v>7388099</v>
      </c>
      <c r="V777" s="179">
        <v>23190420</v>
      </c>
      <c r="W777" s="195">
        <v>44286</v>
      </c>
      <c r="X777" s="178" t="s">
        <v>7879</v>
      </c>
      <c r="Y777" s="178" t="s">
        <v>7880</v>
      </c>
      <c r="Z777" s="194" t="s">
        <v>187</v>
      </c>
    </row>
    <row r="778" spans="1:26" ht="12.75" x14ac:dyDescent="0.2">
      <c r="A778" s="194" t="s">
        <v>5129</v>
      </c>
      <c r="B778" s="175">
        <v>657798800</v>
      </c>
      <c r="C778" s="174" t="s">
        <v>81</v>
      </c>
      <c r="D778" s="174" t="s">
        <v>5130</v>
      </c>
      <c r="E778" s="174" t="s">
        <v>7546</v>
      </c>
      <c r="F778" s="174" t="s">
        <v>5131</v>
      </c>
      <c r="G778" s="174" t="s">
        <v>6741</v>
      </c>
      <c r="H778" s="174" t="s">
        <v>5132</v>
      </c>
      <c r="I778" s="174" t="s">
        <v>6742</v>
      </c>
      <c r="J778" s="174" t="s">
        <v>5133</v>
      </c>
      <c r="K778" s="174" t="s">
        <v>7734</v>
      </c>
      <c r="L778" s="174" t="s">
        <v>50</v>
      </c>
      <c r="M778" s="174" t="s">
        <v>730</v>
      </c>
      <c r="N778" s="174">
        <v>56232475099</v>
      </c>
      <c r="O778" s="174" t="s">
        <v>7547</v>
      </c>
      <c r="P778" s="174">
        <v>0</v>
      </c>
      <c r="Q778" s="176" t="s">
        <v>1217</v>
      </c>
      <c r="R778" s="176" t="s">
        <v>7545</v>
      </c>
      <c r="S778" s="177">
        <v>39269</v>
      </c>
      <c r="T778" s="178">
        <v>7362</v>
      </c>
      <c r="U778" s="179">
        <v>14223000</v>
      </c>
      <c r="V778" s="179">
        <v>45627384</v>
      </c>
      <c r="W778" s="195">
        <v>44286</v>
      </c>
      <c r="X778" s="178" t="s">
        <v>7879</v>
      </c>
      <c r="Y778" s="178" t="s">
        <v>7880</v>
      </c>
      <c r="Z778" s="194" t="s">
        <v>7960</v>
      </c>
    </row>
    <row r="779" spans="1:26" ht="12.75" x14ac:dyDescent="0.2">
      <c r="A779" s="194" t="s">
        <v>5129</v>
      </c>
      <c r="B779" s="175">
        <v>657798800</v>
      </c>
      <c r="C779" s="174" t="s">
        <v>81</v>
      </c>
      <c r="D779" s="174" t="s">
        <v>5130</v>
      </c>
      <c r="E779" s="174" t="s">
        <v>7546</v>
      </c>
      <c r="F779" s="174" t="s">
        <v>5131</v>
      </c>
      <c r="G779" s="174" t="s">
        <v>6741</v>
      </c>
      <c r="H779" s="174" t="s">
        <v>5132</v>
      </c>
      <c r="I779" s="174" t="s">
        <v>6742</v>
      </c>
      <c r="J779" s="174" t="s">
        <v>5133</v>
      </c>
      <c r="K779" s="174" t="s">
        <v>7734</v>
      </c>
      <c r="L779" s="174" t="s">
        <v>50</v>
      </c>
      <c r="M779" s="174" t="s">
        <v>730</v>
      </c>
      <c r="N779" s="174">
        <v>56232475099</v>
      </c>
      <c r="O779" s="174" t="s">
        <v>7547</v>
      </c>
      <c r="P779" s="174">
        <v>0</v>
      </c>
      <c r="Q779" s="176" t="s">
        <v>1217</v>
      </c>
      <c r="R779" s="176" t="s">
        <v>7545</v>
      </c>
      <c r="S779" s="177">
        <v>39269</v>
      </c>
      <c r="T779" s="178">
        <v>7362</v>
      </c>
      <c r="U779" s="179">
        <v>7375272</v>
      </c>
      <c r="V779" s="179">
        <v>22606812</v>
      </c>
      <c r="W779" s="195">
        <v>44286</v>
      </c>
      <c r="X779" s="178" t="s">
        <v>7879</v>
      </c>
      <c r="Y779" s="178" t="s">
        <v>7880</v>
      </c>
      <c r="Z779" s="194" t="s">
        <v>7977</v>
      </c>
    </row>
    <row r="780" spans="1:26" ht="12.75" x14ac:dyDescent="0.2">
      <c r="A780" s="194" t="s">
        <v>5129</v>
      </c>
      <c r="B780" s="175">
        <v>657798800</v>
      </c>
      <c r="C780" s="174" t="s">
        <v>81</v>
      </c>
      <c r="D780" s="174" t="s">
        <v>5130</v>
      </c>
      <c r="E780" s="174" t="s">
        <v>7546</v>
      </c>
      <c r="F780" s="174" t="s">
        <v>5131</v>
      </c>
      <c r="G780" s="174" t="s">
        <v>6741</v>
      </c>
      <c r="H780" s="174" t="s">
        <v>5132</v>
      </c>
      <c r="I780" s="174" t="s">
        <v>6742</v>
      </c>
      <c r="J780" s="174" t="s">
        <v>5133</v>
      </c>
      <c r="K780" s="174" t="s">
        <v>7734</v>
      </c>
      <c r="L780" s="174" t="s">
        <v>50</v>
      </c>
      <c r="M780" s="174" t="s">
        <v>730</v>
      </c>
      <c r="N780" s="174">
        <v>56232475099</v>
      </c>
      <c r="O780" s="174" t="s">
        <v>7547</v>
      </c>
      <c r="P780" s="174">
        <v>0</v>
      </c>
      <c r="Q780" s="176" t="s">
        <v>1217</v>
      </c>
      <c r="R780" s="176" t="s">
        <v>7545</v>
      </c>
      <c r="S780" s="177">
        <v>39269</v>
      </c>
      <c r="T780" s="178">
        <v>7362</v>
      </c>
      <c r="U780" s="179">
        <v>6092616</v>
      </c>
      <c r="V780" s="179">
        <v>18919176</v>
      </c>
      <c r="W780" s="195">
        <v>44286</v>
      </c>
      <c r="X780" s="178" t="s">
        <v>7879</v>
      </c>
      <c r="Y780" s="178" t="s">
        <v>7880</v>
      </c>
      <c r="Z780" s="194" t="s">
        <v>7978</v>
      </c>
    </row>
    <row r="781" spans="1:26" ht="12.75" x14ac:dyDescent="0.2">
      <c r="A781" s="194" t="s">
        <v>5129</v>
      </c>
      <c r="B781" s="175">
        <v>657798800</v>
      </c>
      <c r="C781" s="174" t="s">
        <v>81</v>
      </c>
      <c r="D781" s="174" t="s">
        <v>5130</v>
      </c>
      <c r="E781" s="174" t="s">
        <v>7546</v>
      </c>
      <c r="F781" s="174" t="s">
        <v>5131</v>
      </c>
      <c r="G781" s="174" t="s">
        <v>6741</v>
      </c>
      <c r="H781" s="174" t="s">
        <v>5132</v>
      </c>
      <c r="I781" s="174" t="s">
        <v>6742</v>
      </c>
      <c r="J781" s="174" t="s">
        <v>5133</v>
      </c>
      <c r="K781" s="174" t="s">
        <v>7734</v>
      </c>
      <c r="L781" s="174" t="s">
        <v>50</v>
      </c>
      <c r="M781" s="174" t="s">
        <v>730</v>
      </c>
      <c r="N781" s="174">
        <v>56232475099</v>
      </c>
      <c r="O781" s="174" t="s">
        <v>7547</v>
      </c>
      <c r="P781" s="174">
        <v>0</v>
      </c>
      <c r="Q781" s="176" t="s">
        <v>1217</v>
      </c>
      <c r="R781" s="176" t="s">
        <v>7545</v>
      </c>
      <c r="S781" s="177">
        <v>39269</v>
      </c>
      <c r="T781" s="178">
        <v>7362</v>
      </c>
      <c r="U781" s="179">
        <v>6413280</v>
      </c>
      <c r="V781" s="179">
        <v>19239840</v>
      </c>
      <c r="W781" s="195">
        <v>44286</v>
      </c>
      <c r="X781" s="178" t="s">
        <v>7879</v>
      </c>
      <c r="Y781" s="178" t="s">
        <v>7880</v>
      </c>
      <c r="Z781" s="194" t="s">
        <v>7979</v>
      </c>
    </row>
    <row r="782" spans="1:26" ht="12.75" x14ac:dyDescent="0.2">
      <c r="A782" s="194" t="s">
        <v>5129</v>
      </c>
      <c r="B782" s="175">
        <v>657798800</v>
      </c>
      <c r="C782" s="174" t="s">
        <v>81</v>
      </c>
      <c r="D782" s="174" t="s">
        <v>5130</v>
      </c>
      <c r="E782" s="174" t="s">
        <v>7546</v>
      </c>
      <c r="F782" s="174" t="s">
        <v>5131</v>
      </c>
      <c r="G782" s="174" t="s">
        <v>6741</v>
      </c>
      <c r="H782" s="174" t="s">
        <v>5132</v>
      </c>
      <c r="I782" s="174" t="s">
        <v>6742</v>
      </c>
      <c r="J782" s="174" t="s">
        <v>5133</v>
      </c>
      <c r="K782" s="174" t="s">
        <v>7734</v>
      </c>
      <c r="L782" s="174" t="s">
        <v>50</v>
      </c>
      <c r="M782" s="174" t="s">
        <v>730</v>
      </c>
      <c r="N782" s="174">
        <v>56232475099</v>
      </c>
      <c r="O782" s="174" t="s">
        <v>7547</v>
      </c>
      <c r="P782" s="174">
        <v>0</v>
      </c>
      <c r="Q782" s="176" t="s">
        <v>1217</v>
      </c>
      <c r="R782" s="176" t="s">
        <v>7545</v>
      </c>
      <c r="S782" s="177">
        <v>39269</v>
      </c>
      <c r="T782" s="178">
        <v>7362</v>
      </c>
      <c r="U782" s="179">
        <v>33669720</v>
      </c>
      <c r="V782" s="179">
        <v>101169492</v>
      </c>
      <c r="W782" s="195">
        <v>44286</v>
      </c>
      <c r="X782" s="178" t="s">
        <v>7879</v>
      </c>
      <c r="Y782" s="178" t="s">
        <v>7880</v>
      </c>
      <c r="Z782" s="194" t="s">
        <v>7921</v>
      </c>
    </row>
    <row r="783" spans="1:26" ht="12.75" x14ac:dyDescent="0.2">
      <c r="A783" s="194" t="s">
        <v>5129</v>
      </c>
      <c r="B783" s="175">
        <v>657798800</v>
      </c>
      <c r="C783" s="174" t="s">
        <v>81</v>
      </c>
      <c r="D783" s="174" t="s">
        <v>5130</v>
      </c>
      <c r="E783" s="174" t="s">
        <v>7546</v>
      </c>
      <c r="F783" s="174" t="s">
        <v>5131</v>
      </c>
      <c r="G783" s="174" t="s">
        <v>6741</v>
      </c>
      <c r="H783" s="174" t="s">
        <v>5132</v>
      </c>
      <c r="I783" s="174" t="s">
        <v>6742</v>
      </c>
      <c r="J783" s="174" t="s">
        <v>5133</v>
      </c>
      <c r="K783" s="174" t="s">
        <v>7734</v>
      </c>
      <c r="L783" s="174" t="s">
        <v>50</v>
      </c>
      <c r="M783" s="174" t="s">
        <v>730</v>
      </c>
      <c r="N783" s="174">
        <v>56232475099</v>
      </c>
      <c r="O783" s="174" t="s">
        <v>7547</v>
      </c>
      <c r="P783" s="174">
        <v>0</v>
      </c>
      <c r="Q783" s="176" t="s">
        <v>1217</v>
      </c>
      <c r="R783" s="176" t="s">
        <v>7545</v>
      </c>
      <c r="S783" s="177">
        <v>39269</v>
      </c>
      <c r="T783" s="178">
        <v>7362</v>
      </c>
      <c r="U783" s="179">
        <v>9459588</v>
      </c>
      <c r="V783" s="179">
        <v>23087808</v>
      </c>
      <c r="W783" s="195">
        <v>44286</v>
      </c>
      <c r="X783" s="178" t="s">
        <v>7879</v>
      </c>
      <c r="Y783" s="178" t="s">
        <v>7880</v>
      </c>
      <c r="Z783" s="194" t="s">
        <v>7951</v>
      </c>
    </row>
    <row r="784" spans="1:26" ht="12.75" x14ac:dyDescent="0.2">
      <c r="A784" s="194" t="s">
        <v>5129</v>
      </c>
      <c r="B784" s="175">
        <v>657798800</v>
      </c>
      <c r="C784" s="174" t="s">
        <v>81</v>
      </c>
      <c r="D784" s="174" t="s">
        <v>5130</v>
      </c>
      <c r="E784" s="174" t="s">
        <v>7546</v>
      </c>
      <c r="F784" s="174" t="s">
        <v>5131</v>
      </c>
      <c r="G784" s="174" t="s">
        <v>6741</v>
      </c>
      <c r="H784" s="174" t="s">
        <v>5132</v>
      </c>
      <c r="I784" s="174" t="s">
        <v>6742</v>
      </c>
      <c r="J784" s="174" t="s">
        <v>5133</v>
      </c>
      <c r="K784" s="174" t="s">
        <v>7734</v>
      </c>
      <c r="L784" s="174" t="s">
        <v>50</v>
      </c>
      <c r="M784" s="174" t="s">
        <v>730</v>
      </c>
      <c r="N784" s="174">
        <v>56232475099</v>
      </c>
      <c r="O784" s="174" t="s">
        <v>7547</v>
      </c>
      <c r="P784" s="174">
        <v>0</v>
      </c>
      <c r="Q784" s="176" t="s">
        <v>1217</v>
      </c>
      <c r="R784" s="176" t="s">
        <v>7545</v>
      </c>
      <c r="S784" s="177">
        <v>39269</v>
      </c>
      <c r="T784" s="178">
        <v>7362</v>
      </c>
      <c r="U784" s="214">
        <v>0</v>
      </c>
      <c r="V784" s="179">
        <v>12505896</v>
      </c>
      <c r="W784" s="195">
        <v>44286</v>
      </c>
      <c r="X784" s="178" t="s">
        <v>7879</v>
      </c>
      <c r="Y784" s="178" t="s">
        <v>7880</v>
      </c>
      <c r="Z784" s="194" t="s">
        <v>7926</v>
      </c>
    </row>
    <row r="785" spans="1:26" ht="12.75" x14ac:dyDescent="0.2">
      <c r="A785" s="194" t="s">
        <v>5129</v>
      </c>
      <c r="B785" s="175">
        <v>657798800</v>
      </c>
      <c r="C785" s="174" t="s">
        <v>81</v>
      </c>
      <c r="D785" s="174" t="s">
        <v>5130</v>
      </c>
      <c r="E785" s="174" t="s">
        <v>7546</v>
      </c>
      <c r="F785" s="174" t="s">
        <v>5131</v>
      </c>
      <c r="G785" s="174" t="s">
        <v>6741</v>
      </c>
      <c r="H785" s="174" t="s">
        <v>5132</v>
      </c>
      <c r="I785" s="174" t="s">
        <v>6742</v>
      </c>
      <c r="J785" s="174" t="s">
        <v>5133</v>
      </c>
      <c r="K785" s="174" t="s">
        <v>7734</v>
      </c>
      <c r="L785" s="174" t="s">
        <v>50</v>
      </c>
      <c r="M785" s="174" t="s">
        <v>730</v>
      </c>
      <c r="N785" s="174">
        <v>56232475099</v>
      </c>
      <c r="O785" s="174" t="s">
        <v>7547</v>
      </c>
      <c r="P785" s="174">
        <v>0</v>
      </c>
      <c r="Q785" s="176" t="s">
        <v>1217</v>
      </c>
      <c r="R785" s="176" t="s">
        <v>7545</v>
      </c>
      <c r="S785" s="177">
        <v>39269</v>
      </c>
      <c r="T785" s="178">
        <v>7362</v>
      </c>
      <c r="U785" s="179">
        <v>23087808</v>
      </c>
      <c r="V785" s="179">
        <v>67980768</v>
      </c>
      <c r="W785" s="195">
        <v>44286</v>
      </c>
      <c r="X785" s="178" t="s">
        <v>7879</v>
      </c>
      <c r="Y785" s="178" t="s">
        <v>7880</v>
      </c>
      <c r="Z785" s="194" t="s">
        <v>7930</v>
      </c>
    </row>
    <row r="786" spans="1:26" ht="12.75" x14ac:dyDescent="0.2">
      <c r="A786" s="194" t="s">
        <v>5129</v>
      </c>
      <c r="B786" s="175">
        <v>657798800</v>
      </c>
      <c r="C786" s="174" t="s">
        <v>81</v>
      </c>
      <c r="D786" s="174" t="s">
        <v>5130</v>
      </c>
      <c r="E786" s="174" t="s">
        <v>7546</v>
      </c>
      <c r="F786" s="174" t="s">
        <v>5131</v>
      </c>
      <c r="G786" s="174" t="s">
        <v>6741</v>
      </c>
      <c r="H786" s="174" t="s">
        <v>5132</v>
      </c>
      <c r="I786" s="174" t="s">
        <v>6742</v>
      </c>
      <c r="J786" s="174" t="s">
        <v>5133</v>
      </c>
      <c r="K786" s="174" t="s">
        <v>7734</v>
      </c>
      <c r="L786" s="174" t="s">
        <v>50</v>
      </c>
      <c r="M786" s="174" t="s">
        <v>730</v>
      </c>
      <c r="N786" s="174">
        <v>56232475099</v>
      </c>
      <c r="O786" s="174" t="s">
        <v>7547</v>
      </c>
      <c r="P786" s="174">
        <v>0</v>
      </c>
      <c r="Q786" s="176" t="s">
        <v>1217</v>
      </c>
      <c r="R786" s="176" t="s">
        <v>7545</v>
      </c>
      <c r="S786" s="177">
        <v>39269</v>
      </c>
      <c r="T786" s="178">
        <v>7362</v>
      </c>
      <c r="U786" s="179">
        <v>5290956</v>
      </c>
      <c r="V786" s="179">
        <v>16995192</v>
      </c>
      <c r="W786" s="195">
        <v>44286</v>
      </c>
      <c r="X786" s="178" t="s">
        <v>7879</v>
      </c>
      <c r="Y786" s="178" t="s">
        <v>7880</v>
      </c>
      <c r="Z786" s="194" t="s">
        <v>7931</v>
      </c>
    </row>
    <row r="787" spans="1:26" ht="12.75" x14ac:dyDescent="0.2">
      <c r="A787" s="194" t="s">
        <v>5129</v>
      </c>
      <c r="B787" s="175">
        <v>657798800</v>
      </c>
      <c r="C787" s="174" t="s">
        <v>81</v>
      </c>
      <c r="D787" s="174" t="s">
        <v>5130</v>
      </c>
      <c r="E787" s="174" t="s">
        <v>7546</v>
      </c>
      <c r="F787" s="174" t="s">
        <v>5131</v>
      </c>
      <c r="G787" s="174" t="s">
        <v>6741</v>
      </c>
      <c r="H787" s="174" t="s">
        <v>5132</v>
      </c>
      <c r="I787" s="174" t="s">
        <v>6742</v>
      </c>
      <c r="J787" s="174" t="s">
        <v>5133</v>
      </c>
      <c r="K787" s="174" t="s">
        <v>7734</v>
      </c>
      <c r="L787" s="174" t="s">
        <v>50</v>
      </c>
      <c r="M787" s="174" t="s">
        <v>730</v>
      </c>
      <c r="N787" s="174">
        <v>56232475099</v>
      </c>
      <c r="O787" s="174" t="s">
        <v>7547</v>
      </c>
      <c r="P787" s="174">
        <v>0</v>
      </c>
      <c r="Q787" s="176" t="s">
        <v>1217</v>
      </c>
      <c r="R787" s="176" t="s">
        <v>7545</v>
      </c>
      <c r="S787" s="177">
        <v>39269</v>
      </c>
      <c r="T787" s="178">
        <v>7362</v>
      </c>
      <c r="U787" s="179">
        <v>8016600</v>
      </c>
      <c r="V787" s="179">
        <v>24370464</v>
      </c>
      <c r="W787" s="195">
        <v>44286</v>
      </c>
      <c r="X787" s="178" t="s">
        <v>7879</v>
      </c>
      <c r="Y787" s="178" t="s">
        <v>7880</v>
      </c>
      <c r="Z787" s="194" t="s">
        <v>7969</v>
      </c>
    </row>
    <row r="788" spans="1:26" ht="12.75" x14ac:dyDescent="0.2">
      <c r="A788" s="194" t="s">
        <v>5129</v>
      </c>
      <c r="B788" s="175">
        <v>657798800</v>
      </c>
      <c r="C788" s="174" t="s">
        <v>81</v>
      </c>
      <c r="D788" s="174" t="s">
        <v>5130</v>
      </c>
      <c r="E788" s="174" t="s">
        <v>7546</v>
      </c>
      <c r="F788" s="174" t="s">
        <v>5131</v>
      </c>
      <c r="G788" s="174" t="s">
        <v>6741</v>
      </c>
      <c r="H788" s="174" t="s">
        <v>5132</v>
      </c>
      <c r="I788" s="174" t="s">
        <v>6742</v>
      </c>
      <c r="J788" s="174" t="s">
        <v>5133</v>
      </c>
      <c r="K788" s="174" t="s">
        <v>7734</v>
      </c>
      <c r="L788" s="174" t="s">
        <v>50</v>
      </c>
      <c r="M788" s="174" t="s">
        <v>730</v>
      </c>
      <c r="N788" s="174">
        <v>56232475099</v>
      </c>
      <c r="O788" s="174" t="s">
        <v>7547</v>
      </c>
      <c r="P788" s="174">
        <v>0</v>
      </c>
      <c r="Q788" s="176" t="s">
        <v>1217</v>
      </c>
      <c r="R788" s="176" t="s">
        <v>7545</v>
      </c>
      <c r="S788" s="177">
        <v>39269</v>
      </c>
      <c r="T788" s="178">
        <v>7362</v>
      </c>
      <c r="U788" s="179">
        <v>17912291</v>
      </c>
      <c r="V788" s="179">
        <v>51360753</v>
      </c>
      <c r="W788" s="195">
        <v>44286</v>
      </c>
      <c r="X788" s="178" t="s">
        <v>7879</v>
      </c>
      <c r="Y788" s="178" t="s">
        <v>7880</v>
      </c>
      <c r="Z788" s="194" t="s">
        <v>198</v>
      </c>
    </row>
    <row r="789" spans="1:26" ht="12.75" x14ac:dyDescent="0.2">
      <c r="A789" s="194" t="s">
        <v>5129</v>
      </c>
      <c r="B789" s="175">
        <v>657798800</v>
      </c>
      <c r="C789" s="174" t="s">
        <v>81</v>
      </c>
      <c r="D789" s="174" t="s">
        <v>5130</v>
      </c>
      <c r="E789" s="174" t="s">
        <v>7546</v>
      </c>
      <c r="F789" s="174" t="s">
        <v>5131</v>
      </c>
      <c r="G789" s="174" t="s">
        <v>6741</v>
      </c>
      <c r="H789" s="174" t="s">
        <v>5132</v>
      </c>
      <c r="I789" s="174" t="s">
        <v>6742</v>
      </c>
      <c r="J789" s="174" t="s">
        <v>5133</v>
      </c>
      <c r="K789" s="174" t="s">
        <v>7734</v>
      </c>
      <c r="L789" s="174" t="s">
        <v>50</v>
      </c>
      <c r="M789" s="174" t="s">
        <v>730</v>
      </c>
      <c r="N789" s="174">
        <v>56232475099</v>
      </c>
      <c r="O789" s="174" t="s">
        <v>7547</v>
      </c>
      <c r="P789" s="174">
        <v>0</v>
      </c>
      <c r="Q789" s="176" t="s">
        <v>1217</v>
      </c>
      <c r="R789" s="176" t="s">
        <v>7545</v>
      </c>
      <c r="S789" s="177">
        <v>39269</v>
      </c>
      <c r="T789" s="178">
        <v>7362</v>
      </c>
      <c r="U789" s="179">
        <v>6733944</v>
      </c>
      <c r="V789" s="179">
        <v>19560504</v>
      </c>
      <c r="W789" s="195">
        <v>44286</v>
      </c>
      <c r="X789" s="178" t="s">
        <v>7879</v>
      </c>
      <c r="Y789" s="178" t="s">
        <v>7880</v>
      </c>
      <c r="Z789" s="194" t="s">
        <v>7889</v>
      </c>
    </row>
    <row r="790" spans="1:26" ht="12.75" x14ac:dyDescent="0.2">
      <c r="A790" s="194" t="s">
        <v>4751</v>
      </c>
      <c r="B790" s="175">
        <v>655778705</v>
      </c>
      <c r="C790" s="174" t="s">
        <v>4752</v>
      </c>
      <c r="D790" s="174" t="s">
        <v>4753</v>
      </c>
      <c r="E790" s="174" t="s">
        <v>7314</v>
      </c>
      <c r="F790" s="174" t="s">
        <v>4754</v>
      </c>
      <c r="G790" s="174" t="s">
        <v>6271</v>
      </c>
      <c r="H790" s="174" t="s">
        <v>708</v>
      </c>
      <c r="I790" s="174" t="s">
        <v>6272</v>
      </c>
      <c r="J790" s="174" t="s">
        <v>4755</v>
      </c>
      <c r="K790" s="174" t="s">
        <v>4757</v>
      </c>
      <c r="L790" s="174" t="s">
        <v>630</v>
      </c>
      <c r="M790" s="174" t="s">
        <v>1347</v>
      </c>
      <c r="N790" s="174" t="s">
        <v>4758</v>
      </c>
      <c r="O790" s="174" t="s">
        <v>4756</v>
      </c>
      <c r="P790" s="174">
        <v>0</v>
      </c>
      <c r="Q790" s="176" t="s">
        <v>92</v>
      </c>
      <c r="R790" s="176" t="s">
        <v>7315</v>
      </c>
      <c r="S790" s="177">
        <v>39308</v>
      </c>
      <c r="T790" s="178">
        <v>7367</v>
      </c>
      <c r="U790" s="179">
        <v>8921700</v>
      </c>
      <c r="V790" s="179">
        <v>24437700</v>
      </c>
      <c r="W790" s="195">
        <v>44286</v>
      </c>
      <c r="X790" s="178" t="s">
        <v>7879</v>
      </c>
      <c r="Y790" s="178" t="s">
        <v>7880</v>
      </c>
      <c r="Z790" s="194" t="s">
        <v>8090</v>
      </c>
    </row>
    <row r="791" spans="1:26" ht="12.75" x14ac:dyDescent="0.2">
      <c r="A791" s="194" t="s">
        <v>2737</v>
      </c>
      <c r="B791" s="175">
        <v>653823304</v>
      </c>
      <c r="C791" s="174" t="s">
        <v>2738</v>
      </c>
      <c r="D791" s="174" t="s">
        <v>2739</v>
      </c>
      <c r="E791" s="174" t="s">
        <v>7657</v>
      </c>
      <c r="F791" s="174" t="s">
        <v>2740</v>
      </c>
      <c r="G791" s="174" t="s">
        <v>7658</v>
      </c>
      <c r="H791" s="174" t="s">
        <v>7659</v>
      </c>
      <c r="I791" s="174" t="s">
        <v>7660</v>
      </c>
      <c r="J791" s="174" t="s">
        <v>2741</v>
      </c>
      <c r="K791" s="174" t="s">
        <v>2742</v>
      </c>
      <c r="L791" s="174" t="s">
        <v>50</v>
      </c>
      <c r="M791" s="174" t="s">
        <v>730</v>
      </c>
      <c r="N791" s="174" t="s">
        <v>2743</v>
      </c>
      <c r="O791" s="174">
        <v>0</v>
      </c>
      <c r="P791" s="174">
        <v>0</v>
      </c>
      <c r="Q791" s="176" t="s">
        <v>92</v>
      </c>
      <c r="R791" s="176" t="s">
        <v>7687</v>
      </c>
      <c r="S791" s="177">
        <v>39317</v>
      </c>
      <c r="T791" s="178">
        <v>7369</v>
      </c>
      <c r="U791" s="179">
        <v>7695936</v>
      </c>
      <c r="V791" s="179">
        <v>23248140</v>
      </c>
      <c r="W791" s="195">
        <v>44286</v>
      </c>
      <c r="X791" s="178" t="s">
        <v>7879</v>
      </c>
      <c r="Y791" s="178" t="s">
        <v>7880</v>
      </c>
      <c r="Z791" s="194" t="s">
        <v>7927</v>
      </c>
    </row>
    <row r="792" spans="1:26" ht="12.75" x14ac:dyDescent="0.2">
      <c r="A792" s="194" t="s">
        <v>2737</v>
      </c>
      <c r="B792" s="175">
        <v>653823304</v>
      </c>
      <c r="C792" s="174" t="s">
        <v>2738</v>
      </c>
      <c r="D792" s="174" t="s">
        <v>2739</v>
      </c>
      <c r="E792" s="174" t="s">
        <v>7657</v>
      </c>
      <c r="F792" s="174" t="s">
        <v>2740</v>
      </c>
      <c r="G792" s="174" t="s">
        <v>7658</v>
      </c>
      <c r="H792" s="174" t="s">
        <v>7659</v>
      </c>
      <c r="I792" s="174" t="s">
        <v>7660</v>
      </c>
      <c r="J792" s="174" t="s">
        <v>2741</v>
      </c>
      <c r="K792" s="174" t="s">
        <v>2742</v>
      </c>
      <c r="L792" s="174" t="s">
        <v>50</v>
      </c>
      <c r="M792" s="174" t="s">
        <v>730</v>
      </c>
      <c r="N792" s="174" t="s">
        <v>2743</v>
      </c>
      <c r="O792" s="174">
        <v>0</v>
      </c>
      <c r="P792" s="174">
        <v>0</v>
      </c>
      <c r="Q792" s="176" t="s">
        <v>92</v>
      </c>
      <c r="R792" s="176" t="s">
        <v>7687</v>
      </c>
      <c r="S792" s="177">
        <v>39317</v>
      </c>
      <c r="T792" s="178">
        <v>7369</v>
      </c>
      <c r="U792" s="179">
        <v>7856268</v>
      </c>
      <c r="V792" s="179">
        <v>23568804</v>
      </c>
      <c r="W792" s="195">
        <v>44286</v>
      </c>
      <c r="X792" s="178" t="s">
        <v>7879</v>
      </c>
      <c r="Y792" s="178" t="s">
        <v>7880</v>
      </c>
      <c r="Z792" s="194" t="s">
        <v>6479</v>
      </c>
    </row>
    <row r="793" spans="1:26" ht="12.75" x14ac:dyDescent="0.2">
      <c r="A793" s="194" t="s">
        <v>2737</v>
      </c>
      <c r="B793" s="175">
        <v>653823304</v>
      </c>
      <c r="C793" s="174" t="s">
        <v>2738</v>
      </c>
      <c r="D793" s="174" t="s">
        <v>2739</v>
      </c>
      <c r="E793" s="174" t="s">
        <v>7657</v>
      </c>
      <c r="F793" s="174" t="s">
        <v>2740</v>
      </c>
      <c r="G793" s="174" t="s">
        <v>7658</v>
      </c>
      <c r="H793" s="174" t="s">
        <v>7659</v>
      </c>
      <c r="I793" s="174" t="s">
        <v>7660</v>
      </c>
      <c r="J793" s="174" t="s">
        <v>2741</v>
      </c>
      <c r="K793" s="174" t="s">
        <v>2742</v>
      </c>
      <c r="L793" s="174" t="s">
        <v>50</v>
      </c>
      <c r="M793" s="174" t="s">
        <v>730</v>
      </c>
      <c r="N793" s="174" t="s">
        <v>2743</v>
      </c>
      <c r="O793" s="174">
        <v>0</v>
      </c>
      <c r="P793" s="174">
        <v>0</v>
      </c>
      <c r="Q793" s="176" t="s">
        <v>92</v>
      </c>
      <c r="R793" s="176" t="s">
        <v>7687</v>
      </c>
      <c r="S793" s="177">
        <v>39317</v>
      </c>
      <c r="T793" s="178">
        <v>7369</v>
      </c>
      <c r="U793" s="179">
        <v>10318140</v>
      </c>
      <c r="V793" s="179">
        <v>25834140</v>
      </c>
      <c r="W793" s="195">
        <v>44286</v>
      </c>
      <c r="X793" s="178" t="s">
        <v>7879</v>
      </c>
      <c r="Y793" s="178" t="s">
        <v>7880</v>
      </c>
      <c r="Z793" s="194" t="s">
        <v>7888</v>
      </c>
    </row>
    <row r="794" spans="1:26" ht="12.75" x14ac:dyDescent="0.2">
      <c r="A794" s="194" t="s">
        <v>1638</v>
      </c>
      <c r="B794" s="175">
        <v>719991009</v>
      </c>
      <c r="C794" s="174" t="s">
        <v>1639</v>
      </c>
      <c r="D794" s="174" t="s">
        <v>1640</v>
      </c>
      <c r="E794" s="174" t="s">
        <v>7620</v>
      </c>
      <c r="F794" s="174" t="s">
        <v>1641</v>
      </c>
      <c r="G794" s="174" t="s">
        <v>7251</v>
      </c>
      <c r="H794" s="174" t="s">
        <v>1642</v>
      </c>
      <c r="I794" s="174" t="s">
        <v>6532</v>
      </c>
      <c r="J794" s="174" t="s">
        <v>1643</v>
      </c>
      <c r="K794" s="174" t="s">
        <v>1644</v>
      </c>
      <c r="L794" s="174" t="s">
        <v>50</v>
      </c>
      <c r="M794" s="174" t="s">
        <v>730</v>
      </c>
      <c r="N794" s="174" t="s">
        <v>1645</v>
      </c>
      <c r="O794" s="174" t="s">
        <v>7607</v>
      </c>
      <c r="P794" s="174">
        <v>0</v>
      </c>
      <c r="Q794" s="176">
        <v>93401</v>
      </c>
      <c r="R794" s="176" t="s">
        <v>7608</v>
      </c>
      <c r="S794" s="177">
        <v>39352</v>
      </c>
      <c r="T794" s="178">
        <v>7376</v>
      </c>
      <c r="U794" s="179">
        <v>6206400</v>
      </c>
      <c r="V794" s="179">
        <v>44966386</v>
      </c>
      <c r="W794" s="195">
        <v>44286</v>
      </c>
      <c r="X794" s="178" t="s">
        <v>7879</v>
      </c>
      <c r="Y794" s="178" t="s">
        <v>7880</v>
      </c>
      <c r="Z794" s="194" t="s">
        <v>7931</v>
      </c>
    </row>
    <row r="795" spans="1:26" ht="12.75" x14ac:dyDescent="0.2">
      <c r="A795" s="194" t="s">
        <v>73</v>
      </c>
      <c r="B795" s="175">
        <v>735972006</v>
      </c>
      <c r="C795" s="174" t="s">
        <v>53</v>
      </c>
      <c r="D795" s="174" t="s">
        <v>74</v>
      </c>
      <c r="E795" s="174" t="s">
        <v>7096</v>
      </c>
      <c r="F795" s="174" t="s">
        <v>75</v>
      </c>
      <c r="G795" s="174" t="s">
        <v>7097</v>
      </c>
      <c r="H795" s="174" t="s">
        <v>76</v>
      </c>
      <c r="I795" s="174" t="s">
        <v>6651</v>
      </c>
      <c r="J795" s="174" t="s">
        <v>6889</v>
      </c>
      <c r="K795" s="174" t="s">
        <v>77</v>
      </c>
      <c r="L795" s="174" t="s">
        <v>50</v>
      </c>
      <c r="M795" s="174" t="s">
        <v>78</v>
      </c>
      <c r="N795" s="174">
        <v>228798000</v>
      </c>
      <c r="O795" s="174" t="s">
        <v>6572</v>
      </c>
      <c r="P795" s="174">
        <v>0</v>
      </c>
      <c r="Q795" s="176" t="s">
        <v>79</v>
      </c>
      <c r="R795" s="176" t="s">
        <v>7098</v>
      </c>
      <c r="S795" s="177">
        <v>39381</v>
      </c>
      <c r="T795" s="178">
        <v>7379</v>
      </c>
      <c r="U795" s="179">
        <v>37645022</v>
      </c>
      <c r="V795" s="179">
        <v>104173490</v>
      </c>
      <c r="W795" s="195">
        <v>44286</v>
      </c>
      <c r="X795" s="178" t="s">
        <v>7879</v>
      </c>
      <c r="Y795" s="178" t="s">
        <v>7880</v>
      </c>
      <c r="Z795" s="194" t="s">
        <v>7907</v>
      </c>
    </row>
    <row r="796" spans="1:26" ht="12.75" x14ac:dyDescent="0.2">
      <c r="A796" s="194" t="s">
        <v>73</v>
      </c>
      <c r="B796" s="175">
        <v>735972006</v>
      </c>
      <c r="C796" s="174" t="s">
        <v>53</v>
      </c>
      <c r="D796" s="174" t="s">
        <v>74</v>
      </c>
      <c r="E796" s="174" t="s">
        <v>7096</v>
      </c>
      <c r="F796" s="174" t="s">
        <v>75</v>
      </c>
      <c r="G796" s="174" t="s">
        <v>7097</v>
      </c>
      <c r="H796" s="174" t="s">
        <v>76</v>
      </c>
      <c r="I796" s="174" t="s">
        <v>6651</v>
      </c>
      <c r="J796" s="174" t="s">
        <v>6889</v>
      </c>
      <c r="K796" s="174" t="s">
        <v>77</v>
      </c>
      <c r="L796" s="174" t="s">
        <v>50</v>
      </c>
      <c r="M796" s="174" t="s">
        <v>78</v>
      </c>
      <c r="N796" s="174">
        <v>228798000</v>
      </c>
      <c r="O796" s="174" t="s">
        <v>6572</v>
      </c>
      <c r="P796" s="174">
        <v>0</v>
      </c>
      <c r="Q796" s="176" t="s">
        <v>79</v>
      </c>
      <c r="R796" s="176" t="s">
        <v>7098</v>
      </c>
      <c r="S796" s="177">
        <v>39381</v>
      </c>
      <c r="T796" s="178">
        <v>7379</v>
      </c>
      <c r="U796" s="179">
        <v>21405874</v>
      </c>
      <c r="V796" s="179">
        <v>54660293</v>
      </c>
      <c r="W796" s="195">
        <v>44286</v>
      </c>
      <c r="X796" s="178" t="s">
        <v>7879</v>
      </c>
      <c r="Y796" s="178" t="s">
        <v>7880</v>
      </c>
      <c r="Z796" s="194" t="s">
        <v>230</v>
      </c>
    </row>
    <row r="797" spans="1:26" ht="12.75" x14ac:dyDescent="0.2">
      <c r="A797" s="194" t="s">
        <v>73</v>
      </c>
      <c r="B797" s="175">
        <v>735972006</v>
      </c>
      <c r="C797" s="174" t="s">
        <v>53</v>
      </c>
      <c r="D797" s="174" t="s">
        <v>74</v>
      </c>
      <c r="E797" s="174" t="s">
        <v>7096</v>
      </c>
      <c r="F797" s="174" t="s">
        <v>75</v>
      </c>
      <c r="G797" s="174" t="s">
        <v>7097</v>
      </c>
      <c r="H797" s="174" t="s">
        <v>76</v>
      </c>
      <c r="I797" s="174" t="s">
        <v>6651</v>
      </c>
      <c r="J797" s="174" t="s">
        <v>6889</v>
      </c>
      <c r="K797" s="174" t="s">
        <v>77</v>
      </c>
      <c r="L797" s="174" t="s">
        <v>50</v>
      </c>
      <c r="M797" s="174" t="s">
        <v>78</v>
      </c>
      <c r="N797" s="174">
        <v>228798000</v>
      </c>
      <c r="O797" s="174" t="s">
        <v>6572</v>
      </c>
      <c r="P797" s="174">
        <v>0</v>
      </c>
      <c r="Q797" s="176" t="s">
        <v>79</v>
      </c>
      <c r="R797" s="176" t="s">
        <v>7098</v>
      </c>
      <c r="S797" s="177">
        <v>39381</v>
      </c>
      <c r="T797" s="178">
        <v>7379</v>
      </c>
      <c r="U797" s="179">
        <v>79612969</v>
      </c>
      <c r="V797" s="179">
        <v>136318110</v>
      </c>
      <c r="W797" s="195">
        <v>44286</v>
      </c>
      <c r="X797" s="178" t="s">
        <v>7879</v>
      </c>
      <c r="Y797" s="178" t="s">
        <v>7880</v>
      </c>
      <c r="Z797" s="194" t="s">
        <v>7882</v>
      </c>
    </row>
    <row r="798" spans="1:26" ht="12.75" x14ac:dyDescent="0.2">
      <c r="A798" s="194" t="s">
        <v>73</v>
      </c>
      <c r="B798" s="175">
        <v>735972006</v>
      </c>
      <c r="C798" s="174" t="s">
        <v>53</v>
      </c>
      <c r="D798" s="174" t="s">
        <v>74</v>
      </c>
      <c r="E798" s="174" t="s">
        <v>7096</v>
      </c>
      <c r="F798" s="174" t="s">
        <v>75</v>
      </c>
      <c r="G798" s="174" t="s">
        <v>7097</v>
      </c>
      <c r="H798" s="174" t="s">
        <v>76</v>
      </c>
      <c r="I798" s="174" t="s">
        <v>6651</v>
      </c>
      <c r="J798" s="174" t="s">
        <v>6889</v>
      </c>
      <c r="K798" s="174" t="s">
        <v>77</v>
      </c>
      <c r="L798" s="174" t="s">
        <v>50</v>
      </c>
      <c r="M798" s="174" t="s">
        <v>78</v>
      </c>
      <c r="N798" s="174">
        <v>228798000</v>
      </c>
      <c r="O798" s="174" t="s">
        <v>6572</v>
      </c>
      <c r="P798" s="174">
        <v>0</v>
      </c>
      <c r="Q798" s="176" t="s">
        <v>79</v>
      </c>
      <c r="R798" s="176" t="s">
        <v>7098</v>
      </c>
      <c r="S798" s="177">
        <v>39381</v>
      </c>
      <c r="T798" s="178">
        <v>7379</v>
      </c>
      <c r="U798" s="179">
        <v>16550193</v>
      </c>
      <c r="V798" s="179">
        <v>40945648</v>
      </c>
      <c r="W798" s="195">
        <v>44286</v>
      </c>
      <c r="X798" s="178" t="s">
        <v>7879</v>
      </c>
      <c r="Y798" s="178" t="s">
        <v>7880</v>
      </c>
      <c r="Z798" s="194" t="s">
        <v>7900</v>
      </c>
    </row>
    <row r="799" spans="1:26" ht="12.75" x14ac:dyDescent="0.2">
      <c r="A799" s="194" t="s">
        <v>73</v>
      </c>
      <c r="B799" s="175">
        <v>735972006</v>
      </c>
      <c r="C799" s="174" t="s">
        <v>53</v>
      </c>
      <c r="D799" s="174" t="s">
        <v>74</v>
      </c>
      <c r="E799" s="174" t="s">
        <v>7096</v>
      </c>
      <c r="F799" s="174" t="s">
        <v>75</v>
      </c>
      <c r="G799" s="174" t="s">
        <v>7097</v>
      </c>
      <c r="H799" s="174" t="s">
        <v>76</v>
      </c>
      <c r="I799" s="174" t="s">
        <v>6651</v>
      </c>
      <c r="J799" s="174" t="s">
        <v>6889</v>
      </c>
      <c r="K799" s="174" t="s">
        <v>77</v>
      </c>
      <c r="L799" s="174" t="s">
        <v>50</v>
      </c>
      <c r="M799" s="174" t="s">
        <v>78</v>
      </c>
      <c r="N799" s="174">
        <v>228798000</v>
      </c>
      <c r="O799" s="174" t="s">
        <v>6572</v>
      </c>
      <c r="P799" s="174">
        <v>0</v>
      </c>
      <c r="Q799" s="176" t="s">
        <v>79</v>
      </c>
      <c r="R799" s="176" t="s">
        <v>7098</v>
      </c>
      <c r="S799" s="177">
        <v>39381</v>
      </c>
      <c r="T799" s="178">
        <v>7379</v>
      </c>
      <c r="U799" s="179">
        <v>41942851</v>
      </c>
      <c r="V799" s="179">
        <v>99518472</v>
      </c>
      <c r="W799" s="195">
        <v>44286</v>
      </c>
      <c r="X799" s="178" t="s">
        <v>7879</v>
      </c>
      <c r="Y799" s="178" t="s">
        <v>7880</v>
      </c>
      <c r="Z799" s="194" t="s">
        <v>162</v>
      </c>
    </row>
    <row r="800" spans="1:26" ht="12.75" x14ac:dyDescent="0.2">
      <c r="A800" s="194" t="s">
        <v>73</v>
      </c>
      <c r="B800" s="175">
        <v>735972006</v>
      </c>
      <c r="C800" s="174" t="s">
        <v>53</v>
      </c>
      <c r="D800" s="174" t="s">
        <v>74</v>
      </c>
      <c r="E800" s="174" t="s">
        <v>7096</v>
      </c>
      <c r="F800" s="174" t="s">
        <v>75</v>
      </c>
      <c r="G800" s="174" t="s">
        <v>7097</v>
      </c>
      <c r="H800" s="174" t="s">
        <v>76</v>
      </c>
      <c r="I800" s="174" t="s">
        <v>6651</v>
      </c>
      <c r="J800" s="174" t="s">
        <v>6889</v>
      </c>
      <c r="K800" s="174" t="s">
        <v>77</v>
      </c>
      <c r="L800" s="174" t="s">
        <v>50</v>
      </c>
      <c r="M800" s="174" t="s">
        <v>78</v>
      </c>
      <c r="N800" s="174">
        <v>228798000</v>
      </c>
      <c r="O800" s="174" t="s">
        <v>6572</v>
      </c>
      <c r="P800" s="174">
        <v>0</v>
      </c>
      <c r="Q800" s="176" t="s">
        <v>79</v>
      </c>
      <c r="R800" s="176" t="s">
        <v>7098</v>
      </c>
      <c r="S800" s="177">
        <v>39381</v>
      </c>
      <c r="T800" s="178">
        <v>7379</v>
      </c>
      <c r="U800" s="179">
        <v>37623714</v>
      </c>
      <c r="V800" s="179">
        <v>93340308</v>
      </c>
      <c r="W800" s="195">
        <v>44286</v>
      </c>
      <c r="X800" s="178" t="s">
        <v>7879</v>
      </c>
      <c r="Y800" s="178" t="s">
        <v>7880</v>
      </c>
      <c r="Z800" s="194" t="s">
        <v>7914</v>
      </c>
    </row>
    <row r="801" spans="1:26" ht="12.75" x14ac:dyDescent="0.2">
      <c r="A801" s="194" t="s">
        <v>73</v>
      </c>
      <c r="B801" s="175">
        <v>735972006</v>
      </c>
      <c r="C801" s="174" t="s">
        <v>53</v>
      </c>
      <c r="D801" s="174" t="s">
        <v>74</v>
      </c>
      <c r="E801" s="174" t="s">
        <v>7096</v>
      </c>
      <c r="F801" s="174" t="s">
        <v>75</v>
      </c>
      <c r="G801" s="174" t="s">
        <v>7097</v>
      </c>
      <c r="H801" s="174" t="s">
        <v>76</v>
      </c>
      <c r="I801" s="174" t="s">
        <v>6651</v>
      </c>
      <c r="J801" s="174" t="s">
        <v>6889</v>
      </c>
      <c r="K801" s="174" t="s">
        <v>77</v>
      </c>
      <c r="L801" s="174" t="s">
        <v>50</v>
      </c>
      <c r="M801" s="174" t="s">
        <v>78</v>
      </c>
      <c r="N801" s="174">
        <v>228798000</v>
      </c>
      <c r="O801" s="174" t="s">
        <v>6572</v>
      </c>
      <c r="P801" s="174">
        <v>0</v>
      </c>
      <c r="Q801" s="176" t="s">
        <v>79</v>
      </c>
      <c r="R801" s="176" t="s">
        <v>7098</v>
      </c>
      <c r="S801" s="177">
        <v>39381</v>
      </c>
      <c r="T801" s="178">
        <v>7379</v>
      </c>
      <c r="U801" s="179">
        <v>38148672</v>
      </c>
      <c r="V801" s="179">
        <v>115519930</v>
      </c>
      <c r="W801" s="195">
        <v>44286</v>
      </c>
      <c r="X801" s="178" t="s">
        <v>7879</v>
      </c>
      <c r="Y801" s="178" t="s">
        <v>7880</v>
      </c>
      <c r="Z801" s="194" t="s">
        <v>7950</v>
      </c>
    </row>
    <row r="802" spans="1:26" ht="12.75" x14ac:dyDescent="0.2">
      <c r="A802" s="194" t="s">
        <v>73</v>
      </c>
      <c r="B802" s="175">
        <v>735972006</v>
      </c>
      <c r="C802" s="174" t="s">
        <v>53</v>
      </c>
      <c r="D802" s="174" t="s">
        <v>74</v>
      </c>
      <c r="E802" s="174" t="s">
        <v>7096</v>
      </c>
      <c r="F802" s="174" t="s">
        <v>75</v>
      </c>
      <c r="G802" s="174" t="s">
        <v>7097</v>
      </c>
      <c r="H802" s="174" t="s">
        <v>76</v>
      </c>
      <c r="I802" s="174" t="s">
        <v>6651</v>
      </c>
      <c r="J802" s="174" t="s">
        <v>6889</v>
      </c>
      <c r="K802" s="174" t="s">
        <v>77</v>
      </c>
      <c r="L802" s="174" t="s">
        <v>50</v>
      </c>
      <c r="M802" s="174" t="s">
        <v>78</v>
      </c>
      <c r="N802" s="174">
        <v>228798000</v>
      </c>
      <c r="O802" s="174" t="s">
        <v>6572</v>
      </c>
      <c r="P802" s="174">
        <v>0</v>
      </c>
      <c r="Q802" s="176" t="s">
        <v>79</v>
      </c>
      <c r="R802" s="176" t="s">
        <v>7098</v>
      </c>
      <c r="S802" s="177">
        <v>39381</v>
      </c>
      <c r="T802" s="178">
        <v>7379</v>
      </c>
      <c r="U802" s="179">
        <v>17957184</v>
      </c>
      <c r="V802" s="179">
        <v>17957184</v>
      </c>
      <c r="W802" s="195">
        <v>44286</v>
      </c>
      <c r="X802" s="178" t="s">
        <v>7879</v>
      </c>
      <c r="Y802" s="178" t="s">
        <v>7880</v>
      </c>
      <c r="Z802" s="194" t="s">
        <v>7946</v>
      </c>
    </row>
    <row r="803" spans="1:26" ht="12.75" x14ac:dyDescent="0.2">
      <c r="A803" s="194" t="s">
        <v>73</v>
      </c>
      <c r="B803" s="175">
        <v>735972006</v>
      </c>
      <c r="C803" s="174" t="s">
        <v>53</v>
      </c>
      <c r="D803" s="174" t="s">
        <v>74</v>
      </c>
      <c r="E803" s="174" t="s">
        <v>7096</v>
      </c>
      <c r="F803" s="174" t="s">
        <v>75</v>
      </c>
      <c r="G803" s="174" t="s">
        <v>7097</v>
      </c>
      <c r="H803" s="174" t="s">
        <v>76</v>
      </c>
      <c r="I803" s="174" t="s">
        <v>6651</v>
      </c>
      <c r="J803" s="174" t="s">
        <v>6889</v>
      </c>
      <c r="K803" s="174" t="s">
        <v>77</v>
      </c>
      <c r="L803" s="174" t="s">
        <v>50</v>
      </c>
      <c r="M803" s="174" t="s">
        <v>78</v>
      </c>
      <c r="N803" s="174">
        <v>228798000</v>
      </c>
      <c r="O803" s="174" t="s">
        <v>6572</v>
      </c>
      <c r="P803" s="174">
        <v>0</v>
      </c>
      <c r="Q803" s="176" t="s">
        <v>79</v>
      </c>
      <c r="R803" s="176" t="s">
        <v>7098</v>
      </c>
      <c r="S803" s="177">
        <v>39381</v>
      </c>
      <c r="T803" s="178">
        <v>7379</v>
      </c>
      <c r="U803" s="179">
        <v>21405874</v>
      </c>
      <c r="V803" s="179">
        <v>62002144</v>
      </c>
      <c r="W803" s="195">
        <v>44286</v>
      </c>
      <c r="X803" s="178" t="s">
        <v>7879</v>
      </c>
      <c r="Y803" s="178" t="s">
        <v>7880</v>
      </c>
      <c r="Z803" s="194" t="s">
        <v>8051</v>
      </c>
    </row>
    <row r="804" spans="1:26" ht="12.75" x14ac:dyDescent="0.2">
      <c r="A804" s="194" t="s">
        <v>73</v>
      </c>
      <c r="B804" s="175">
        <v>735972006</v>
      </c>
      <c r="C804" s="174" t="s">
        <v>53</v>
      </c>
      <c r="D804" s="174" t="s">
        <v>74</v>
      </c>
      <c r="E804" s="174" t="s">
        <v>7096</v>
      </c>
      <c r="F804" s="174" t="s">
        <v>75</v>
      </c>
      <c r="G804" s="174" t="s">
        <v>7097</v>
      </c>
      <c r="H804" s="174" t="s">
        <v>76</v>
      </c>
      <c r="I804" s="174" t="s">
        <v>6651</v>
      </c>
      <c r="J804" s="174" t="s">
        <v>6889</v>
      </c>
      <c r="K804" s="174" t="s">
        <v>77</v>
      </c>
      <c r="L804" s="174" t="s">
        <v>50</v>
      </c>
      <c r="M804" s="174" t="s">
        <v>78</v>
      </c>
      <c r="N804" s="174">
        <v>228798000</v>
      </c>
      <c r="O804" s="174" t="s">
        <v>6572</v>
      </c>
      <c r="P804" s="174">
        <v>0</v>
      </c>
      <c r="Q804" s="176" t="s">
        <v>79</v>
      </c>
      <c r="R804" s="176" t="s">
        <v>7098</v>
      </c>
      <c r="S804" s="177">
        <v>39381</v>
      </c>
      <c r="T804" s="178">
        <v>7379</v>
      </c>
      <c r="U804" s="179">
        <v>49825445</v>
      </c>
      <c r="V804" s="179">
        <v>137036012</v>
      </c>
      <c r="W804" s="195">
        <v>44286</v>
      </c>
      <c r="X804" s="178" t="s">
        <v>7879</v>
      </c>
      <c r="Y804" s="178" t="s">
        <v>7880</v>
      </c>
      <c r="Z804" s="194" t="s">
        <v>8019</v>
      </c>
    </row>
    <row r="805" spans="1:26" ht="12.75" x14ac:dyDescent="0.2">
      <c r="A805" s="194" t="s">
        <v>73</v>
      </c>
      <c r="B805" s="175">
        <v>735972006</v>
      </c>
      <c r="C805" s="174" t="s">
        <v>53</v>
      </c>
      <c r="D805" s="174" t="s">
        <v>74</v>
      </c>
      <c r="E805" s="174" t="s">
        <v>7096</v>
      </c>
      <c r="F805" s="174" t="s">
        <v>75</v>
      </c>
      <c r="G805" s="174" t="s">
        <v>7097</v>
      </c>
      <c r="H805" s="174" t="s">
        <v>76</v>
      </c>
      <c r="I805" s="174" t="s">
        <v>6651</v>
      </c>
      <c r="J805" s="174" t="s">
        <v>6889</v>
      </c>
      <c r="K805" s="174" t="s">
        <v>77</v>
      </c>
      <c r="L805" s="174" t="s">
        <v>50</v>
      </c>
      <c r="M805" s="174" t="s">
        <v>78</v>
      </c>
      <c r="N805" s="174">
        <v>228798000</v>
      </c>
      <c r="O805" s="174" t="s">
        <v>6572</v>
      </c>
      <c r="P805" s="174">
        <v>0</v>
      </c>
      <c r="Q805" s="176" t="s">
        <v>79</v>
      </c>
      <c r="R805" s="176" t="s">
        <v>7098</v>
      </c>
      <c r="S805" s="177">
        <v>39381</v>
      </c>
      <c r="T805" s="178">
        <v>7379</v>
      </c>
      <c r="U805" s="179">
        <v>37277190</v>
      </c>
      <c r="V805" s="179">
        <v>107609361</v>
      </c>
      <c r="W805" s="195">
        <v>44286</v>
      </c>
      <c r="X805" s="178" t="s">
        <v>7879</v>
      </c>
      <c r="Y805" s="178" t="s">
        <v>7880</v>
      </c>
      <c r="Z805" s="194" t="s">
        <v>7886</v>
      </c>
    </row>
    <row r="806" spans="1:26" ht="12.75" x14ac:dyDescent="0.2">
      <c r="A806" s="194" t="s">
        <v>5729</v>
      </c>
      <c r="B806" s="175">
        <v>658279203</v>
      </c>
      <c r="C806" s="174" t="s">
        <v>5354</v>
      </c>
      <c r="D806" s="174" t="s">
        <v>5730</v>
      </c>
      <c r="E806" s="174" t="s">
        <v>7174</v>
      </c>
      <c r="F806" s="174" t="s">
        <v>5366</v>
      </c>
      <c r="G806" s="174" t="s">
        <v>7175</v>
      </c>
      <c r="H806" s="174" t="s">
        <v>5731</v>
      </c>
      <c r="I806" s="174" t="s">
        <v>7176</v>
      </c>
      <c r="J806" s="174" t="s">
        <v>6722</v>
      </c>
      <c r="K806" s="174" t="s">
        <v>6856</v>
      </c>
      <c r="L806" s="174" t="s">
        <v>50</v>
      </c>
      <c r="M806" s="174" t="s">
        <v>1210</v>
      </c>
      <c r="N806" s="174" t="s">
        <v>6858</v>
      </c>
      <c r="O806" s="174" t="s">
        <v>6857</v>
      </c>
      <c r="P806" s="174">
        <v>0</v>
      </c>
      <c r="Q806" s="176" t="s">
        <v>1217</v>
      </c>
      <c r="R806" s="176" t="s">
        <v>7182</v>
      </c>
      <c r="S806" s="177">
        <v>39392</v>
      </c>
      <c r="T806" s="178">
        <v>7381</v>
      </c>
      <c r="U806" s="179">
        <v>15519748</v>
      </c>
      <c r="V806" s="179">
        <v>40971919</v>
      </c>
      <c r="W806" s="195">
        <v>44286</v>
      </c>
      <c r="X806" s="178" t="s">
        <v>7879</v>
      </c>
      <c r="Y806" s="178" t="s">
        <v>7880</v>
      </c>
      <c r="Z806" s="194" t="s">
        <v>7972</v>
      </c>
    </row>
    <row r="807" spans="1:26" ht="12.75" x14ac:dyDescent="0.2">
      <c r="A807" s="194" t="s">
        <v>5729</v>
      </c>
      <c r="B807" s="175">
        <v>658279203</v>
      </c>
      <c r="C807" s="174" t="s">
        <v>5354</v>
      </c>
      <c r="D807" s="174" t="s">
        <v>5730</v>
      </c>
      <c r="E807" s="174" t="s">
        <v>7174</v>
      </c>
      <c r="F807" s="174" t="s">
        <v>5366</v>
      </c>
      <c r="G807" s="174" t="s">
        <v>7175</v>
      </c>
      <c r="H807" s="174" t="s">
        <v>5731</v>
      </c>
      <c r="I807" s="174" t="s">
        <v>7176</v>
      </c>
      <c r="J807" s="174" t="s">
        <v>6722</v>
      </c>
      <c r="K807" s="174" t="s">
        <v>6856</v>
      </c>
      <c r="L807" s="174" t="s">
        <v>50</v>
      </c>
      <c r="M807" s="174" t="s">
        <v>1210</v>
      </c>
      <c r="N807" s="174" t="s">
        <v>6858</v>
      </c>
      <c r="O807" s="174" t="s">
        <v>6857</v>
      </c>
      <c r="P807" s="174">
        <v>0</v>
      </c>
      <c r="Q807" s="176" t="s">
        <v>1217</v>
      </c>
      <c r="R807" s="176" t="s">
        <v>7182</v>
      </c>
      <c r="S807" s="177">
        <v>39392</v>
      </c>
      <c r="T807" s="178">
        <v>7381</v>
      </c>
      <c r="U807" s="214">
        <v>0</v>
      </c>
      <c r="V807" s="179">
        <v>48710811</v>
      </c>
      <c r="W807" s="195">
        <v>44286</v>
      </c>
      <c r="X807" s="178" t="s">
        <v>7879</v>
      </c>
      <c r="Y807" s="178" t="s">
        <v>7880</v>
      </c>
      <c r="Z807" s="194" t="s">
        <v>7902</v>
      </c>
    </row>
    <row r="808" spans="1:26" ht="12.75" x14ac:dyDescent="0.2">
      <c r="A808" s="194" t="s">
        <v>2928</v>
      </c>
      <c r="B808" s="175">
        <v>690502003</v>
      </c>
      <c r="C808" s="174" t="s">
        <v>2854</v>
      </c>
      <c r="D808" s="174" t="s">
        <v>2882</v>
      </c>
      <c r="E808" s="174" t="s">
        <v>1700</v>
      </c>
      <c r="F808" s="174" t="s">
        <v>2883</v>
      </c>
      <c r="G808" s="174" t="s">
        <v>29</v>
      </c>
      <c r="H808" s="174">
        <v>0</v>
      </c>
      <c r="I808" s="174">
        <v>0</v>
      </c>
      <c r="J808" s="174" t="s">
        <v>2929</v>
      </c>
      <c r="K808" s="174" t="s">
        <v>2931</v>
      </c>
      <c r="L808" s="174" t="s">
        <v>630</v>
      </c>
      <c r="M808" s="174" t="s">
        <v>2932</v>
      </c>
      <c r="N808" s="174">
        <v>0</v>
      </c>
      <c r="O808" s="174" t="s">
        <v>2930</v>
      </c>
      <c r="P808" s="174">
        <v>0</v>
      </c>
      <c r="Q808" s="176">
        <v>91001</v>
      </c>
      <c r="R808" s="176" t="s">
        <v>2933</v>
      </c>
      <c r="S808" s="177">
        <v>39434</v>
      </c>
      <c r="T808" s="178">
        <v>7386</v>
      </c>
      <c r="U808" s="179">
        <v>2861840</v>
      </c>
      <c r="V808" s="179">
        <v>4148223</v>
      </c>
      <c r="W808" s="195">
        <v>44286</v>
      </c>
      <c r="X808" s="178" t="s">
        <v>7879</v>
      </c>
      <c r="Y808" s="178" t="s">
        <v>7880</v>
      </c>
      <c r="Z808" s="194" t="s">
        <v>8024</v>
      </c>
    </row>
    <row r="809" spans="1:26" ht="12.75" x14ac:dyDescent="0.2">
      <c r="A809" s="194" t="s">
        <v>1426</v>
      </c>
      <c r="B809" s="175">
        <v>713394009</v>
      </c>
      <c r="C809" s="174" t="s">
        <v>53</v>
      </c>
      <c r="D809" s="174" t="s">
        <v>1427</v>
      </c>
      <c r="E809" s="174" t="s">
        <v>7522</v>
      </c>
      <c r="F809" s="174" t="s">
        <v>1428</v>
      </c>
      <c r="G809" s="174" t="s">
        <v>6484</v>
      </c>
      <c r="H809" s="174" t="s">
        <v>1230</v>
      </c>
      <c r="I809" s="174" t="s">
        <v>6163</v>
      </c>
      <c r="J809" s="174" t="s">
        <v>1429</v>
      </c>
      <c r="K809" s="174" t="s">
        <v>6930</v>
      </c>
      <c r="L809" s="174" t="s">
        <v>51</v>
      </c>
      <c r="M809" s="174" t="s">
        <v>1430</v>
      </c>
      <c r="N809" s="174" t="s">
        <v>6931</v>
      </c>
      <c r="O809" s="174" t="s">
        <v>6531</v>
      </c>
      <c r="P809" s="174">
        <v>0</v>
      </c>
      <c r="Q809" s="176">
        <v>93401</v>
      </c>
      <c r="R809" s="176" t="s">
        <v>7028</v>
      </c>
      <c r="S809" s="177">
        <v>39476</v>
      </c>
      <c r="T809" s="178">
        <v>7388</v>
      </c>
      <c r="U809" s="179">
        <v>17222605</v>
      </c>
      <c r="V809" s="179">
        <v>42583744</v>
      </c>
      <c r="W809" s="195">
        <v>44286</v>
      </c>
      <c r="X809" s="178" t="s">
        <v>7879</v>
      </c>
      <c r="Y809" s="178" t="s">
        <v>7880</v>
      </c>
      <c r="Z809" s="194" t="s">
        <v>230</v>
      </c>
    </row>
    <row r="810" spans="1:26" ht="12.75" x14ac:dyDescent="0.2">
      <c r="A810" s="194" t="s">
        <v>1426</v>
      </c>
      <c r="B810" s="175">
        <v>713394009</v>
      </c>
      <c r="C810" s="174" t="s">
        <v>53</v>
      </c>
      <c r="D810" s="174" t="s">
        <v>1427</v>
      </c>
      <c r="E810" s="174" t="s">
        <v>7522</v>
      </c>
      <c r="F810" s="174" t="s">
        <v>1428</v>
      </c>
      <c r="G810" s="174" t="s">
        <v>6484</v>
      </c>
      <c r="H810" s="174" t="s">
        <v>1230</v>
      </c>
      <c r="I810" s="174" t="s">
        <v>6163</v>
      </c>
      <c r="J810" s="174" t="s">
        <v>1429</v>
      </c>
      <c r="K810" s="174" t="s">
        <v>6930</v>
      </c>
      <c r="L810" s="174" t="s">
        <v>51</v>
      </c>
      <c r="M810" s="174" t="s">
        <v>1430</v>
      </c>
      <c r="N810" s="174" t="s">
        <v>6931</v>
      </c>
      <c r="O810" s="174" t="s">
        <v>6531</v>
      </c>
      <c r="P810" s="174">
        <v>0</v>
      </c>
      <c r="Q810" s="176">
        <v>93401</v>
      </c>
      <c r="R810" s="176" t="s">
        <v>7028</v>
      </c>
      <c r="S810" s="177">
        <v>39476</v>
      </c>
      <c r="T810" s="178">
        <v>7388</v>
      </c>
      <c r="U810" s="179">
        <v>25773316</v>
      </c>
      <c r="V810" s="179">
        <v>74139815</v>
      </c>
      <c r="W810" s="195">
        <v>44286</v>
      </c>
      <c r="X810" s="178" t="s">
        <v>7879</v>
      </c>
      <c r="Y810" s="178" t="s">
        <v>7880</v>
      </c>
      <c r="Z810" s="194" t="s">
        <v>8068</v>
      </c>
    </row>
    <row r="811" spans="1:26" ht="12.75" x14ac:dyDescent="0.2">
      <c r="A811" s="194" t="s">
        <v>1426</v>
      </c>
      <c r="B811" s="175">
        <v>713394009</v>
      </c>
      <c r="C811" s="174" t="s">
        <v>53</v>
      </c>
      <c r="D811" s="174" t="s">
        <v>1427</v>
      </c>
      <c r="E811" s="174" t="s">
        <v>7522</v>
      </c>
      <c r="F811" s="174" t="s">
        <v>1428</v>
      </c>
      <c r="G811" s="174" t="s">
        <v>6484</v>
      </c>
      <c r="H811" s="174" t="s">
        <v>1230</v>
      </c>
      <c r="I811" s="174" t="s">
        <v>6163</v>
      </c>
      <c r="J811" s="174" t="s">
        <v>1429</v>
      </c>
      <c r="K811" s="174" t="s">
        <v>6930</v>
      </c>
      <c r="L811" s="174" t="s">
        <v>51</v>
      </c>
      <c r="M811" s="174" t="s">
        <v>1430</v>
      </c>
      <c r="N811" s="174" t="s">
        <v>6931</v>
      </c>
      <c r="O811" s="174" t="s">
        <v>6531</v>
      </c>
      <c r="P811" s="174">
        <v>0</v>
      </c>
      <c r="Q811" s="176">
        <v>93401</v>
      </c>
      <c r="R811" s="176" t="s">
        <v>7028</v>
      </c>
      <c r="S811" s="177">
        <v>39476</v>
      </c>
      <c r="T811" s="178">
        <v>7388</v>
      </c>
      <c r="U811" s="179">
        <v>19619361</v>
      </c>
      <c r="V811" s="179">
        <v>38596559</v>
      </c>
      <c r="W811" s="195">
        <v>44286</v>
      </c>
      <c r="X811" s="178" t="s">
        <v>7879</v>
      </c>
      <c r="Y811" s="178" t="s">
        <v>7880</v>
      </c>
      <c r="Z811" s="194" t="s">
        <v>198</v>
      </c>
    </row>
    <row r="812" spans="1:26" ht="12.75" x14ac:dyDescent="0.2">
      <c r="A812" s="194" t="s">
        <v>1426</v>
      </c>
      <c r="B812" s="175">
        <v>713394009</v>
      </c>
      <c r="C812" s="174" t="s">
        <v>53</v>
      </c>
      <c r="D812" s="174" t="s">
        <v>1427</v>
      </c>
      <c r="E812" s="174" t="s">
        <v>7522</v>
      </c>
      <c r="F812" s="174" t="s">
        <v>1428</v>
      </c>
      <c r="G812" s="174" t="s">
        <v>6484</v>
      </c>
      <c r="H812" s="174" t="s">
        <v>1230</v>
      </c>
      <c r="I812" s="174" t="s">
        <v>6163</v>
      </c>
      <c r="J812" s="174" t="s">
        <v>1429</v>
      </c>
      <c r="K812" s="174" t="s">
        <v>6930</v>
      </c>
      <c r="L812" s="174" t="s">
        <v>51</v>
      </c>
      <c r="M812" s="174" t="s">
        <v>1430</v>
      </c>
      <c r="N812" s="174" t="s">
        <v>6931</v>
      </c>
      <c r="O812" s="174" t="s">
        <v>6531</v>
      </c>
      <c r="P812" s="174">
        <v>0</v>
      </c>
      <c r="Q812" s="176">
        <v>93401</v>
      </c>
      <c r="R812" s="176" t="s">
        <v>7028</v>
      </c>
      <c r="S812" s="177">
        <v>39476</v>
      </c>
      <c r="T812" s="178">
        <v>7388</v>
      </c>
      <c r="U812" s="179">
        <v>71616845</v>
      </c>
      <c r="V812" s="179">
        <v>121499698</v>
      </c>
      <c r="W812" s="195">
        <v>44286</v>
      </c>
      <c r="X812" s="178" t="s">
        <v>7879</v>
      </c>
      <c r="Y812" s="178" t="s">
        <v>7880</v>
      </c>
      <c r="Z812" s="194" t="s">
        <v>7890</v>
      </c>
    </row>
    <row r="813" spans="1:26" ht="12.75" x14ac:dyDescent="0.2">
      <c r="A813" s="194" t="s">
        <v>3405</v>
      </c>
      <c r="B813" s="175">
        <v>691303004</v>
      </c>
      <c r="C813" s="174" t="s">
        <v>2854</v>
      </c>
      <c r="D813" s="174" t="s">
        <v>2882</v>
      </c>
      <c r="E813" s="174" t="s">
        <v>1700</v>
      </c>
      <c r="F813" s="174" t="s">
        <v>2883</v>
      </c>
      <c r="G813" s="174" t="s">
        <v>29</v>
      </c>
      <c r="H813" s="174">
        <v>0</v>
      </c>
      <c r="I813" s="174">
        <v>0</v>
      </c>
      <c r="J813" s="174" t="s">
        <v>3406</v>
      </c>
      <c r="K813" s="174" t="s">
        <v>3407</v>
      </c>
      <c r="L813" s="174" t="s">
        <v>6171</v>
      </c>
      <c r="M813" s="174" t="s">
        <v>1697</v>
      </c>
      <c r="N813" s="174" t="s">
        <v>3408</v>
      </c>
      <c r="O813" s="174">
        <v>0</v>
      </c>
      <c r="P813" s="174">
        <v>0</v>
      </c>
      <c r="Q813" s="176">
        <v>91001</v>
      </c>
      <c r="R813" s="176" t="s">
        <v>2875</v>
      </c>
      <c r="S813" s="177">
        <v>39581</v>
      </c>
      <c r="T813" s="178">
        <v>7390</v>
      </c>
      <c r="U813" s="179">
        <v>6439140</v>
      </c>
      <c r="V813" s="179">
        <v>11280030</v>
      </c>
      <c r="W813" s="195">
        <v>44286</v>
      </c>
      <c r="X813" s="178" t="s">
        <v>7879</v>
      </c>
      <c r="Y813" s="178" t="s">
        <v>7880</v>
      </c>
      <c r="Z813" s="194" t="s">
        <v>7993</v>
      </c>
    </row>
    <row r="814" spans="1:26" ht="12.75" x14ac:dyDescent="0.2">
      <c r="A814" s="194" t="s">
        <v>3424</v>
      </c>
      <c r="B814" s="175">
        <v>692551001</v>
      </c>
      <c r="C814" s="174" t="s">
        <v>2854</v>
      </c>
      <c r="D814" s="174" t="s">
        <v>2871</v>
      </c>
      <c r="E814" s="174" t="s">
        <v>27</v>
      </c>
      <c r="F814" s="174" t="s">
        <v>2872</v>
      </c>
      <c r="G814" s="174" t="s">
        <v>29</v>
      </c>
      <c r="H814" s="174">
        <v>0</v>
      </c>
      <c r="I814" s="174">
        <v>0</v>
      </c>
      <c r="J814" s="174" t="s">
        <v>3425</v>
      </c>
      <c r="K814" s="174" t="s">
        <v>6455</v>
      </c>
      <c r="L814" s="174" t="s">
        <v>50</v>
      </c>
      <c r="M814" s="174" t="s">
        <v>3427</v>
      </c>
      <c r="N814" s="174" t="s">
        <v>3426</v>
      </c>
      <c r="O814" s="174" t="s">
        <v>6454</v>
      </c>
      <c r="P814" s="174">
        <v>0</v>
      </c>
      <c r="Q814" s="176">
        <v>91001</v>
      </c>
      <c r="R814" s="176" t="s">
        <v>3269</v>
      </c>
      <c r="S814" s="177">
        <v>39612</v>
      </c>
      <c r="T814" s="178">
        <v>7395</v>
      </c>
      <c r="U814" s="179">
        <v>9730256</v>
      </c>
      <c r="V814" s="179">
        <v>29190768</v>
      </c>
      <c r="W814" s="195">
        <v>44286</v>
      </c>
      <c r="X814" s="178" t="s">
        <v>7879</v>
      </c>
      <c r="Y814" s="178" t="s">
        <v>7880</v>
      </c>
      <c r="Z814" s="194" t="s">
        <v>7994</v>
      </c>
    </row>
    <row r="815" spans="1:26" ht="12.75" x14ac:dyDescent="0.2">
      <c r="A815" s="194" t="s">
        <v>3931</v>
      </c>
      <c r="B815" s="175">
        <v>690901005</v>
      </c>
      <c r="C815" s="174" t="s">
        <v>2854</v>
      </c>
      <c r="D815" s="174" t="s">
        <v>2871</v>
      </c>
      <c r="E815" s="174" t="s">
        <v>27</v>
      </c>
      <c r="F815" s="174" t="s">
        <v>2872</v>
      </c>
      <c r="G815" s="174" t="s">
        <v>29</v>
      </c>
      <c r="H815" s="174">
        <v>0</v>
      </c>
      <c r="I815" s="174">
        <v>0</v>
      </c>
      <c r="J815" s="174" t="s">
        <v>3932</v>
      </c>
      <c r="K815" s="174" t="s">
        <v>3933</v>
      </c>
      <c r="L815" s="174" t="s">
        <v>6170</v>
      </c>
      <c r="M815" s="174" t="s">
        <v>3934</v>
      </c>
      <c r="N815" s="174">
        <v>0</v>
      </c>
      <c r="O815" s="174">
        <v>0</v>
      </c>
      <c r="P815" s="174">
        <v>0</v>
      </c>
      <c r="Q815" s="176">
        <v>91001</v>
      </c>
      <c r="R815" s="176" t="s">
        <v>2875</v>
      </c>
      <c r="S815" s="177">
        <v>39912</v>
      </c>
      <c r="T815" s="178">
        <v>7411</v>
      </c>
      <c r="U815" s="179">
        <v>5008220</v>
      </c>
      <c r="V815" s="179">
        <v>10161690</v>
      </c>
      <c r="W815" s="195">
        <v>44286</v>
      </c>
      <c r="X815" s="178" t="s">
        <v>7879</v>
      </c>
      <c r="Y815" s="178" t="s">
        <v>7880</v>
      </c>
      <c r="Z815" s="194" t="s">
        <v>7934</v>
      </c>
    </row>
    <row r="816" spans="1:26" ht="12.75" x14ac:dyDescent="0.2">
      <c r="A816" s="194" t="s">
        <v>2707</v>
      </c>
      <c r="B816" s="175" t="s">
        <v>7821</v>
      </c>
      <c r="C816" s="174" t="s">
        <v>1566</v>
      </c>
      <c r="D816" s="174" t="s">
        <v>2708</v>
      </c>
      <c r="E816" s="174" t="s">
        <v>7614</v>
      </c>
      <c r="F816" s="174" t="s">
        <v>6112</v>
      </c>
      <c r="G816" s="174" t="s">
        <v>2709</v>
      </c>
      <c r="H816" s="174" t="s">
        <v>2710</v>
      </c>
      <c r="I816" s="174" t="s">
        <v>2711</v>
      </c>
      <c r="J816" s="174" t="s">
        <v>2712</v>
      </c>
      <c r="K816" s="174" t="s">
        <v>2714</v>
      </c>
      <c r="L816" s="174" t="s">
        <v>6167</v>
      </c>
      <c r="M816" s="174" t="s">
        <v>1833</v>
      </c>
      <c r="N816" s="174" t="s">
        <v>2715</v>
      </c>
      <c r="O816" s="174" t="s">
        <v>2713</v>
      </c>
      <c r="P816" s="174">
        <v>0</v>
      </c>
      <c r="Q816" s="176">
        <v>93401</v>
      </c>
      <c r="R816" s="176" t="s">
        <v>7587</v>
      </c>
      <c r="S816" s="177">
        <v>39938</v>
      </c>
      <c r="T816" s="178">
        <v>7412</v>
      </c>
      <c r="U816" s="179">
        <v>29870162</v>
      </c>
      <c r="V816" s="179">
        <v>62798838</v>
      </c>
      <c r="W816" s="195">
        <v>44286</v>
      </c>
      <c r="X816" s="178" t="s">
        <v>7879</v>
      </c>
      <c r="Y816" s="178" t="s">
        <v>7880</v>
      </c>
      <c r="Z816" s="194" t="s">
        <v>7882</v>
      </c>
    </row>
    <row r="817" spans="1:26" ht="12.75" x14ac:dyDescent="0.2">
      <c r="A817" s="194" t="s">
        <v>3841</v>
      </c>
      <c r="B817" s="175">
        <v>690712008</v>
      </c>
      <c r="C817" s="174" t="s">
        <v>3842</v>
      </c>
      <c r="D817" s="174" t="s">
        <v>3843</v>
      </c>
      <c r="E817" s="174" t="s">
        <v>1700</v>
      </c>
      <c r="F817" s="174" t="s">
        <v>3844</v>
      </c>
      <c r="G817" s="174" t="s">
        <v>29</v>
      </c>
      <c r="H817" s="174">
        <v>0</v>
      </c>
      <c r="I817" s="174">
        <v>0</v>
      </c>
      <c r="J817" s="174" t="s">
        <v>3845</v>
      </c>
      <c r="K817" s="174" t="s">
        <v>3847</v>
      </c>
      <c r="L817" s="174" t="s">
        <v>50</v>
      </c>
      <c r="M817" s="174" t="s">
        <v>3849</v>
      </c>
      <c r="N817" s="174" t="s">
        <v>3848</v>
      </c>
      <c r="O817" s="174" t="s">
        <v>3846</v>
      </c>
      <c r="P817" s="174">
        <v>0</v>
      </c>
      <c r="Q817" s="176">
        <v>91001</v>
      </c>
      <c r="R817" s="176" t="s">
        <v>3850</v>
      </c>
      <c r="S817" s="177">
        <v>40057</v>
      </c>
      <c r="T817" s="178">
        <v>7418</v>
      </c>
      <c r="U817" s="214">
        <v>0</v>
      </c>
      <c r="V817" s="179">
        <v>7362100</v>
      </c>
      <c r="W817" s="195">
        <v>44286</v>
      </c>
      <c r="X817" s="178" t="s">
        <v>7879</v>
      </c>
      <c r="Y817" s="178" t="s">
        <v>7880</v>
      </c>
      <c r="Z817" s="194" t="s">
        <v>7931</v>
      </c>
    </row>
    <row r="818" spans="1:26" ht="12.75" x14ac:dyDescent="0.2">
      <c r="A818" s="194" t="s">
        <v>3570</v>
      </c>
      <c r="B818" s="175">
        <v>690612003</v>
      </c>
      <c r="C818" s="174" t="s">
        <v>2854</v>
      </c>
      <c r="D818" s="174" t="s">
        <v>633</v>
      </c>
      <c r="E818" s="174" t="s">
        <v>27</v>
      </c>
      <c r="F818" s="174" t="s">
        <v>634</v>
      </c>
      <c r="G818" s="174" t="s">
        <v>29</v>
      </c>
      <c r="H818" s="174">
        <v>0</v>
      </c>
      <c r="I818" s="174">
        <v>0</v>
      </c>
      <c r="J818" s="174" t="s">
        <v>3571</v>
      </c>
      <c r="K818" s="174" t="s">
        <v>3573</v>
      </c>
      <c r="L818" s="174" t="s">
        <v>630</v>
      </c>
      <c r="M818" s="174">
        <v>0</v>
      </c>
      <c r="N818" s="174" t="s">
        <v>3574</v>
      </c>
      <c r="O818" s="174" t="s">
        <v>3572</v>
      </c>
      <c r="P818" s="174">
        <v>0</v>
      </c>
      <c r="Q818" s="176">
        <v>91001</v>
      </c>
      <c r="R818" s="176" t="s">
        <v>2875</v>
      </c>
      <c r="S818" s="177">
        <v>40190</v>
      </c>
      <c r="T818" s="178">
        <v>7423</v>
      </c>
      <c r="U818" s="214">
        <v>0</v>
      </c>
      <c r="V818" s="179">
        <v>2861840</v>
      </c>
      <c r="W818" s="195">
        <v>44286</v>
      </c>
      <c r="X818" s="178" t="s">
        <v>7879</v>
      </c>
      <c r="Y818" s="178" t="s">
        <v>7880</v>
      </c>
      <c r="Z818" s="194" t="s">
        <v>8028</v>
      </c>
    </row>
    <row r="819" spans="1:26" ht="12.75" x14ac:dyDescent="0.2">
      <c r="A819" s="194" t="s">
        <v>3052</v>
      </c>
      <c r="B819" s="175">
        <v>692665007</v>
      </c>
      <c r="C819" s="174" t="s">
        <v>2854</v>
      </c>
      <c r="D819" s="174" t="s">
        <v>633</v>
      </c>
      <c r="E819" s="174" t="s">
        <v>27</v>
      </c>
      <c r="F819" s="174" t="s">
        <v>634</v>
      </c>
      <c r="G819" s="174" t="s">
        <v>29</v>
      </c>
      <c r="H819" s="174">
        <v>0</v>
      </c>
      <c r="I819" s="174">
        <v>0</v>
      </c>
      <c r="J819" s="174" t="s">
        <v>3053</v>
      </c>
      <c r="K819" s="174" t="s">
        <v>6196</v>
      </c>
      <c r="L819" s="174" t="s">
        <v>6168</v>
      </c>
      <c r="M819" s="174" t="s">
        <v>3054</v>
      </c>
      <c r="N819" s="174" t="s">
        <v>6308</v>
      </c>
      <c r="O819" s="174" t="s">
        <v>6309</v>
      </c>
      <c r="P819" s="174">
        <v>0</v>
      </c>
      <c r="Q819" s="176">
        <v>91001</v>
      </c>
      <c r="R819" s="176" t="s">
        <v>2875</v>
      </c>
      <c r="S819" s="177">
        <v>40249</v>
      </c>
      <c r="T819" s="178">
        <v>7425</v>
      </c>
      <c r="U819" s="179">
        <v>3262498</v>
      </c>
      <c r="V819" s="179">
        <v>6619616</v>
      </c>
      <c r="W819" s="195">
        <v>44286</v>
      </c>
      <c r="X819" s="178" t="s">
        <v>7879</v>
      </c>
      <c r="Y819" s="178" t="s">
        <v>7880</v>
      </c>
      <c r="Z819" s="194" t="s">
        <v>8057</v>
      </c>
    </row>
    <row r="820" spans="1:26" ht="12.75" x14ac:dyDescent="0.2">
      <c r="A820" s="194" t="s">
        <v>3616</v>
      </c>
      <c r="B820" s="175">
        <v>692012003</v>
      </c>
      <c r="C820" s="174" t="s">
        <v>2854</v>
      </c>
      <c r="D820" s="174" t="s">
        <v>2871</v>
      </c>
      <c r="E820" s="174" t="s">
        <v>27</v>
      </c>
      <c r="F820" s="174" t="s">
        <v>2872</v>
      </c>
      <c r="G820" s="174" t="s">
        <v>29</v>
      </c>
      <c r="H820" s="174">
        <v>0</v>
      </c>
      <c r="I820" s="174">
        <v>0</v>
      </c>
      <c r="J820" s="174" t="s">
        <v>3617</v>
      </c>
      <c r="K820" s="174" t="s">
        <v>3618</v>
      </c>
      <c r="L820" s="174" t="s">
        <v>6172</v>
      </c>
      <c r="M820" s="174" t="s">
        <v>3619</v>
      </c>
      <c r="N820" s="174" t="s">
        <v>6587</v>
      </c>
      <c r="O820" s="174">
        <v>0</v>
      </c>
      <c r="P820" s="174">
        <v>0</v>
      </c>
      <c r="Q820" s="176">
        <v>91001</v>
      </c>
      <c r="R820" s="176" t="s">
        <v>3046</v>
      </c>
      <c r="S820" s="177">
        <v>40500</v>
      </c>
      <c r="T820" s="178">
        <v>7436</v>
      </c>
      <c r="U820" s="179">
        <v>4893746</v>
      </c>
      <c r="V820" s="179">
        <v>14681238</v>
      </c>
      <c r="W820" s="195">
        <v>44286</v>
      </c>
      <c r="X820" s="178" t="s">
        <v>7879</v>
      </c>
      <c r="Y820" s="178" t="s">
        <v>7880</v>
      </c>
      <c r="Z820" s="194" t="s">
        <v>7924</v>
      </c>
    </row>
    <row r="821" spans="1:26" ht="12.75" x14ac:dyDescent="0.2">
      <c r="A821" s="194" t="s">
        <v>1243</v>
      </c>
      <c r="B821" s="175">
        <v>712341009</v>
      </c>
      <c r="C821" s="174" t="s">
        <v>81</v>
      </c>
      <c r="D821" s="174" t="s">
        <v>1244</v>
      </c>
      <c r="E821" s="174" t="s">
        <v>7606</v>
      </c>
      <c r="F821" s="174" t="s">
        <v>1245</v>
      </c>
      <c r="G821" s="174" t="s">
        <v>1247</v>
      </c>
      <c r="H821" s="174" t="s">
        <v>1246</v>
      </c>
      <c r="I821" s="174" t="s">
        <v>1248</v>
      </c>
      <c r="J821" s="174" t="s">
        <v>1249</v>
      </c>
      <c r="K821" s="174" t="s">
        <v>1250</v>
      </c>
      <c r="L821" s="174" t="s">
        <v>50</v>
      </c>
      <c r="M821" s="174" t="s">
        <v>1250</v>
      </c>
      <c r="N821" s="174" t="s">
        <v>1251</v>
      </c>
      <c r="O821" s="174" t="s">
        <v>1252</v>
      </c>
      <c r="P821" s="174">
        <v>0</v>
      </c>
      <c r="Q821" s="176">
        <v>93401</v>
      </c>
      <c r="R821" s="176" t="s">
        <v>7595</v>
      </c>
      <c r="S821" s="177">
        <v>40745</v>
      </c>
      <c r="T821" s="178">
        <v>7446</v>
      </c>
      <c r="U821" s="179">
        <v>18919176</v>
      </c>
      <c r="V821" s="179">
        <v>57078192</v>
      </c>
      <c r="W821" s="195">
        <v>44286</v>
      </c>
      <c r="X821" s="178" t="s">
        <v>7879</v>
      </c>
      <c r="Y821" s="178" t="s">
        <v>7880</v>
      </c>
      <c r="Z821" s="194" t="s">
        <v>7961</v>
      </c>
    </row>
    <row r="822" spans="1:26" ht="12.75" x14ac:dyDescent="0.2">
      <c r="A822" s="194" t="s">
        <v>3608</v>
      </c>
      <c r="B822" s="175">
        <v>692313003</v>
      </c>
      <c r="C822" s="174" t="s">
        <v>2854</v>
      </c>
      <c r="D822" s="174" t="s">
        <v>2871</v>
      </c>
      <c r="E822" s="174" t="s">
        <v>27</v>
      </c>
      <c r="F822" s="174" t="s">
        <v>2872</v>
      </c>
      <c r="G822" s="174" t="s">
        <v>29</v>
      </c>
      <c r="H822" s="174">
        <v>0</v>
      </c>
      <c r="I822" s="174">
        <v>0</v>
      </c>
      <c r="J822" s="174" t="s">
        <v>6414</v>
      </c>
      <c r="K822" s="174" t="s">
        <v>3609</v>
      </c>
      <c r="L822" s="174" t="s">
        <v>6166</v>
      </c>
      <c r="M822" s="174" t="s">
        <v>3610</v>
      </c>
      <c r="N822" s="174" t="s">
        <v>6415</v>
      </c>
      <c r="O822" s="174" t="s">
        <v>6416</v>
      </c>
      <c r="P822" s="174">
        <v>0</v>
      </c>
      <c r="Q822" s="176">
        <v>91001</v>
      </c>
      <c r="R822" s="176" t="s">
        <v>2875</v>
      </c>
      <c r="S822" s="177">
        <v>40683</v>
      </c>
      <c r="T822" s="178">
        <v>7450</v>
      </c>
      <c r="U822" s="179">
        <v>22462306</v>
      </c>
      <c r="V822" s="179">
        <v>52100447</v>
      </c>
      <c r="W822" s="195">
        <v>44286</v>
      </c>
      <c r="X822" s="178" t="s">
        <v>7879</v>
      </c>
      <c r="Y822" s="178" t="s">
        <v>7880</v>
      </c>
      <c r="Z822" s="194" t="s">
        <v>8091</v>
      </c>
    </row>
    <row r="823" spans="1:26" ht="12.75" x14ac:dyDescent="0.2">
      <c r="A823" s="194" t="s">
        <v>3959</v>
      </c>
      <c r="B823" s="175">
        <v>691408000</v>
      </c>
      <c r="C823" s="174" t="s">
        <v>3960</v>
      </c>
      <c r="D823" s="174" t="s">
        <v>2871</v>
      </c>
      <c r="E823" s="174" t="s">
        <v>27</v>
      </c>
      <c r="F823" s="174" t="s">
        <v>2872</v>
      </c>
      <c r="G823" s="174" t="s">
        <v>29</v>
      </c>
      <c r="H823" s="174">
        <v>0</v>
      </c>
      <c r="I823" s="174">
        <v>0</v>
      </c>
      <c r="J823" s="174" t="s">
        <v>3961</v>
      </c>
      <c r="K823" s="174" t="s">
        <v>6207</v>
      </c>
      <c r="L823" s="174" t="s">
        <v>6168</v>
      </c>
      <c r="M823" s="174" t="s">
        <v>3963</v>
      </c>
      <c r="N823" s="174" t="s">
        <v>6306</v>
      </c>
      <c r="O823" s="174" t="s">
        <v>3962</v>
      </c>
      <c r="P823" s="174">
        <v>0</v>
      </c>
      <c r="Q823" s="176">
        <v>91001</v>
      </c>
      <c r="R823" s="176" t="s">
        <v>2875</v>
      </c>
      <c r="S823" s="177">
        <v>40764</v>
      </c>
      <c r="T823" s="178">
        <v>7451</v>
      </c>
      <c r="U823" s="179">
        <v>4893746</v>
      </c>
      <c r="V823" s="179">
        <v>9929422</v>
      </c>
      <c r="W823" s="195">
        <v>44286</v>
      </c>
      <c r="X823" s="178" t="s">
        <v>7879</v>
      </c>
      <c r="Y823" s="178" t="s">
        <v>7880</v>
      </c>
      <c r="Z823" s="194" t="s">
        <v>8088</v>
      </c>
    </row>
    <row r="824" spans="1:26" ht="12.75" x14ac:dyDescent="0.2">
      <c r="A824" s="194" t="s">
        <v>5405</v>
      </c>
      <c r="B824" s="175">
        <v>650401387</v>
      </c>
      <c r="C824" s="174" t="s">
        <v>5354</v>
      </c>
      <c r="D824" s="174" t="s">
        <v>5406</v>
      </c>
      <c r="E824" s="174" t="s">
        <v>7633</v>
      </c>
      <c r="F824" s="174" t="s">
        <v>5366</v>
      </c>
      <c r="G824" s="174" t="s">
        <v>7634</v>
      </c>
      <c r="H824" s="174" t="s">
        <v>5367</v>
      </c>
      <c r="I824" s="174" t="s">
        <v>7635</v>
      </c>
      <c r="J824" s="174" t="s">
        <v>7637</v>
      </c>
      <c r="K824" s="174" t="s">
        <v>5407</v>
      </c>
      <c r="L824" s="174" t="s">
        <v>50</v>
      </c>
      <c r="M824" s="174" t="s">
        <v>5409</v>
      </c>
      <c r="N824" s="174" t="s">
        <v>5408</v>
      </c>
      <c r="O824" s="174">
        <v>0</v>
      </c>
      <c r="P824" s="174">
        <v>0</v>
      </c>
      <c r="Q824" s="176" t="s">
        <v>1217</v>
      </c>
      <c r="R824" s="176" t="s">
        <v>7636</v>
      </c>
      <c r="S824" s="177">
        <v>40793</v>
      </c>
      <c r="T824" s="178">
        <v>7452</v>
      </c>
      <c r="U824" s="179">
        <v>18567531</v>
      </c>
      <c r="V824" s="179">
        <v>48082571</v>
      </c>
      <c r="W824" s="195">
        <v>44286</v>
      </c>
      <c r="X824" s="178" t="s">
        <v>7879</v>
      </c>
      <c r="Y824" s="178" t="s">
        <v>7880</v>
      </c>
      <c r="Z824" s="194" t="s">
        <v>8016</v>
      </c>
    </row>
    <row r="825" spans="1:26" ht="12.75" x14ac:dyDescent="0.2">
      <c r="A825" s="194" t="s">
        <v>3638</v>
      </c>
      <c r="B825" s="175" t="s">
        <v>7843</v>
      </c>
      <c r="C825" s="174" t="s">
        <v>2854</v>
      </c>
      <c r="D825" s="174" t="s">
        <v>2871</v>
      </c>
      <c r="E825" s="174" t="s">
        <v>27</v>
      </c>
      <c r="F825" s="174" t="s">
        <v>2872</v>
      </c>
      <c r="G825" s="174" t="s">
        <v>29</v>
      </c>
      <c r="H825" s="174">
        <v>0</v>
      </c>
      <c r="I825" s="174">
        <v>0</v>
      </c>
      <c r="J825" s="174" t="s">
        <v>3639</v>
      </c>
      <c r="K825" s="174" t="s">
        <v>3640</v>
      </c>
      <c r="L825" s="174" t="s">
        <v>50</v>
      </c>
      <c r="M825" s="174" t="s">
        <v>2411</v>
      </c>
      <c r="N825" s="174" t="s">
        <v>3641</v>
      </c>
      <c r="O825" s="174">
        <v>0</v>
      </c>
      <c r="P825" s="174">
        <v>0</v>
      </c>
      <c r="Q825" s="176">
        <v>91001</v>
      </c>
      <c r="R825" s="176" t="s">
        <v>3642</v>
      </c>
      <c r="S825" s="177">
        <v>40875</v>
      </c>
      <c r="T825" s="178">
        <v>7458</v>
      </c>
      <c r="U825" s="179">
        <v>5008220</v>
      </c>
      <c r="V825" s="179">
        <v>15024660</v>
      </c>
      <c r="W825" s="195">
        <v>44286</v>
      </c>
      <c r="X825" s="178" t="s">
        <v>7879</v>
      </c>
      <c r="Y825" s="178" t="s">
        <v>7880</v>
      </c>
      <c r="Z825" s="194" t="s">
        <v>7925</v>
      </c>
    </row>
    <row r="826" spans="1:26" ht="12.75" x14ac:dyDescent="0.2">
      <c r="A826" s="194" t="s">
        <v>6461</v>
      </c>
      <c r="B826" s="175">
        <v>650447174</v>
      </c>
      <c r="C826" s="174" t="s">
        <v>53</v>
      </c>
      <c r="D826" s="174" t="s">
        <v>565</v>
      </c>
      <c r="E826" s="174" t="s">
        <v>7628</v>
      </c>
      <c r="F826" s="174" t="s">
        <v>566</v>
      </c>
      <c r="G826" s="174" t="s">
        <v>7629</v>
      </c>
      <c r="H826" s="174" t="s">
        <v>567</v>
      </c>
      <c r="I826" s="174" t="s">
        <v>6692</v>
      </c>
      <c r="J826" s="174" t="s">
        <v>568</v>
      </c>
      <c r="K826" s="174" t="s">
        <v>6462</v>
      </c>
      <c r="L826" s="174" t="s">
        <v>6167</v>
      </c>
      <c r="M826" s="174" t="s">
        <v>569</v>
      </c>
      <c r="N826" s="174" t="s">
        <v>6463</v>
      </c>
      <c r="O826" s="174" t="s">
        <v>7630</v>
      </c>
      <c r="P826" s="174">
        <v>0</v>
      </c>
      <c r="Q826" s="176" t="s">
        <v>419</v>
      </c>
      <c r="R826" s="176" t="s">
        <v>7646</v>
      </c>
      <c r="S826" s="177">
        <v>40882</v>
      </c>
      <c r="T826" s="178">
        <v>7459</v>
      </c>
      <c r="U826" s="179">
        <v>10966709</v>
      </c>
      <c r="V826" s="179">
        <v>28513443</v>
      </c>
      <c r="W826" s="195">
        <v>44286</v>
      </c>
      <c r="X826" s="178" t="s">
        <v>7879</v>
      </c>
      <c r="Y826" s="178" t="s">
        <v>7880</v>
      </c>
      <c r="Z826" s="194" t="s">
        <v>7906</v>
      </c>
    </row>
    <row r="827" spans="1:26" ht="12.75" x14ac:dyDescent="0.2">
      <c r="A827" s="194" t="s">
        <v>4131</v>
      </c>
      <c r="B827" s="175">
        <v>690504006</v>
      </c>
      <c r="C827" s="174" t="s">
        <v>2854</v>
      </c>
      <c r="D827" s="174" t="s">
        <v>2871</v>
      </c>
      <c r="E827" s="174" t="s">
        <v>27</v>
      </c>
      <c r="F827" s="174" t="s">
        <v>2872</v>
      </c>
      <c r="G827" s="174" t="s">
        <v>29</v>
      </c>
      <c r="H827" s="174">
        <v>0</v>
      </c>
      <c r="I827" s="174">
        <v>0</v>
      </c>
      <c r="J827" s="174" t="s">
        <v>4132</v>
      </c>
      <c r="K827" s="174" t="s">
        <v>4133</v>
      </c>
      <c r="L827" s="174" t="s">
        <v>630</v>
      </c>
      <c r="M827" s="174" t="s">
        <v>4135</v>
      </c>
      <c r="N827" s="174" t="s">
        <v>4134</v>
      </c>
      <c r="O827" s="174">
        <v>0</v>
      </c>
      <c r="P827" s="174">
        <v>0</v>
      </c>
      <c r="Q827" s="176">
        <v>91001</v>
      </c>
      <c r="R827" s="176" t="s">
        <v>2875</v>
      </c>
      <c r="S827" s="177">
        <v>40884</v>
      </c>
      <c r="T827" s="178">
        <v>7460</v>
      </c>
      <c r="U827" s="179">
        <v>3577300</v>
      </c>
      <c r="V827" s="179">
        <v>7258350</v>
      </c>
      <c r="W827" s="195">
        <v>44286</v>
      </c>
      <c r="X827" s="178" t="s">
        <v>7879</v>
      </c>
      <c r="Y827" s="178" t="s">
        <v>7880</v>
      </c>
      <c r="Z827" s="194" t="s">
        <v>8092</v>
      </c>
    </row>
    <row r="828" spans="1:26" ht="12.75" x14ac:dyDescent="0.2">
      <c r="A828" s="194" t="s">
        <v>7798</v>
      </c>
      <c r="B828" s="175">
        <v>650213203</v>
      </c>
      <c r="C828" s="174" t="s">
        <v>81</v>
      </c>
      <c r="D828" s="174" t="s">
        <v>636</v>
      </c>
      <c r="E828" s="174" t="s">
        <v>5649</v>
      </c>
      <c r="F828" s="174" t="s">
        <v>637</v>
      </c>
      <c r="G828" s="174" t="s">
        <v>5650</v>
      </c>
      <c r="H828" s="174" t="s">
        <v>5651</v>
      </c>
      <c r="I828" s="174" t="s">
        <v>5652</v>
      </c>
      <c r="J828" s="174" t="s">
        <v>5653</v>
      </c>
      <c r="K828" s="174" t="s">
        <v>5654</v>
      </c>
      <c r="L828" s="174" t="s">
        <v>6171</v>
      </c>
      <c r="M828" s="174" t="s">
        <v>638</v>
      </c>
      <c r="N828" s="174">
        <v>0</v>
      </c>
      <c r="O828" s="174">
        <v>0</v>
      </c>
      <c r="P828" s="174">
        <v>0</v>
      </c>
      <c r="Q828" s="176" t="s">
        <v>419</v>
      </c>
      <c r="R828" s="176" t="s">
        <v>6991</v>
      </c>
      <c r="S828" s="177">
        <v>43174</v>
      </c>
      <c r="T828" s="178">
        <v>7462</v>
      </c>
      <c r="U828" s="179">
        <v>42553923</v>
      </c>
      <c r="V828" s="179">
        <v>113570082</v>
      </c>
      <c r="W828" s="195">
        <v>44286</v>
      </c>
      <c r="X828" s="178" t="s">
        <v>7879</v>
      </c>
      <c r="Y828" s="178" t="s">
        <v>7880</v>
      </c>
      <c r="Z828" s="194" t="s">
        <v>7914</v>
      </c>
    </row>
    <row r="829" spans="1:26" ht="12.75" x14ac:dyDescent="0.2">
      <c r="A829" s="194" t="s">
        <v>7798</v>
      </c>
      <c r="B829" s="175">
        <v>650213203</v>
      </c>
      <c r="C829" s="174" t="s">
        <v>81</v>
      </c>
      <c r="D829" s="174" t="s">
        <v>636</v>
      </c>
      <c r="E829" s="174" t="s">
        <v>5649</v>
      </c>
      <c r="F829" s="174" t="s">
        <v>637</v>
      </c>
      <c r="G829" s="174" t="s">
        <v>5650</v>
      </c>
      <c r="H829" s="174" t="s">
        <v>5651</v>
      </c>
      <c r="I829" s="174" t="s">
        <v>5652</v>
      </c>
      <c r="J829" s="174" t="s">
        <v>5653</v>
      </c>
      <c r="K829" s="174" t="s">
        <v>5654</v>
      </c>
      <c r="L829" s="174" t="s">
        <v>6171</v>
      </c>
      <c r="M829" s="174" t="s">
        <v>638</v>
      </c>
      <c r="N829" s="174">
        <v>0</v>
      </c>
      <c r="O829" s="174">
        <v>0</v>
      </c>
      <c r="P829" s="174">
        <v>0</v>
      </c>
      <c r="Q829" s="176" t="s">
        <v>419</v>
      </c>
      <c r="R829" s="176" t="s">
        <v>6991</v>
      </c>
      <c r="S829" s="177">
        <v>43174</v>
      </c>
      <c r="T829" s="178">
        <v>7462</v>
      </c>
      <c r="U829" s="179">
        <v>14608314</v>
      </c>
      <c r="V829" s="179">
        <v>41457446</v>
      </c>
      <c r="W829" s="195">
        <v>44286</v>
      </c>
      <c r="X829" s="178" t="s">
        <v>7879</v>
      </c>
      <c r="Y829" s="178" t="s">
        <v>7880</v>
      </c>
      <c r="Z829" s="194" t="s">
        <v>7993</v>
      </c>
    </row>
    <row r="830" spans="1:26" ht="12.75" x14ac:dyDescent="0.2">
      <c r="A830" s="194" t="s">
        <v>7798</v>
      </c>
      <c r="B830" s="175">
        <v>650213203</v>
      </c>
      <c r="C830" s="174" t="s">
        <v>81</v>
      </c>
      <c r="D830" s="174" t="s">
        <v>636</v>
      </c>
      <c r="E830" s="174" t="s">
        <v>5649</v>
      </c>
      <c r="F830" s="174" t="s">
        <v>637</v>
      </c>
      <c r="G830" s="174" t="s">
        <v>5650</v>
      </c>
      <c r="H830" s="174" t="s">
        <v>5651</v>
      </c>
      <c r="I830" s="174" t="s">
        <v>5652</v>
      </c>
      <c r="J830" s="174" t="s">
        <v>5653</v>
      </c>
      <c r="K830" s="174" t="s">
        <v>5654</v>
      </c>
      <c r="L830" s="174" t="s">
        <v>6171</v>
      </c>
      <c r="M830" s="174" t="s">
        <v>638</v>
      </c>
      <c r="N830" s="174">
        <v>0</v>
      </c>
      <c r="O830" s="174">
        <v>0</v>
      </c>
      <c r="P830" s="174">
        <v>0</v>
      </c>
      <c r="Q830" s="176" t="s">
        <v>419</v>
      </c>
      <c r="R830" s="176" t="s">
        <v>6991</v>
      </c>
      <c r="S830" s="177">
        <v>43174</v>
      </c>
      <c r="T830" s="178">
        <v>7462</v>
      </c>
      <c r="U830" s="179">
        <v>53429346</v>
      </c>
      <c r="V830" s="179">
        <v>139654536</v>
      </c>
      <c r="W830" s="195">
        <v>44286</v>
      </c>
      <c r="X830" s="178" t="s">
        <v>7879</v>
      </c>
      <c r="Y830" s="178" t="s">
        <v>7880</v>
      </c>
      <c r="Z830" s="194" t="s">
        <v>7899</v>
      </c>
    </row>
    <row r="831" spans="1:26" ht="12.75" x14ac:dyDescent="0.2">
      <c r="A831" s="194" t="s">
        <v>1206</v>
      </c>
      <c r="B831" s="175">
        <v>714555006</v>
      </c>
      <c r="C831" s="174" t="s">
        <v>81</v>
      </c>
      <c r="D831" s="174" t="s">
        <v>1207</v>
      </c>
      <c r="E831" s="174" t="s">
        <v>7407</v>
      </c>
      <c r="F831" s="174" t="s">
        <v>1208</v>
      </c>
      <c r="G831" s="174" t="s">
        <v>7408</v>
      </c>
      <c r="H831" s="174" t="s">
        <v>7409</v>
      </c>
      <c r="I831" s="174" t="s">
        <v>7418</v>
      </c>
      <c r="J831" s="174" t="s">
        <v>7419</v>
      </c>
      <c r="K831" s="174" t="s">
        <v>1209</v>
      </c>
      <c r="L831" s="174" t="s">
        <v>50</v>
      </c>
      <c r="M831" s="174" t="s">
        <v>1210</v>
      </c>
      <c r="N831" s="174">
        <v>3604100</v>
      </c>
      <c r="O831" s="174" t="s">
        <v>7410</v>
      </c>
      <c r="P831" s="174">
        <v>0</v>
      </c>
      <c r="Q831" s="176">
        <v>93401</v>
      </c>
      <c r="R831" s="176" t="s">
        <v>7411</v>
      </c>
      <c r="S831" s="177">
        <v>41012</v>
      </c>
      <c r="T831" s="178">
        <v>7463</v>
      </c>
      <c r="U831" s="179">
        <v>5611620</v>
      </c>
      <c r="V831" s="179">
        <v>21631648</v>
      </c>
      <c r="W831" s="195">
        <v>44286</v>
      </c>
      <c r="X831" s="178" t="s">
        <v>7879</v>
      </c>
      <c r="Y831" s="178" t="s">
        <v>7880</v>
      </c>
      <c r="Z831" s="194" t="s">
        <v>7948</v>
      </c>
    </row>
    <row r="832" spans="1:26" ht="12.75" x14ac:dyDescent="0.2">
      <c r="A832" s="194" t="s">
        <v>1803</v>
      </c>
      <c r="B832" s="175">
        <v>650587340</v>
      </c>
      <c r="C832" s="174" t="s">
        <v>1566</v>
      </c>
      <c r="D832" s="174" t="s">
        <v>1804</v>
      </c>
      <c r="E832" s="174" t="s">
        <v>7700</v>
      </c>
      <c r="F832" s="174" t="s">
        <v>1805</v>
      </c>
      <c r="G832" s="174" t="s">
        <v>7701</v>
      </c>
      <c r="H832" s="174" t="s">
        <v>1806</v>
      </c>
      <c r="I832" s="174" t="s">
        <v>7702</v>
      </c>
      <c r="J832" s="174" t="s">
        <v>1807</v>
      </c>
      <c r="K832" s="174" t="s">
        <v>8196</v>
      </c>
      <c r="L832" s="174" t="s">
        <v>51</v>
      </c>
      <c r="M832" s="174" t="s">
        <v>1430</v>
      </c>
      <c r="N832" s="174">
        <v>0</v>
      </c>
      <c r="O832" s="174" t="s">
        <v>1808</v>
      </c>
      <c r="P832" s="174">
        <v>0</v>
      </c>
      <c r="Q832" s="176">
        <v>93401</v>
      </c>
      <c r="R832" s="176" t="s">
        <v>7691</v>
      </c>
      <c r="S832" s="177">
        <v>41340</v>
      </c>
      <c r="T832" s="178">
        <v>7473</v>
      </c>
      <c r="U832" s="179">
        <v>8619448</v>
      </c>
      <c r="V832" s="179">
        <v>25037444</v>
      </c>
      <c r="W832" s="195">
        <v>44286</v>
      </c>
      <c r="X832" s="178" t="s">
        <v>7879</v>
      </c>
      <c r="Y832" s="178" t="s">
        <v>7880</v>
      </c>
      <c r="Z832" s="194" t="s">
        <v>8012</v>
      </c>
    </row>
    <row r="833" spans="1:26" ht="12.75" x14ac:dyDescent="0.2">
      <c r="A833" s="194" t="s">
        <v>1803</v>
      </c>
      <c r="B833" s="175">
        <v>650587340</v>
      </c>
      <c r="C833" s="174" t="s">
        <v>1566</v>
      </c>
      <c r="D833" s="174" t="s">
        <v>1804</v>
      </c>
      <c r="E833" s="174" t="s">
        <v>7700</v>
      </c>
      <c r="F833" s="174" t="s">
        <v>1805</v>
      </c>
      <c r="G833" s="174" t="s">
        <v>7701</v>
      </c>
      <c r="H833" s="174" t="s">
        <v>1806</v>
      </c>
      <c r="I833" s="174" t="s">
        <v>7702</v>
      </c>
      <c r="J833" s="174" t="s">
        <v>1807</v>
      </c>
      <c r="K833" s="174" t="s">
        <v>8196</v>
      </c>
      <c r="L833" s="174" t="s">
        <v>51</v>
      </c>
      <c r="M833" s="174" t="s">
        <v>1430</v>
      </c>
      <c r="N833" s="174">
        <v>0</v>
      </c>
      <c r="O833" s="174" t="s">
        <v>1808</v>
      </c>
      <c r="P833" s="174">
        <v>0</v>
      </c>
      <c r="Q833" s="176">
        <v>93401</v>
      </c>
      <c r="R833" s="176" t="s">
        <v>7691</v>
      </c>
      <c r="S833" s="177">
        <v>41340</v>
      </c>
      <c r="T833" s="178">
        <v>7473</v>
      </c>
      <c r="U833" s="179">
        <v>9279258</v>
      </c>
      <c r="V833" s="179">
        <v>38668497</v>
      </c>
      <c r="W833" s="195">
        <v>44286</v>
      </c>
      <c r="X833" s="178" t="s">
        <v>7879</v>
      </c>
      <c r="Y833" s="178" t="s">
        <v>7880</v>
      </c>
      <c r="Z833" s="194" t="s">
        <v>7907</v>
      </c>
    </row>
    <row r="834" spans="1:26" ht="12.75" x14ac:dyDescent="0.2">
      <c r="A834" s="194" t="s">
        <v>1803</v>
      </c>
      <c r="B834" s="175">
        <v>650587340</v>
      </c>
      <c r="C834" s="174" t="s">
        <v>1566</v>
      </c>
      <c r="D834" s="174" t="s">
        <v>1804</v>
      </c>
      <c r="E834" s="174" t="s">
        <v>7700</v>
      </c>
      <c r="F834" s="174" t="s">
        <v>1805</v>
      </c>
      <c r="G834" s="174" t="s">
        <v>7701</v>
      </c>
      <c r="H834" s="174" t="s">
        <v>1806</v>
      </c>
      <c r="I834" s="174" t="s">
        <v>7702</v>
      </c>
      <c r="J834" s="174" t="s">
        <v>1807</v>
      </c>
      <c r="K834" s="174" t="s">
        <v>8196</v>
      </c>
      <c r="L834" s="174" t="s">
        <v>51</v>
      </c>
      <c r="M834" s="174" t="s">
        <v>1430</v>
      </c>
      <c r="N834" s="174">
        <v>0</v>
      </c>
      <c r="O834" s="174" t="s">
        <v>1808</v>
      </c>
      <c r="P834" s="174">
        <v>0</v>
      </c>
      <c r="Q834" s="176">
        <v>93401</v>
      </c>
      <c r="R834" s="176" t="s">
        <v>7691</v>
      </c>
      <c r="S834" s="177">
        <v>41340</v>
      </c>
      <c r="T834" s="178">
        <v>7473</v>
      </c>
      <c r="U834" s="179">
        <v>3454710</v>
      </c>
      <c r="V834" s="179">
        <v>10678194</v>
      </c>
      <c r="W834" s="195">
        <v>44286</v>
      </c>
      <c r="X834" s="178" t="s">
        <v>7879</v>
      </c>
      <c r="Y834" s="178" t="s">
        <v>7880</v>
      </c>
      <c r="Z834" s="194" t="s">
        <v>230</v>
      </c>
    </row>
    <row r="835" spans="1:26" ht="12.75" x14ac:dyDescent="0.2">
      <c r="A835" s="194" t="s">
        <v>1803</v>
      </c>
      <c r="B835" s="175">
        <v>650587340</v>
      </c>
      <c r="C835" s="174" t="s">
        <v>1566</v>
      </c>
      <c r="D835" s="174" t="s">
        <v>1804</v>
      </c>
      <c r="E835" s="174" t="s">
        <v>7700</v>
      </c>
      <c r="F835" s="174" t="s">
        <v>1805</v>
      </c>
      <c r="G835" s="174" t="s">
        <v>7701</v>
      </c>
      <c r="H835" s="174" t="s">
        <v>1806</v>
      </c>
      <c r="I835" s="174" t="s">
        <v>7702</v>
      </c>
      <c r="J835" s="174" t="s">
        <v>1807</v>
      </c>
      <c r="K835" s="174" t="s">
        <v>8196</v>
      </c>
      <c r="L835" s="174" t="s">
        <v>51</v>
      </c>
      <c r="M835" s="174" t="s">
        <v>1430</v>
      </c>
      <c r="N835" s="174">
        <v>0</v>
      </c>
      <c r="O835" s="174" t="s">
        <v>1808</v>
      </c>
      <c r="P835" s="174">
        <v>0</v>
      </c>
      <c r="Q835" s="176">
        <v>93401</v>
      </c>
      <c r="R835" s="176" t="s">
        <v>7691</v>
      </c>
      <c r="S835" s="177">
        <v>41340</v>
      </c>
      <c r="T835" s="178">
        <v>7473</v>
      </c>
      <c r="U835" s="179">
        <v>18470246</v>
      </c>
      <c r="V835" s="179">
        <v>57052535</v>
      </c>
      <c r="W835" s="195">
        <v>44286</v>
      </c>
      <c r="X835" s="178" t="s">
        <v>7879</v>
      </c>
      <c r="Y835" s="178" t="s">
        <v>7880</v>
      </c>
      <c r="Z835" s="194" t="s">
        <v>7900</v>
      </c>
    </row>
    <row r="836" spans="1:26" ht="12.75" x14ac:dyDescent="0.2">
      <c r="A836" s="194" t="s">
        <v>1803</v>
      </c>
      <c r="B836" s="175">
        <v>650587340</v>
      </c>
      <c r="C836" s="174" t="s">
        <v>1566</v>
      </c>
      <c r="D836" s="174" t="s">
        <v>1804</v>
      </c>
      <c r="E836" s="174" t="s">
        <v>7700</v>
      </c>
      <c r="F836" s="174" t="s">
        <v>1805</v>
      </c>
      <c r="G836" s="174" t="s">
        <v>7701</v>
      </c>
      <c r="H836" s="174" t="s">
        <v>1806</v>
      </c>
      <c r="I836" s="174" t="s">
        <v>7702</v>
      </c>
      <c r="J836" s="174" t="s">
        <v>1807</v>
      </c>
      <c r="K836" s="174" t="s">
        <v>8196</v>
      </c>
      <c r="L836" s="174" t="s">
        <v>51</v>
      </c>
      <c r="M836" s="174" t="s">
        <v>1430</v>
      </c>
      <c r="N836" s="174">
        <v>0</v>
      </c>
      <c r="O836" s="174" t="s">
        <v>1808</v>
      </c>
      <c r="P836" s="174">
        <v>0</v>
      </c>
      <c r="Q836" s="176">
        <v>93401</v>
      </c>
      <c r="R836" s="176" t="s">
        <v>7691</v>
      </c>
      <c r="S836" s="177">
        <v>41340</v>
      </c>
      <c r="T836" s="178">
        <v>7473</v>
      </c>
      <c r="U836" s="179">
        <v>2355484</v>
      </c>
      <c r="V836" s="179">
        <v>7066452</v>
      </c>
      <c r="W836" s="195">
        <v>44286</v>
      </c>
      <c r="X836" s="178" t="s">
        <v>7879</v>
      </c>
      <c r="Y836" s="178" t="s">
        <v>7880</v>
      </c>
      <c r="Z836" s="194" t="s">
        <v>8093</v>
      </c>
    </row>
    <row r="837" spans="1:26" ht="12.75" x14ac:dyDescent="0.2">
      <c r="A837" s="194" t="s">
        <v>1803</v>
      </c>
      <c r="B837" s="175">
        <v>650587340</v>
      </c>
      <c r="C837" s="174" t="s">
        <v>1566</v>
      </c>
      <c r="D837" s="174" t="s">
        <v>1804</v>
      </c>
      <c r="E837" s="174" t="s">
        <v>7700</v>
      </c>
      <c r="F837" s="174" t="s">
        <v>1805</v>
      </c>
      <c r="G837" s="174" t="s">
        <v>7701</v>
      </c>
      <c r="H837" s="174" t="s">
        <v>1806</v>
      </c>
      <c r="I837" s="174" t="s">
        <v>7702</v>
      </c>
      <c r="J837" s="174" t="s">
        <v>1807</v>
      </c>
      <c r="K837" s="174" t="s">
        <v>8196</v>
      </c>
      <c r="L837" s="174" t="s">
        <v>51</v>
      </c>
      <c r="M837" s="174" t="s">
        <v>1430</v>
      </c>
      <c r="N837" s="174">
        <v>0</v>
      </c>
      <c r="O837" s="174" t="s">
        <v>1808</v>
      </c>
      <c r="P837" s="174">
        <v>0</v>
      </c>
      <c r="Q837" s="176">
        <v>93401</v>
      </c>
      <c r="R837" s="176" t="s">
        <v>7691</v>
      </c>
      <c r="S837" s="177">
        <v>41340</v>
      </c>
      <c r="T837" s="178">
        <v>7473</v>
      </c>
      <c r="U837" s="179">
        <v>16450063</v>
      </c>
      <c r="V837" s="179">
        <v>49715745</v>
      </c>
      <c r="W837" s="195">
        <v>44286</v>
      </c>
      <c r="X837" s="178" t="s">
        <v>7879</v>
      </c>
      <c r="Y837" s="178" t="s">
        <v>7880</v>
      </c>
      <c r="Z837" s="194" t="s">
        <v>7892</v>
      </c>
    </row>
    <row r="838" spans="1:26" ht="12.75" x14ac:dyDescent="0.2">
      <c r="A838" s="194" t="s">
        <v>1803</v>
      </c>
      <c r="B838" s="175">
        <v>650587340</v>
      </c>
      <c r="C838" s="174" t="s">
        <v>1566</v>
      </c>
      <c r="D838" s="174" t="s">
        <v>1804</v>
      </c>
      <c r="E838" s="174" t="s">
        <v>7700</v>
      </c>
      <c r="F838" s="174" t="s">
        <v>1805</v>
      </c>
      <c r="G838" s="174" t="s">
        <v>7701</v>
      </c>
      <c r="H838" s="174" t="s">
        <v>1806</v>
      </c>
      <c r="I838" s="174" t="s">
        <v>7702</v>
      </c>
      <c r="J838" s="174" t="s">
        <v>1807</v>
      </c>
      <c r="K838" s="174" t="s">
        <v>8196</v>
      </c>
      <c r="L838" s="174" t="s">
        <v>51</v>
      </c>
      <c r="M838" s="174" t="s">
        <v>1430</v>
      </c>
      <c r="N838" s="174">
        <v>0</v>
      </c>
      <c r="O838" s="174" t="s">
        <v>1808</v>
      </c>
      <c r="P838" s="174">
        <v>0</v>
      </c>
      <c r="Q838" s="176">
        <v>93401</v>
      </c>
      <c r="R838" s="176" t="s">
        <v>7691</v>
      </c>
      <c r="S838" s="177">
        <v>41340</v>
      </c>
      <c r="T838" s="178">
        <v>7473</v>
      </c>
      <c r="U838" s="179">
        <v>21138171</v>
      </c>
      <c r="V838" s="179">
        <v>84069773</v>
      </c>
      <c r="W838" s="195">
        <v>44286</v>
      </c>
      <c r="X838" s="178" t="s">
        <v>7879</v>
      </c>
      <c r="Y838" s="178" t="s">
        <v>7880</v>
      </c>
      <c r="Z838" s="194" t="s">
        <v>187</v>
      </c>
    </row>
    <row r="839" spans="1:26" ht="12.75" x14ac:dyDescent="0.2">
      <c r="A839" s="194" t="s">
        <v>1803</v>
      </c>
      <c r="B839" s="175">
        <v>650587340</v>
      </c>
      <c r="C839" s="174" t="s">
        <v>1566</v>
      </c>
      <c r="D839" s="174" t="s">
        <v>1804</v>
      </c>
      <c r="E839" s="174" t="s">
        <v>7700</v>
      </c>
      <c r="F839" s="174" t="s">
        <v>1805</v>
      </c>
      <c r="G839" s="174" t="s">
        <v>7701</v>
      </c>
      <c r="H839" s="174" t="s">
        <v>1806</v>
      </c>
      <c r="I839" s="174" t="s">
        <v>7702</v>
      </c>
      <c r="J839" s="174" t="s">
        <v>1807</v>
      </c>
      <c r="K839" s="174" t="s">
        <v>8196</v>
      </c>
      <c r="L839" s="174" t="s">
        <v>51</v>
      </c>
      <c r="M839" s="174" t="s">
        <v>1430</v>
      </c>
      <c r="N839" s="174">
        <v>0</v>
      </c>
      <c r="O839" s="174" t="s">
        <v>1808</v>
      </c>
      <c r="P839" s="174">
        <v>0</v>
      </c>
      <c r="Q839" s="176">
        <v>93401</v>
      </c>
      <c r="R839" s="176" t="s">
        <v>7691</v>
      </c>
      <c r="S839" s="177">
        <v>41340</v>
      </c>
      <c r="T839" s="178">
        <v>7473</v>
      </c>
      <c r="U839" s="179">
        <v>8657928</v>
      </c>
      <c r="V839" s="179">
        <v>38190048</v>
      </c>
      <c r="W839" s="195">
        <v>44286</v>
      </c>
      <c r="X839" s="178" t="s">
        <v>7879</v>
      </c>
      <c r="Y839" s="178" t="s">
        <v>7880</v>
      </c>
      <c r="Z839" s="194" t="s">
        <v>7941</v>
      </c>
    </row>
    <row r="840" spans="1:26" ht="12.75" x14ac:dyDescent="0.2">
      <c r="A840" s="194" t="s">
        <v>1803</v>
      </c>
      <c r="B840" s="175">
        <v>650587340</v>
      </c>
      <c r="C840" s="174" t="s">
        <v>1566</v>
      </c>
      <c r="D840" s="174" t="s">
        <v>1804</v>
      </c>
      <c r="E840" s="174" t="s">
        <v>7700</v>
      </c>
      <c r="F840" s="174" t="s">
        <v>1805</v>
      </c>
      <c r="G840" s="174" t="s">
        <v>7701</v>
      </c>
      <c r="H840" s="174" t="s">
        <v>1806</v>
      </c>
      <c r="I840" s="174" t="s">
        <v>7702</v>
      </c>
      <c r="J840" s="174" t="s">
        <v>1807</v>
      </c>
      <c r="K840" s="174" t="s">
        <v>8196</v>
      </c>
      <c r="L840" s="174" t="s">
        <v>51</v>
      </c>
      <c r="M840" s="174" t="s">
        <v>1430</v>
      </c>
      <c r="N840" s="174">
        <v>0</v>
      </c>
      <c r="O840" s="174" t="s">
        <v>1808</v>
      </c>
      <c r="P840" s="174">
        <v>0</v>
      </c>
      <c r="Q840" s="176">
        <v>93401</v>
      </c>
      <c r="R840" s="176" t="s">
        <v>7691</v>
      </c>
      <c r="S840" s="177">
        <v>41340</v>
      </c>
      <c r="T840" s="178">
        <v>7473</v>
      </c>
      <c r="U840" s="179">
        <v>23260035</v>
      </c>
      <c r="V840" s="179">
        <v>72722247</v>
      </c>
      <c r="W840" s="195">
        <v>44286</v>
      </c>
      <c r="X840" s="178" t="s">
        <v>7879</v>
      </c>
      <c r="Y840" s="178" t="s">
        <v>7880</v>
      </c>
      <c r="Z840" s="194" t="s">
        <v>7928</v>
      </c>
    </row>
    <row r="841" spans="1:26" ht="12.75" x14ac:dyDescent="0.2">
      <c r="A841" s="194" t="s">
        <v>1803</v>
      </c>
      <c r="B841" s="175">
        <v>650587340</v>
      </c>
      <c r="C841" s="174" t="s">
        <v>1566</v>
      </c>
      <c r="D841" s="174" t="s">
        <v>1804</v>
      </c>
      <c r="E841" s="174" t="s">
        <v>7700</v>
      </c>
      <c r="F841" s="174" t="s">
        <v>1805</v>
      </c>
      <c r="G841" s="174" t="s">
        <v>7701</v>
      </c>
      <c r="H841" s="174" t="s">
        <v>1806</v>
      </c>
      <c r="I841" s="174" t="s">
        <v>7702</v>
      </c>
      <c r="J841" s="174" t="s">
        <v>1807</v>
      </c>
      <c r="K841" s="174" t="s">
        <v>8196</v>
      </c>
      <c r="L841" s="174" t="s">
        <v>51</v>
      </c>
      <c r="M841" s="174" t="s">
        <v>1430</v>
      </c>
      <c r="N841" s="174">
        <v>0</v>
      </c>
      <c r="O841" s="174" t="s">
        <v>1808</v>
      </c>
      <c r="P841" s="174">
        <v>0</v>
      </c>
      <c r="Q841" s="176">
        <v>93401</v>
      </c>
      <c r="R841" s="176" t="s">
        <v>7691</v>
      </c>
      <c r="S841" s="177">
        <v>41340</v>
      </c>
      <c r="T841" s="178">
        <v>7473</v>
      </c>
      <c r="U841" s="179">
        <v>8124690</v>
      </c>
      <c r="V841" s="179">
        <v>26242206</v>
      </c>
      <c r="W841" s="195">
        <v>44286</v>
      </c>
      <c r="X841" s="178" t="s">
        <v>7879</v>
      </c>
      <c r="Y841" s="178" t="s">
        <v>7880</v>
      </c>
      <c r="Z841" s="194" t="s">
        <v>7931</v>
      </c>
    </row>
    <row r="842" spans="1:26" ht="12.75" x14ac:dyDescent="0.2">
      <c r="A842" s="194" t="s">
        <v>1803</v>
      </c>
      <c r="B842" s="175">
        <v>650587340</v>
      </c>
      <c r="C842" s="174" t="s">
        <v>1566</v>
      </c>
      <c r="D842" s="174" t="s">
        <v>1804</v>
      </c>
      <c r="E842" s="174" t="s">
        <v>7700</v>
      </c>
      <c r="F842" s="174" t="s">
        <v>1805</v>
      </c>
      <c r="G842" s="174" t="s">
        <v>7701</v>
      </c>
      <c r="H842" s="174" t="s">
        <v>1806</v>
      </c>
      <c r="I842" s="174" t="s">
        <v>7702</v>
      </c>
      <c r="J842" s="174" t="s">
        <v>1807</v>
      </c>
      <c r="K842" s="174" t="s">
        <v>8196</v>
      </c>
      <c r="L842" s="174" t="s">
        <v>51</v>
      </c>
      <c r="M842" s="174" t="s">
        <v>1430</v>
      </c>
      <c r="N842" s="174">
        <v>0</v>
      </c>
      <c r="O842" s="174" t="s">
        <v>1808</v>
      </c>
      <c r="P842" s="174">
        <v>0</v>
      </c>
      <c r="Q842" s="176">
        <v>93401</v>
      </c>
      <c r="R842" s="176" t="s">
        <v>7691</v>
      </c>
      <c r="S842" s="177">
        <v>41340</v>
      </c>
      <c r="T842" s="178">
        <v>7473</v>
      </c>
      <c r="U842" s="179">
        <v>6413280</v>
      </c>
      <c r="V842" s="179">
        <v>19239840</v>
      </c>
      <c r="W842" s="195">
        <v>44286</v>
      </c>
      <c r="X842" s="178" t="s">
        <v>7879</v>
      </c>
      <c r="Y842" s="178" t="s">
        <v>7880</v>
      </c>
      <c r="Z842" s="194" t="s">
        <v>7899</v>
      </c>
    </row>
    <row r="843" spans="1:26" ht="12.75" x14ac:dyDescent="0.2">
      <c r="A843" s="194" t="s">
        <v>1803</v>
      </c>
      <c r="B843" s="175">
        <v>650587340</v>
      </c>
      <c r="C843" s="174" t="s">
        <v>1566</v>
      </c>
      <c r="D843" s="174" t="s">
        <v>1804</v>
      </c>
      <c r="E843" s="174" t="s">
        <v>7700</v>
      </c>
      <c r="F843" s="174" t="s">
        <v>1805</v>
      </c>
      <c r="G843" s="174" t="s">
        <v>7701</v>
      </c>
      <c r="H843" s="174" t="s">
        <v>1806</v>
      </c>
      <c r="I843" s="174" t="s">
        <v>7702</v>
      </c>
      <c r="J843" s="174" t="s">
        <v>1807</v>
      </c>
      <c r="K843" s="174" t="s">
        <v>8196</v>
      </c>
      <c r="L843" s="174" t="s">
        <v>51</v>
      </c>
      <c r="M843" s="174" t="s">
        <v>1430</v>
      </c>
      <c r="N843" s="174">
        <v>0</v>
      </c>
      <c r="O843" s="174" t="s">
        <v>1808</v>
      </c>
      <c r="P843" s="174">
        <v>0</v>
      </c>
      <c r="Q843" s="176">
        <v>93401</v>
      </c>
      <c r="R843" s="176" t="s">
        <v>7691</v>
      </c>
      <c r="S843" s="177">
        <v>41340</v>
      </c>
      <c r="T843" s="178">
        <v>7473</v>
      </c>
      <c r="U843" s="179">
        <v>18277848</v>
      </c>
      <c r="V843" s="179">
        <v>54833544</v>
      </c>
      <c r="W843" s="195">
        <v>44286</v>
      </c>
      <c r="X843" s="178" t="s">
        <v>7879</v>
      </c>
      <c r="Y843" s="178" t="s">
        <v>7880</v>
      </c>
      <c r="Z843" s="194" t="s">
        <v>198</v>
      </c>
    </row>
    <row r="844" spans="1:26" ht="12.75" x14ac:dyDescent="0.2">
      <c r="A844" s="194" t="s">
        <v>4004</v>
      </c>
      <c r="B844" s="175">
        <v>690701006</v>
      </c>
      <c r="C844" s="174" t="s">
        <v>2854</v>
      </c>
      <c r="D844" s="174" t="s">
        <v>2871</v>
      </c>
      <c r="E844" s="174" t="s">
        <v>27</v>
      </c>
      <c r="F844" s="174" t="s">
        <v>2872</v>
      </c>
      <c r="G844" s="174" t="s">
        <v>29</v>
      </c>
      <c r="H844" s="174">
        <v>0</v>
      </c>
      <c r="I844" s="174">
        <v>0</v>
      </c>
      <c r="J844" s="174" t="s">
        <v>4005</v>
      </c>
      <c r="K844" s="174" t="s">
        <v>4007</v>
      </c>
      <c r="L844" s="174" t="s">
        <v>50</v>
      </c>
      <c r="M844" s="174" t="s">
        <v>730</v>
      </c>
      <c r="N844" s="174" t="s">
        <v>4008</v>
      </c>
      <c r="O844" s="174" t="s">
        <v>4006</v>
      </c>
      <c r="P844" s="174">
        <v>0</v>
      </c>
      <c r="Q844" s="176">
        <v>91001</v>
      </c>
      <c r="R844" s="176" t="s">
        <v>2887</v>
      </c>
      <c r="S844" s="177">
        <v>41361</v>
      </c>
      <c r="T844" s="178">
        <v>7475</v>
      </c>
      <c r="U844" s="179">
        <v>5723680</v>
      </c>
      <c r="V844" s="179">
        <v>11613360</v>
      </c>
      <c r="W844" s="195">
        <v>44286</v>
      </c>
      <c r="X844" s="178" t="s">
        <v>7879</v>
      </c>
      <c r="Y844" s="178" t="s">
        <v>7880</v>
      </c>
      <c r="Z844" s="194" t="s">
        <v>6479</v>
      </c>
    </row>
    <row r="845" spans="1:26" ht="12.75" x14ac:dyDescent="0.2">
      <c r="A845" s="194" t="s">
        <v>2576</v>
      </c>
      <c r="B845" s="175">
        <v>650450957</v>
      </c>
      <c r="C845" s="174" t="s">
        <v>2577</v>
      </c>
      <c r="D845" s="174" t="s">
        <v>2578</v>
      </c>
      <c r="E845" s="174" t="s">
        <v>7656</v>
      </c>
      <c r="F845" s="174" t="s">
        <v>2579</v>
      </c>
      <c r="G845" s="174" t="s">
        <v>8209</v>
      </c>
      <c r="H845" s="174" t="s">
        <v>2580</v>
      </c>
      <c r="I845" s="174" t="s">
        <v>8210</v>
      </c>
      <c r="J845" s="174" t="s">
        <v>7725</v>
      </c>
      <c r="K845" s="174" t="s">
        <v>6277</v>
      </c>
      <c r="L845" s="174" t="s">
        <v>50</v>
      </c>
      <c r="M845" s="174" t="s">
        <v>2417</v>
      </c>
      <c r="N845" s="174" t="s">
        <v>6278</v>
      </c>
      <c r="O845" s="174" t="s">
        <v>6279</v>
      </c>
      <c r="P845" s="174">
        <v>0</v>
      </c>
      <c r="Q845" s="176" t="s">
        <v>419</v>
      </c>
      <c r="R845" s="176" t="s">
        <v>8211</v>
      </c>
      <c r="S845" s="177">
        <v>41411</v>
      </c>
      <c r="T845" s="178">
        <v>7478</v>
      </c>
      <c r="U845" s="179">
        <v>7230973</v>
      </c>
      <c r="V845" s="179">
        <v>23393818</v>
      </c>
      <c r="W845" s="195">
        <v>44286</v>
      </c>
      <c r="X845" s="178" t="s">
        <v>7879</v>
      </c>
      <c r="Y845" s="178" t="s">
        <v>7880</v>
      </c>
      <c r="Z845" s="194" t="s">
        <v>78</v>
      </c>
    </row>
    <row r="846" spans="1:26" ht="12.75" x14ac:dyDescent="0.2">
      <c r="A846" s="194" t="s">
        <v>3162</v>
      </c>
      <c r="B846" s="175">
        <v>691602001</v>
      </c>
      <c r="C846" s="174" t="s">
        <v>2854</v>
      </c>
      <c r="D846" s="174" t="s">
        <v>2871</v>
      </c>
      <c r="E846" s="174" t="s">
        <v>27</v>
      </c>
      <c r="F846" s="174" t="s">
        <v>2872</v>
      </c>
      <c r="G846" s="174" t="s">
        <v>29</v>
      </c>
      <c r="H846" s="174">
        <v>0</v>
      </c>
      <c r="I846" s="174">
        <v>0</v>
      </c>
      <c r="J846" s="174" t="s">
        <v>3163</v>
      </c>
      <c r="K846" s="174" t="s">
        <v>3164</v>
      </c>
      <c r="L846" s="174" t="s">
        <v>344</v>
      </c>
      <c r="M846" s="174" t="s">
        <v>3166</v>
      </c>
      <c r="N846" s="174" t="s">
        <v>3165</v>
      </c>
      <c r="O846" s="174" t="s">
        <v>6324</v>
      </c>
      <c r="P846" s="174">
        <v>0</v>
      </c>
      <c r="Q846" s="176">
        <v>91001</v>
      </c>
      <c r="R846" s="176" t="s">
        <v>2875</v>
      </c>
      <c r="S846" s="177">
        <v>41443</v>
      </c>
      <c r="T846" s="178">
        <v>7480</v>
      </c>
      <c r="U846" s="179">
        <v>4078122</v>
      </c>
      <c r="V846" s="179">
        <v>8274519</v>
      </c>
      <c r="W846" s="195">
        <v>44286</v>
      </c>
      <c r="X846" s="178" t="s">
        <v>7879</v>
      </c>
      <c r="Y846" s="178" t="s">
        <v>7880</v>
      </c>
      <c r="Z846" s="194" t="s">
        <v>7903</v>
      </c>
    </row>
    <row r="847" spans="1:26" ht="12.75" x14ac:dyDescent="0.2">
      <c r="A847" s="194" t="s">
        <v>5330</v>
      </c>
      <c r="B847" s="175">
        <v>650699602</v>
      </c>
      <c r="C847" s="174" t="s">
        <v>81</v>
      </c>
      <c r="D847" s="174" t="s">
        <v>5331</v>
      </c>
      <c r="E847" s="174" t="s">
        <v>7557</v>
      </c>
      <c r="F847" s="174" t="s">
        <v>5332</v>
      </c>
      <c r="G847" s="174" t="s">
        <v>6495</v>
      </c>
      <c r="H847" s="174" t="s">
        <v>1095</v>
      </c>
      <c r="I847" s="174" t="s">
        <v>6497</v>
      </c>
      <c r="J847" s="174" t="s">
        <v>6496</v>
      </c>
      <c r="K847" s="174" t="s">
        <v>5334</v>
      </c>
      <c r="L847" s="174" t="s">
        <v>50</v>
      </c>
      <c r="M847" s="174" t="s">
        <v>1602</v>
      </c>
      <c r="N847" s="174" t="s">
        <v>5335</v>
      </c>
      <c r="O847" s="174" t="s">
        <v>5333</v>
      </c>
      <c r="P847" s="174">
        <v>0</v>
      </c>
      <c r="Q847" s="176" t="s">
        <v>419</v>
      </c>
      <c r="R847" s="176" t="s">
        <v>7555</v>
      </c>
      <c r="S847" s="177">
        <v>41463</v>
      </c>
      <c r="T847" s="178">
        <v>7481</v>
      </c>
      <c r="U847" s="179">
        <v>34967892</v>
      </c>
      <c r="V847" s="179">
        <v>96773292</v>
      </c>
      <c r="W847" s="195">
        <v>44286</v>
      </c>
      <c r="X847" s="178" t="s">
        <v>7879</v>
      </c>
      <c r="Y847" s="178" t="s">
        <v>7880</v>
      </c>
      <c r="Z847" s="194" t="s">
        <v>8010</v>
      </c>
    </row>
    <row r="848" spans="1:26" ht="12.75" x14ac:dyDescent="0.2">
      <c r="A848" s="194" t="s">
        <v>5330</v>
      </c>
      <c r="B848" s="175">
        <v>650699602</v>
      </c>
      <c r="C848" s="174" t="s">
        <v>81</v>
      </c>
      <c r="D848" s="174" t="s">
        <v>5331</v>
      </c>
      <c r="E848" s="174" t="s">
        <v>7557</v>
      </c>
      <c r="F848" s="174" t="s">
        <v>5332</v>
      </c>
      <c r="G848" s="174" t="s">
        <v>6495</v>
      </c>
      <c r="H848" s="174" t="s">
        <v>1095</v>
      </c>
      <c r="I848" s="174" t="s">
        <v>6497</v>
      </c>
      <c r="J848" s="174" t="s">
        <v>6496</v>
      </c>
      <c r="K848" s="174" t="s">
        <v>5334</v>
      </c>
      <c r="L848" s="174" t="s">
        <v>50</v>
      </c>
      <c r="M848" s="174" t="s">
        <v>1602</v>
      </c>
      <c r="N848" s="174" t="s">
        <v>5335</v>
      </c>
      <c r="O848" s="174" t="s">
        <v>5333</v>
      </c>
      <c r="P848" s="174">
        <v>0</v>
      </c>
      <c r="Q848" s="176" t="s">
        <v>419</v>
      </c>
      <c r="R848" s="176" t="s">
        <v>7555</v>
      </c>
      <c r="S848" s="177">
        <v>41463</v>
      </c>
      <c r="T848" s="178">
        <v>7481</v>
      </c>
      <c r="U848" s="179">
        <v>54106016</v>
      </c>
      <c r="V848" s="179">
        <v>128617296</v>
      </c>
      <c r="W848" s="195">
        <v>44286</v>
      </c>
      <c r="X848" s="178" t="s">
        <v>7879</v>
      </c>
      <c r="Y848" s="178" t="s">
        <v>7880</v>
      </c>
      <c r="Z848" s="194" t="s">
        <v>7887</v>
      </c>
    </row>
    <row r="849" spans="1:26" ht="12.75" x14ac:dyDescent="0.2">
      <c r="A849" s="194" t="s">
        <v>3935</v>
      </c>
      <c r="B849" s="175">
        <v>691413004</v>
      </c>
      <c r="C849" s="174" t="s">
        <v>2854</v>
      </c>
      <c r="D849" s="174" t="s">
        <v>2871</v>
      </c>
      <c r="E849" s="174" t="s">
        <v>27</v>
      </c>
      <c r="F849" s="174" t="s">
        <v>2872</v>
      </c>
      <c r="G849" s="174" t="s">
        <v>29</v>
      </c>
      <c r="H849" s="174">
        <v>0</v>
      </c>
      <c r="I849" s="174">
        <v>0</v>
      </c>
      <c r="J849" s="174" t="s">
        <v>3936</v>
      </c>
      <c r="K849" s="174" t="s">
        <v>6206</v>
      </c>
      <c r="L849" s="174" t="s">
        <v>6168</v>
      </c>
      <c r="M849" s="174">
        <v>0</v>
      </c>
      <c r="N849" s="174" t="s">
        <v>3938</v>
      </c>
      <c r="O849" s="174" t="s">
        <v>3937</v>
      </c>
      <c r="P849" s="174">
        <v>0</v>
      </c>
      <c r="Q849" s="176">
        <v>91001</v>
      </c>
      <c r="R849" s="176" t="s">
        <v>2875</v>
      </c>
      <c r="S849" s="177">
        <v>41495</v>
      </c>
      <c r="T849" s="178">
        <v>7482</v>
      </c>
      <c r="U849" s="179">
        <v>4893746</v>
      </c>
      <c r="V849" s="179">
        <v>9929422</v>
      </c>
      <c r="W849" s="195">
        <v>44286</v>
      </c>
      <c r="X849" s="178" t="s">
        <v>7879</v>
      </c>
      <c r="Y849" s="178" t="s">
        <v>7880</v>
      </c>
      <c r="Z849" s="194" t="s">
        <v>8094</v>
      </c>
    </row>
    <row r="850" spans="1:26" ht="12.75" x14ac:dyDescent="0.2">
      <c r="A850" s="194" t="s">
        <v>3236</v>
      </c>
      <c r="B850" s="175" t="s">
        <v>7837</v>
      </c>
      <c r="C850" s="174" t="s">
        <v>2854</v>
      </c>
      <c r="D850" s="174" t="s">
        <v>633</v>
      </c>
      <c r="E850" s="174" t="s">
        <v>27</v>
      </c>
      <c r="F850" s="174" t="s">
        <v>634</v>
      </c>
      <c r="G850" s="174" t="s">
        <v>29</v>
      </c>
      <c r="H850" s="174">
        <v>0</v>
      </c>
      <c r="I850" s="174">
        <v>0</v>
      </c>
      <c r="J850" s="174" t="s">
        <v>3237</v>
      </c>
      <c r="K850" s="174" t="s">
        <v>3239</v>
      </c>
      <c r="L850" s="174" t="s">
        <v>6166</v>
      </c>
      <c r="M850" s="174" t="s">
        <v>3241</v>
      </c>
      <c r="N850" s="174" t="s">
        <v>3240</v>
      </c>
      <c r="O850" s="174" t="s">
        <v>3238</v>
      </c>
      <c r="P850" s="174">
        <v>0</v>
      </c>
      <c r="Q850" s="176">
        <v>91001</v>
      </c>
      <c r="R850" s="176" t="s">
        <v>607</v>
      </c>
      <c r="S850" s="177">
        <v>41547</v>
      </c>
      <c r="T850" s="178">
        <v>7487</v>
      </c>
      <c r="U850" s="179">
        <v>4078122</v>
      </c>
      <c r="V850" s="179">
        <v>12234366</v>
      </c>
      <c r="W850" s="195">
        <v>44286</v>
      </c>
      <c r="X850" s="178" t="s">
        <v>7879</v>
      </c>
      <c r="Y850" s="178" t="s">
        <v>7880</v>
      </c>
      <c r="Z850" s="194" t="s">
        <v>8095</v>
      </c>
    </row>
    <row r="851" spans="1:26" ht="12.75" x14ac:dyDescent="0.2">
      <c r="A851" s="194" t="s">
        <v>3400</v>
      </c>
      <c r="B851" s="175">
        <v>690611007</v>
      </c>
      <c r="C851" s="174" t="s">
        <v>2854</v>
      </c>
      <c r="D851" s="174" t="s">
        <v>633</v>
      </c>
      <c r="E851" s="174" t="s">
        <v>27</v>
      </c>
      <c r="F851" s="174" t="s">
        <v>634</v>
      </c>
      <c r="G851" s="174" t="s">
        <v>29</v>
      </c>
      <c r="H851" s="174">
        <v>0</v>
      </c>
      <c r="I851" s="174">
        <v>0</v>
      </c>
      <c r="J851" s="174" t="s">
        <v>3401</v>
      </c>
      <c r="K851" s="174" t="s">
        <v>3402</v>
      </c>
      <c r="L851" s="174" t="s">
        <v>630</v>
      </c>
      <c r="M851" s="174" t="s">
        <v>3404</v>
      </c>
      <c r="N851" s="174" t="s">
        <v>3403</v>
      </c>
      <c r="O851" s="174">
        <v>0</v>
      </c>
      <c r="P851" s="174">
        <v>0</v>
      </c>
      <c r="Q851" s="176">
        <v>91001</v>
      </c>
      <c r="R851" s="176" t="s">
        <v>3040</v>
      </c>
      <c r="S851" s="177">
        <v>41563</v>
      </c>
      <c r="T851" s="178">
        <v>7488</v>
      </c>
      <c r="U851" s="179">
        <v>6582232</v>
      </c>
      <c r="V851" s="179">
        <v>9873348</v>
      </c>
      <c r="W851" s="195">
        <v>44286</v>
      </c>
      <c r="X851" s="178" t="s">
        <v>7879</v>
      </c>
      <c r="Y851" s="178" t="s">
        <v>7880</v>
      </c>
      <c r="Z851" s="194" t="s">
        <v>8003</v>
      </c>
    </row>
    <row r="852" spans="1:26" ht="12.75" x14ac:dyDescent="0.2">
      <c r="A852" s="194" t="s">
        <v>3035</v>
      </c>
      <c r="B852" s="175">
        <v>692647009</v>
      </c>
      <c r="C852" s="174" t="s">
        <v>2854</v>
      </c>
      <c r="D852" s="174" t="s">
        <v>633</v>
      </c>
      <c r="E852" s="174" t="s">
        <v>27</v>
      </c>
      <c r="F852" s="174" t="s">
        <v>634</v>
      </c>
      <c r="G852" s="174" t="s">
        <v>29</v>
      </c>
      <c r="H852" s="174">
        <v>0</v>
      </c>
      <c r="I852" s="174">
        <v>0</v>
      </c>
      <c r="J852" s="174" t="s">
        <v>3036</v>
      </c>
      <c r="K852" s="174" t="s">
        <v>3037</v>
      </c>
      <c r="L852" s="174" t="s">
        <v>344</v>
      </c>
      <c r="M852" s="174" t="s">
        <v>3039</v>
      </c>
      <c r="N852" s="174" t="s">
        <v>3038</v>
      </c>
      <c r="O852" s="174">
        <v>0</v>
      </c>
      <c r="P852" s="174">
        <v>0</v>
      </c>
      <c r="Q852" s="176">
        <v>91001</v>
      </c>
      <c r="R852" s="176" t="s">
        <v>607</v>
      </c>
      <c r="S852" s="177">
        <v>41596</v>
      </c>
      <c r="T852" s="178">
        <v>7491</v>
      </c>
      <c r="U852" s="179">
        <v>6524995</v>
      </c>
      <c r="V852" s="179">
        <v>19574985</v>
      </c>
      <c r="W852" s="195">
        <v>44286</v>
      </c>
      <c r="X852" s="178" t="s">
        <v>7879</v>
      </c>
      <c r="Y852" s="178" t="s">
        <v>7880</v>
      </c>
      <c r="Z852" s="194" t="s">
        <v>7910</v>
      </c>
    </row>
    <row r="853" spans="1:26" ht="12.75" x14ac:dyDescent="0.2">
      <c r="A853" s="194" t="s">
        <v>6349</v>
      </c>
      <c r="B853" s="175">
        <v>650744136</v>
      </c>
      <c r="C853" s="174" t="s">
        <v>53</v>
      </c>
      <c r="D853" s="174" t="s">
        <v>966</v>
      </c>
      <c r="E853" s="174" t="s">
        <v>7513</v>
      </c>
      <c r="F853" s="174" t="s">
        <v>967</v>
      </c>
      <c r="G853" s="174" t="s">
        <v>7514</v>
      </c>
      <c r="H853" s="174" t="s">
        <v>7515</v>
      </c>
      <c r="I853" s="174" t="s">
        <v>7516</v>
      </c>
      <c r="J853" s="174" t="s">
        <v>6958</v>
      </c>
      <c r="K853" s="174" t="s">
        <v>6960</v>
      </c>
      <c r="L853" s="174" t="s">
        <v>6171</v>
      </c>
      <c r="M853" s="174" t="s">
        <v>968</v>
      </c>
      <c r="N853" s="174" t="s">
        <v>6267</v>
      </c>
      <c r="O853" s="174" t="s">
        <v>6959</v>
      </c>
      <c r="P853" s="174">
        <v>0</v>
      </c>
      <c r="Q853" s="176" t="s">
        <v>969</v>
      </c>
      <c r="R853" s="176" t="s">
        <v>7411</v>
      </c>
      <c r="S853" s="177">
        <v>41599</v>
      </c>
      <c r="T853" s="178">
        <v>7492</v>
      </c>
      <c r="U853" s="214">
        <v>0</v>
      </c>
      <c r="V853" s="179">
        <v>8195629</v>
      </c>
      <c r="W853" s="195">
        <v>44286</v>
      </c>
      <c r="X853" s="178" t="s">
        <v>7879</v>
      </c>
      <c r="Y853" s="178" t="s">
        <v>7880</v>
      </c>
      <c r="Z853" s="194" t="s">
        <v>7993</v>
      </c>
    </row>
    <row r="854" spans="1:26" ht="12.75" x14ac:dyDescent="0.2">
      <c r="A854" s="194" t="s">
        <v>3588</v>
      </c>
      <c r="B854" s="175">
        <v>619550005</v>
      </c>
      <c r="C854" s="174" t="s">
        <v>2854</v>
      </c>
      <c r="D854" s="174" t="s">
        <v>633</v>
      </c>
      <c r="E854" s="174" t="s">
        <v>27</v>
      </c>
      <c r="F854" s="174" t="s">
        <v>634</v>
      </c>
      <c r="G854" s="174" t="s">
        <v>29</v>
      </c>
      <c r="H854" s="174">
        <v>0</v>
      </c>
      <c r="I854" s="174">
        <v>0</v>
      </c>
      <c r="J854" s="174" t="s">
        <v>3589</v>
      </c>
      <c r="K854" s="174" t="s">
        <v>3591</v>
      </c>
      <c r="L854" s="174" t="s">
        <v>51</v>
      </c>
      <c r="M854" s="174" t="s">
        <v>3593</v>
      </c>
      <c r="N854" s="174" t="s">
        <v>3592</v>
      </c>
      <c r="O854" s="174" t="s">
        <v>3590</v>
      </c>
      <c r="P854" s="174">
        <v>0</v>
      </c>
      <c r="Q854" s="176">
        <v>91001</v>
      </c>
      <c r="R854" s="176" t="s">
        <v>3040</v>
      </c>
      <c r="S854" s="177">
        <v>41614</v>
      </c>
      <c r="T854" s="178">
        <v>7495</v>
      </c>
      <c r="U854" s="179">
        <v>6524995</v>
      </c>
      <c r="V854" s="179">
        <v>13239230</v>
      </c>
      <c r="W854" s="195">
        <v>44286</v>
      </c>
      <c r="X854" s="178" t="s">
        <v>7879</v>
      </c>
      <c r="Y854" s="178" t="s">
        <v>7880</v>
      </c>
      <c r="Z854" s="194" t="s">
        <v>8051</v>
      </c>
    </row>
    <row r="855" spans="1:26" ht="12.75" x14ac:dyDescent="0.2">
      <c r="A855" s="194" t="s">
        <v>2611</v>
      </c>
      <c r="B855" s="175" t="s">
        <v>7819</v>
      </c>
      <c r="C855" s="174" t="s">
        <v>1579</v>
      </c>
      <c r="D855" s="174" t="s">
        <v>2612</v>
      </c>
      <c r="E855" s="174" t="s">
        <v>8656</v>
      </c>
      <c r="F855" s="174" t="s">
        <v>2613</v>
      </c>
      <c r="G855" s="174" t="s">
        <v>7672</v>
      </c>
      <c r="H855" s="174" t="s">
        <v>2614</v>
      </c>
      <c r="I855" s="174" t="s">
        <v>7673</v>
      </c>
      <c r="J855" s="174" t="s">
        <v>7674</v>
      </c>
      <c r="K855" s="174" t="s">
        <v>6282</v>
      </c>
      <c r="L855" s="174" t="s">
        <v>50</v>
      </c>
      <c r="M855" s="174" t="s">
        <v>2336</v>
      </c>
      <c r="N855" s="174" t="s">
        <v>6283</v>
      </c>
      <c r="O855" s="174" t="s">
        <v>6284</v>
      </c>
      <c r="P855" s="174">
        <v>0</v>
      </c>
      <c r="Q855" s="176" t="s">
        <v>48</v>
      </c>
      <c r="R855" s="176" t="s">
        <v>7694</v>
      </c>
      <c r="S855" s="177">
        <v>41676</v>
      </c>
      <c r="T855" s="178">
        <v>7497</v>
      </c>
      <c r="U855" s="179">
        <v>8764816</v>
      </c>
      <c r="V855" s="179">
        <v>13147224</v>
      </c>
      <c r="W855" s="195">
        <v>44286</v>
      </c>
      <c r="X855" s="178" t="s">
        <v>7879</v>
      </c>
      <c r="Y855" s="178" t="s">
        <v>7880</v>
      </c>
      <c r="Z855" s="194" t="s">
        <v>7930</v>
      </c>
    </row>
    <row r="856" spans="1:26" ht="12.75" x14ac:dyDescent="0.2">
      <c r="A856" s="194" t="s">
        <v>5043</v>
      </c>
      <c r="B856" s="175">
        <v>650789776</v>
      </c>
      <c r="C856" s="174" t="s">
        <v>405</v>
      </c>
      <c r="D856" s="174" t="s">
        <v>5044</v>
      </c>
      <c r="E856" s="174" t="s">
        <v>7236</v>
      </c>
      <c r="F856" s="174" t="s">
        <v>5045</v>
      </c>
      <c r="G856" s="174" t="s">
        <v>5046</v>
      </c>
      <c r="H856" s="174" t="s">
        <v>482</v>
      </c>
      <c r="I856" s="174" t="s">
        <v>7499</v>
      </c>
      <c r="J856" s="174" t="s">
        <v>5047</v>
      </c>
      <c r="K856" s="174" t="s">
        <v>5049</v>
      </c>
      <c r="L856" s="174" t="s">
        <v>630</v>
      </c>
      <c r="M856" s="174" t="s">
        <v>3210</v>
      </c>
      <c r="N856" s="174" t="s">
        <v>5050</v>
      </c>
      <c r="O856" s="174" t="s">
        <v>5048</v>
      </c>
      <c r="P856" s="174">
        <v>0</v>
      </c>
      <c r="Q856" s="176" t="s">
        <v>419</v>
      </c>
      <c r="R856" s="176" t="s">
        <v>7498</v>
      </c>
      <c r="S856" s="177">
        <v>41717</v>
      </c>
      <c r="T856" s="178">
        <v>7498</v>
      </c>
      <c r="U856" s="179">
        <v>8533800</v>
      </c>
      <c r="V856" s="179">
        <v>25601400</v>
      </c>
      <c r="W856" s="195">
        <v>44286</v>
      </c>
      <c r="X856" s="178" t="s">
        <v>7879</v>
      </c>
      <c r="Y856" s="178" t="s">
        <v>7880</v>
      </c>
      <c r="Z856" s="194" t="s">
        <v>7964</v>
      </c>
    </row>
    <row r="857" spans="1:26" ht="12.75" x14ac:dyDescent="0.2">
      <c r="A857" s="194" t="s">
        <v>1491</v>
      </c>
      <c r="B857" s="175">
        <v>650794826</v>
      </c>
      <c r="C857" s="174" t="s">
        <v>1492</v>
      </c>
      <c r="D857" s="174" t="s">
        <v>1493</v>
      </c>
      <c r="E857" s="174" t="s">
        <v>6410</v>
      </c>
      <c r="F857" s="174" t="s">
        <v>1494</v>
      </c>
      <c r="G857" s="174" t="s">
        <v>6411</v>
      </c>
      <c r="H857" s="174" t="s">
        <v>1495</v>
      </c>
      <c r="I857" s="174" t="s">
        <v>7619</v>
      </c>
      <c r="J857" s="174" t="s">
        <v>1496</v>
      </c>
      <c r="K857" s="174" t="s">
        <v>1497</v>
      </c>
      <c r="L857" s="174" t="s">
        <v>6167</v>
      </c>
      <c r="M857" s="174" t="s">
        <v>1498</v>
      </c>
      <c r="N857" s="174" t="s">
        <v>7617</v>
      </c>
      <c r="O857" s="174" t="s">
        <v>7618</v>
      </c>
      <c r="P857" s="174">
        <v>0</v>
      </c>
      <c r="Q857" s="176" t="s">
        <v>419</v>
      </c>
      <c r="R857" s="176" t="s">
        <v>7612</v>
      </c>
      <c r="S857" s="177">
        <v>41739</v>
      </c>
      <c r="T857" s="178">
        <v>7499</v>
      </c>
      <c r="U857" s="179">
        <v>43099268</v>
      </c>
      <c r="V857" s="179">
        <v>172759475</v>
      </c>
      <c r="W857" s="195">
        <v>44286</v>
      </c>
      <c r="X857" s="178" t="s">
        <v>7879</v>
      </c>
      <c r="Y857" s="178" t="s">
        <v>7880</v>
      </c>
      <c r="Z857" s="194" t="s">
        <v>7954</v>
      </c>
    </row>
    <row r="858" spans="1:26" ht="12.75" x14ac:dyDescent="0.2">
      <c r="A858" s="194" t="s">
        <v>3370</v>
      </c>
      <c r="B858" s="175">
        <v>690706008</v>
      </c>
      <c r="C858" s="174" t="s">
        <v>2854</v>
      </c>
      <c r="D858" s="174" t="s">
        <v>633</v>
      </c>
      <c r="E858" s="174" t="s">
        <v>27</v>
      </c>
      <c r="F858" s="174" t="s">
        <v>634</v>
      </c>
      <c r="G858" s="174" t="s">
        <v>29</v>
      </c>
      <c r="H858" s="174">
        <v>0</v>
      </c>
      <c r="I858" s="174">
        <v>0</v>
      </c>
      <c r="J858" s="174" t="s">
        <v>3371</v>
      </c>
      <c r="K858" s="174" t="s">
        <v>6373</v>
      </c>
      <c r="L858" s="174" t="s">
        <v>50</v>
      </c>
      <c r="M858" s="174" t="s">
        <v>3372</v>
      </c>
      <c r="N858" s="174" t="s">
        <v>6374</v>
      </c>
      <c r="O858" s="174" t="s">
        <v>6375</v>
      </c>
      <c r="P858" s="174">
        <v>0</v>
      </c>
      <c r="Q858" s="176">
        <v>91001</v>
      </c>
      <c r="R858" s="176" t="s">
        <v>3369</v>
      </c>
      <c r="S858" s="177">
        <v>41848</v>
      </c>
      <c r="T858" s="178">
        <v>7502</v>
      </c>
      <c r="U858" s="179">
        <v>5640680</v>
      </c>
      <c r="V858" s="179">
        <v>11364360</v>
      </c>
      <c r="W858" s="195">
        <v>44286</v>
      </c>
      <c r="X858" s="178" t="s">
        <v>7879</v>
      </c>
      <c r="Y858" s="178" t="s">
        <v>7880</v>
      </c>
      <c r="Z858" s="194" t="s">
        <v>7945</v>
      </c>
    </row>
    <row r="859" spans="1:26" ht="12.75" x14ac:dyDescent="0.2">
      <c r="A859" s="194" t="s">
        <v>3598</v>
      </c>
      <c r="B859" s="175">
        <v>692009002</v>
      </c>
      <c r="C859" s="174" t="s">
        <v>2854</v>
      </c>
      <c r="D859" s="174" t="s">
        <v>633</v>
      </c>
      <c r="E859" s="174" t="s">
        <v>27</v>
      </c>
      <c r="F859" s="174" t="s">
        <v>634</v>
      </c>
      <c r="G859" s="174" t="s">
        <v>29</v>
      </c>
      <c r="H859" s="174">
        <v>0</v>
      </c>
      <c r="I859" s="174">
        <v>0</v>
      </c>
      <c r="J859" s="174" t="s">
        <v>3599</v>
      </c>
      <c r="K859" s="174" t="s">
        <v>3601</v>
      </c>
      <c r="L859" s="174" t="s">
        <v>6172</v>
      </c>
      <c r="M859" s="174" t="s">
        <v>3603</v>
      </c>
      <c r="N859" s="174" t="s">
        <v>3602</v>
      </c>
      <c r="O859" s="174" t="s">
        <v>3600</v>
      </c>
      <c r="P859" s="174">
        <v>0</v>
      </c>
      <c r="Q859" s="176">
        <v>91001</v>
      </c>
      <c r="R859" s="176" t="s">
        <v>3040</v>
      </c>
      <c r="S859" s="177">
        <v>41872</v>
      </c>
      <c r="T859" s="178">
        <v>7504</v>
      </c>
      <c r="U859" s="179">
        <v>4730622</v>
      </c>
      <c r="V859" s="179">
        <v>9598443</v>
      </c>
      <c r="W859" s="195">
        <v>44286</v>
      </c>
      <c r="X859" s="178" t="s">
        <v>7879</v>
      </c>
      <c r="Y859" s="178" t="s">
        <v>7880</v>
      </c>
      <c r="Z859" s="194" t="s">
        <v>7923</v>
      </c>
    </row>
    <row r="860" spans="1:26" ht="12.75" x14ac:dyDescent="0.2">
      <c r="A860" s="194" t="s">
        <v>3486</v>
      </c>
      <c r="B860" s="175">
        <v>690815001</v>
      </c>
      <c r="C860" s="174" t="s">
        <v>2854</v>
      </c>
      <c r="D860" s="174" t="s">
        <v>633</v>
      </c>
      <c r="E860" s="174" t="s">
        <v>27</v>
      </c>
      <c r="F860" s="174" t="s">
        <v>634</v>
      </c>
      <c r="G860" s="174" t="s">
        <v>29</v>
      </c>
      <c r="H860" s="174">
        <v>0</v>
      </c>
      <c r="I860" s="174">
        <v>0</v>
      </c>
      <c r="J860" s="174" t="s">
        <v>6390</v>
      </c>
      <c r="K860" s="174" t="s">
        <v>3487</v>
      </c>
      <c r="L860" s="174" t="s">
        <v>6170</v>
      </c>
      <c r="M860" s="174" t="s">
        <v>3488</v>
      </c>
      <c r="N860" s="174" t="s">
        <v>6391</v>
      </c>
      <c r="O860" s="174" t="s">
        <v>6392</v>
      </c>
      <c r="P860" s="174">
        <v>0</v>
      </c>
      <c r="Q860" s="176">
        <v>91001</v>
      </c>
      <c r="R860" s="176" t="s">
        <v>3040</v>
      </c>
      <c r="S860" s="177">
        <v>41906</v>
      </c>
      <c r="T860" s="178">
        <v>7508</v>
      </c>
      <c r="U860" s="179">
        <v>3577300</v>
      </c>
      <c r="V860" s="179">
        <v>7258350</v>
      </c>
      <c r="W860" s="195">
        <v>44286</v>
      </c>
      <c r="X860" s="178" t="s">
        <v>7879</v>
      </c>
      <c r="Y860" s="178" t="s">
        <v>7880</v>
      </c>
      <c r="Z860" s="194" t="s">
        <v>8096</v>
      </c>
    </row>
    <row r="861" spans="1:26" ht="12.75" x14ac:dyDescent="0.2">
      <c r="A861" s="194" t="s">
        <v>1787</v>
      </c>
      <c r="B861" s="175" t="s">
        <v>7807</v>
      </c>
      <c r="C861" s="174" t="s">
        <v>1566</v>
      </c>
      <c r="D861" s="174" t="s">
        <v>757</v>
      </c>
      <c r="E861" s="174" t="s">
        <v>7539</v>
      </c>
      <c r="F861" s="174" t="s">
        <v>1788</v>
      </c>
      <c r="G861" s="174" t="s">
        <v>7538</v>
      </c>
      <c r="H861" s="174" t="s">
        <v>1365</v>
      </c>
      <c r="I861" s="174" t="s">
        <v>6493</v>
      </c>
      <c r="J861" s="174" t="s">
        <v>1789</v>
      </c>
      <c r="K861" s="174" t="s">
        <v>1790</v>
      </c>
      <c r="L861" s="174" t="s">
        <v>50</v>
      </c>
      <c r="M861" s="174" t="s">
        <v>730</v>
      </c>
      <c r="N861" s="174" t="s">
        <v>6491</v>
      </c>
      <c r="O861" s="174" t="s">
        <v>6492</v>
      </c>
      <c r="P861" s="174">
        <v>0</v>
      </c>
      <c r="Q861" s="176" t="s">
        <v>92</v>
      </c>
      <c r="R861" s="176" t="s">
        <v>7540</v>
      </c>
      <c r="S861" s="177">
        <v>41908</v>
      </c>
      <c r="T861" s="178">
        <v>7510</v>
      </c>
      <c r="U861" s="179">
        <v>25653120</v>
      </c>
      <c r="V861" s="179">
        <v>92030568</v>
      </c>
      <c r="W861" s="195">
        <v>44286</v>
      </c>
      <c r="X861" s="178" t="s">
        <v>7879</v>
      </c>
      <c r="Y861" s="178" t="s">
        <v>7880</v>
      </c>
      <c r="Z861" s="194" t="s">
        <v>7895</v>
      </c>
    </row>
    <row r="862" spans="1:26" ht="12.75" x14ac:dyDescent="0.2">
      <c r="A862" s="194" t="s">
        <v>1787</v>
      </c>
      <c r="B862" s="175" t="s">
        <v>7807</v>
      </c>
      <c r="C862" s="174" t="s">
        <v>1566</v>
      </c>
      <c r="D862" s="174" t="s">
        <v>757</v>
      </c>
      <c r="E862" s="174" t="s">
        <v>7539</v>
      </c>
      <c r="F862" s="174" t="s">
        <v>1788</v>
      </c>
      <c r="G862" s="174" t="s">
        <v>7538</v>
      </c>
      <c r="H862" s="174" t="s">
        <v>1365</v>
      </c>
      <c r="I862" s="174" t="s">
        <v>6493</v>
      </c>
      <c r="J862" s="174" t="s">
        <v>1789</v>
      </c>
      <c r="K862" s="174" t="s">
        <v>1790</v>
      </c>
      <c r="L862" s="174" t="s">
        <v>50</v>
      </c>
      <c r="M862" s="174" t="s">
        <v>730</v>
      </c>
      <c r="N862" s="174" t="s">
        <v>6491</v>
      </c>
      <c r="O862" s="174" t="s">
        <v>6492</v>
      </c>
      <c r="P862" s="174">
        <v>0</v>
      </c>
      <c r="Q862" s="176" t="s">
        <v>92</v>
      </c>
      <c r="R862" s="176" t="s">
        <v>7540</v>
      </c>
      <c r="S862" s="177">
        <v>41908</v>
      </c>
      <c r="T862" s="178">
        <v>7510</v>
      </c>
      <c r="U862" s="179">
        <v>28652880</v>
      </c>
      <c r="V862" s="179">
        <v>119882289</v>
      </c>
      <c r="W862" s="195">
        <v>44286</v>
      </c>
      <c r="X862" s="178" t="s">
        <v>7879</v>
      </c>
      <c r="Y862" s="178" t="s">
        <v>7880</v>
      </c>
      <c r="Z862" s="194" t="s">
        <v>8014</v>
      </c>
    </row>
    <row r="863" spans="1:26" ht="12.75" x14ac:dyDescent="0.2">
      <c r="A863" s="194" t="s">
        <v>1787</v>
      </c>
      <c r="B863" s="175" t="s">
        <v>7807</v>
      </c>
      <c r="C863" s="174" t="s">
        <v>1566</v>
      </c>
      <c r="D863" s="174" t="s">
        <v>757</v>
      </c>
      <c r="E863" s="174" t="s">
        <v>7539</v>
      </c>
      <c r="F863" s="174" t="s">
        <v>1788</v>
      </c>
      <c r="G863" s="174" t="s">
        <v>7538</v>
      </c>
      <c r="H863" s="174" t="s">
        <v>1365</v>
      </c>
      <c r="I863" s="174" t="s">
        <v>6493</v>
      </c>
      <c r="J863" s="174" t="s">
        <v>1789</v>
      </c>
      <c r="K863" s="174" t="s">
        <v>1790</v>
      </c>
      <c r="L863" s="174" t="s">
        <v>50</v>
      </c>
      <c r="M863" s="174" t="s">
        <v>730</v>
      </c>
      <c r="N863" s="174" t="s">
        <v>6491</v>
      </c>
      <c r="O863" s="174" t="s">
        <v>6492</v>
      </c>
      <c r="P863" s="174">
        <v>0</v>
      </c>
      <c r="Q863" s="176" t="s">
        <v>92</v>
      </c>
      <c r="R863" s="176" t="s">
        <v>7540</v>
      </c>
      <c r="S863" s="177">
        <v>41908</v>
      </c>
      <c r="T863" s="178">
        <v>7510</v>
      </c>
      <c r="U863" s="179">
        <v>9619920</v>
      </c>
      <c r="V863" s="179">
        <v>28218432</v>
      </c>
      <c r="W863" s="195">
        <v>44286</v>
      </c>
      <c r="X863" s="178" t="s">
        <v>7879</v>
      </c>
      <c r="Y863" s="178" t="s">
        <v>7880</v>
      </c>
      <c r="Z863" s="194" t="s">
        <v>7959</v>
      </c>
    </row>
    <row r="864" spans="1:26" ht="12.75" x14ac:dyDescent="0.2">
      <c r="A864" s="194" t="s">
        <v>1787</v>
      </c>
      <c r="B864" s="175" t="s">
        <v>7807</v>
      </c>
      <c r="C864" s="174" t="s">
        <v>1566</v>
      </c>
      <c r="D864" s="174" t="s">
        <v>757</v>
      </c>
      <c r="E864" s="174" t="s">
        <v>7539</v>
      </c>
      <c r="F864" s="174" t="s">
        <v>1788</v>
      </c>
      <c r="G864" s="174" t="s">
        <v>7538</v>
      </c>
      <c r="H864" s="174" t="s">
        <v>1365</v>
      </c>
      <c r="I864" s="174" t="s">
        <v>6493</v>
      </c>
      <c r="J864" s="174" t="s">
        <v>1789</v>
      </c>
      <c r="K864" s="174" t="s">
        <v>1790</v>
      </c>
      <c r="L864" s="174" t="s">
        <v>50</v>
      </c>
      <c r="M864" s="174" t="s">
        <v>730</v>
      </c>
      <c r="N864" s="174" t="s">
        <v>6491</v>
      </c>
      <c r="O864" s="174" t="s">
        <v>6492</v>
      </c>
      <c r="P864" s="174">
        <v>0</v>
      </c>
      <c r="Q864" s="176" t="s">
        <v>92</v>
      </c>
      <c r="R864" s="176" t="s">
        <v>7540</v>
      </c>
      <c r="S864" s="177">
        <v>41908</v>
      </c>
      <c r="T864" s="178">
        <v>7510</v>
      </c>
      <c r="U864" s="179">
        <v>7758000</v>
      </c>
      <c r="V864" s="179">
        <v>28239120</v>
      </c>
      <c r="W864" s="195">
        <v>44286</v>
      </c>
      <c r="X864" s="178" t="s">
        <v>7879</v>
      </c>
      <c r="Y864" s="178" t="s">
        <v>7880</v>
      </c>
      <c r="Z864" s="194" t="s">
        <v>7949</v>
      </c>
    </row>
    <row r="865" spans="1:26" ht="12.75" x14ac:dyDescent="0.2">
      <c r="A865" s="194" t="s">
        <v>1787</v>
      </c>
      <c r="B865" s="175" t="s">
        <v>7807</v>
      </c>
      <c r="C865" s="174" t="s">
        <v>1566</v>
      </c>
      <c r="D865" s="174" t="s">
        <v>757</v>
      </c>
      <c r="E865" s="174" t="s">
        <v>7539</v>
      </c>
      <c r="F865" s="174" t="s">
        <v>1788</v>
      </c>
      <c r="G865" s="174" t="s">
        <v>7538</v>
      </c>
      <c r="H865" s="174" t="s">
        <v>1365</v>
      </c>
      <c r="I865" s="174" t="s">
        <v>6493</v>
      </c>
      <c r="J865" s="174" t="s">
        <v>1789</v>
      </c>
      <c r="K865" s="174" t="s">
        <v>1790</v>
      </c>
      <c r="L865" s="174" t="s">
        <v>50</v>
      </c>
      <c r="M865" s="174" t="s">
        <v>730</v>
      </c>
      <c r="N865" s="174" t="s">
        <v>6491</v>
      </c>
      <c r="O865" s="174" t="s">
        <v>6492</v>
      </c>
      <c r="P865" s="174">
        <v>0</v>
      </c>
      <c r="Q865" s="176" t="s">
        <v>92</v>
      </c>
      <c r="R865" s="176" t="s">
        <v>7540</v>
      </c>
      <c r="S865" s="177">
        <v>41908</v>
      </c>
      <c r="T865" s="178">
        <v>7510</v>
      </c>
      <c r="U865" s="179">
        <v>14429880</v>
      </c>
      <c r="V865" s="179">
        <v>44572296</v>
      </c>
      <c r="W865" s="195">
        <v>44286</v>
      </c>
      <c r="X865" s="178" t="s">
        <v>7879</v>
      </c>
      <c r="Y865" s="178" t="s">
        <v>7880</v>
      </c>
      <c r="Z865" s="194" t="s">
        <v>7966</v>
      </c>
    </row>
    <row r="866" spans="1:26" ht="12.75" x14ac:dyDescent="0.2">
      <c r="A866" s="194" t="s">
        <v>1787</v>
      </c>
      <c r="B866" s="175" t="s">
        <v>7807</v>
      </c>
      <c r="C866" s="174" t="s">
        <v>1566</v>
      </c>
      <c r="D866" s="174" t="s">
        <v>757</v>
      </c>
      <c r="E866" s="174" t="s">
        <v>7539</v>
      </c>
      <c r="F866" s="174" t="s">
        <v>1788</v>
      </c>
      <c r="G866" s="174" t="s">
        <v>7538</v>
      </c>
      <c r="H866" s="174" t="s">
        <v>1365</v>
      </c>
      <c r="I866" s="174" t="s">
        <v>6493</v>
      </c>
      <c r="J866" s="174" t="s">
        <v>1789</v>
      </c>
      <c r="K866" s="174" t="s">
        <v>1790</v>
      </c>
      <c r="L866" s="174" t="s">
        <v>50</v>
      </c>
      <c r="M866" s="174" t="s">
        <v>730</v>
      </c>
      <c r="N866" s="174" t="s">
        <v>6491</v>
      </c>
      <c r="O866" s="174" t="s">
        <v>6492</v>
      </c>
      <c r="P866" s="174">
        <v>0</v>
      </c>
      <c r="Q866" s="176" t="s">
        <v>92</v>
      </c>
      <c r="R866" s="176" t="s">
        <v>7540</v>
      </c>
      <c r="S866" s="177">
        <v>41908</v>
      </c>
      <c r="T866" s="178">
        <v>7510</v>
      </c>
      <c r="U866" s="179">
        <v>9619920</v>
      </c>
      <c r="V866" s="179">
        <v>31104408</v>
      </c>
      <c r="W866" s="195">
        <v>44286</v>
      </c>
      <c r="X866" s="178" t="s">
        <v>7879</v>
      </c>
      <c r="Y866" s="178" t="s">
        <v>7880</v>
      </c>
      <c r="Z866" s="194" t="s">
        <v>7979</v>
      </c>
    </row>
    <row r="867" spans="1:26" ht="12.75" x14ac:dyDescent="0.2">
      <c r="A867" s="194" t="s">
        <v>1787</v>
      </c>
      <c r="B867" s="175" t="s">
        <v>7807</v>
      </c>
      <c r="C867" s="174" t="s">
        <v>1566</v>
      </c>
      <c r="D867" s="174" t="s">
        <v>757</v>
      </c>
      <c r="E867" s="174" t="s">
        <v>7539</v>
      </c>
      <c r="F867" s="174" t="s">
        <v>1788</v>
      </c>
      <c r="G867" s="174" t="s">
        <v>7538</v>
      </c>
      <c r="H867" s="174" t="s">
        <v>1365</v>
      </c>
      <c r="I867" s="174" t="s">
        <v>6493</v>
      </c>
      <c r="J867" s="174" t="s">
        <v>1789</v>
      </c>
      <c r="K867" s="174" t="s">
        <v>1790</v>
      </c>
      <c r="L867" s="174" t="s">
        <v>50</v>
      </c>
      <c r="M867" s="174" t="s">
        <v>730</v>
      </c>
      <c r="N867" s="174" t="s">
        <v>6491</v>
      </c>
      <c r="O867" s="174" t="s">
        <v>6492</v>
      </c>
      <c r="P867" s="174">
        <v>0</v>
      </c>
      <c r="Q867" s="176" t="s">
        <v>92</v>
      </c>
      <c r="R867" s="176" t="s">
        <v>7540</v>
      </c>
      <c r="S867" s="177">
        <v>41908</v>
      </c>
      <c r="T867" s="178">
        <v>7510</v>
      </c>
      <c r="U867" s="179">
        <v>8016600</v>
      </c>
      <c r="V867" s="179">
        <v>25332456</v>
      </c>
      <c r="W867" s="195">
        <v>44286</v>
      </c>
      <c r="X867" s="178" t="s">
        <v>7879</v>
      </c>
      <c r="Y867" s="178" t="s">
        <v>7880</v>
      </c>
      <c r="Z867" s="194" t="s">
        <v>7922</v>
      </c>
    </row>
    <row r="868" spans="1:26" ht="12.75" x14ac:dyDescent="0.2">
      <c r="A868" s="194" t="s">
        <v>1787</v>
      </c>
      <c r="B868" s="175" t="s">
        <v>7807</v>
      </c>
      <c r="C868" s="174" t="s">
        <v>1566</v>
      </c>
      <c r="D868" s="174" t="s">
        <v>757</v>
      </c>
      <c r="E868" s="174" t="s">
        <v>7539</v>
      </c>
      <c r="F868" s="174" t="s">
        <v>1788</v>
      </c>
      <c r="G868" s="174" t="s">
        <v>7538</v>
      </c>
      <c r="H868" s="174" t="s">
        <v>1365</v>
      </c>
      <c r="I868" s="174" t="s">
        <v>6493</v>
      </c>
      <c r="J868" s="174" t="s">
        <v>1789</v>
      </c>
      <c r="K868" s="174" t="s">
        <v>1790</v>
      </c>
      <c r="L868" s="174" t="s">
        <v>50</v>
      </c>
      <c r="M868" s="174" t="s">
        <v>730</v>
      </c>
      <c r="N868" s="174" t="s">
        <v>6491</v>
      </c>
      <c r="O868" s="174" t="s">
        <v>6492</v>
      </c>
      <c r="P868" s="174">
        <v>0</v>
      </c>
      <c r="Q868" s="176" t="s">
        <v>92</v>
      </c>
      <c r="R868" s="176" t="s">
        <v>7540</v>
      </c>
      <c r="S868" s="177">
        <v>41908</v>
      </c>
      <c r="T868" s="178">
        <v>7510</v>
      </c>
      <c r="U868" s="179">
        <v>4407923</v>
      </c>
      <c r="V868" s="179">
        <v>9780080</v>
      </c>
      <c r="W868" s="195">
        <v>44286</v>
      </c>
      <c r="X868" s="178" t="s">
        <v>7879</v>
      </c>
      <c r="Y868" s="178" t="s">
        <v>7880</v>
      </c>
      <c r="Z868" s="194" t="s">
        <v>7946</v>
      </c>
    </row>
    <row r="869" spans="1:26" ht="12.75" x14ac:dyDescent="0.2">
      <c r="A869" s="194" t="s">
        <v>1787</v>
      </c>
      <c r="B869" s="175" t="s">
        <v>7807</v>
      </c>
      <c r="C869" s="174" t="s">
        <v>1566</v>
      </c>
      <c r="D869" s="174" t="s">
        <v>757</v>
      </c>
      <c r="E869" s="174" t="s">
        <v>7539</v>
      </c>
      <c r="F869" s="174" t="s">
        <v>1788</v>
      </c>
      <c r="G869" s="174" t="s">
        <v>7538</v>
      </c>
      <c r="H869" s="174" t="s">
        <v>1365</v>
      </c>
      <c r="I869" s="174" t="s">
        <v>6493</v>
      </c>
      <c r="J869" s="174" t="s">
        <v>1789</v>
      </c>
      <c r="K869" s="174" t="s">
        <v>1790</v>
      </c>
      <c r="L869" s="174" t="s">
        <v>50</v>
      </c>
      <c r="M869" s="174" t="s">
        <v>730</v>
      </c>
      <c r="N869" s="174" t="s">
        <v>6491</v>
      </c>
      <c r="O869" s="174" t="s">
        <v>6492</v>
      </c>
      <c r="P869" s="174">
        <v>0</v>
      </c>
      <c r="Q869" s="176" t="s">
        <v>92</v>
      </c>
      <c r="R869" s="176" t="s">
        <v>7540</v>
      </c>
      <c r="S869" s="177">
        <v>41908</v>
      </c>
      <c r="T869" s="178">
        <v>7510</v>
      </c>
      <c r="U869" s="179">
        <v>8041938</v>
      </c>
      <c r="V869" s="179">
        <v>24395802</v>
      </c>
      <c r="W869" s="195">
        <v>44286</v>
      </c>
      <c r="X869" s="178" t="s">
        <v>7879</v>
      </c>
      <c r="Y869" s="178" t="s">
        <v>7880</v>
      </c>
      <c r="Z869" s="194" t="s">
        <v>7951</v>
      </c>
    </row>
    <row r="870" spans="1:26" ht="12.75" x14ac:dyDescent="0.2">
      <c r="A870" s="194" t="s">
        <v>1787</v>
      </c>
      <c r="B870" s="175" t="s">
        <v>7807</v>
      </c>
      <c r="C870" s="174" t="s">
        <v>1566</v>
      </c>
      <c r="D870" s="174" t="s">
        <v>757</v>
      </c>
      <c r="E870" s="174" t="s">
        <v>7539</v>
      </c>
      <c r="F870" s="174" t="s">
        <v>1788</v>
      </c>
      <c r="G870" s="174" t="s">
        <v>7538</v>
      </c>
      <c r="H870" s="174" t="s">
        <v>1365</v>
      </c>
      <c r="I870" s="174" t="s">
        <v>6493</v>
      </c>
      <c r="J870" s="174" t="s">
        <v>1789</v>
      </c>
      <c r="K870" s="174" t="s">
        <v>1790</v>
      </c>
      <c r="L870" s="174" t="s">
        <v>50</v>
      </c>
      <c r="M870" s="174" t="s">
        <v>730</v>
      </c>
      <c r="N870" s="174" t="s">
        <v>6491</v>
      </c>
      <c r="O870" s="174" t="s">
        <v>6492</v>
      </c>
      <c r="P870" s="174">
        <v>0</v>
      </c>
      <c r="Q870" s="176" t="s">
        <v>92</v>
      </c>
      <c r="R870" s="176" t="s">
        <v>7540</v>
      </c>
      <c r="S870" s="177">
        <v>41908</v>
      </c>
      <c r="T870" s="178">
        <v>7510</v>
      </c>
      <c r="U870" s="179">
        <v>16033200</v>
      </c>
      <c r="V870" s="179">
        <v>56116200</v>
      </c>
      <c r="W870" s="195">
        <v>44286</v>
      </c>
      <c r="X870" s="178" t="s">
        <v>7879</v>
      </c>
      <c r="Y870" s="178" t="s">
        <v>7880</v>
      </c>
      <c r="Z870" s="194" t="s">
        <v>7961</v>
      </c>
    </row>
    <row r="871" spans="1:26" ht="12.75" x14ac:dyDescent="0.2">
      <c r="A871" s="194" t="s">
        <v>1787</v>
      </c>
      <c r="B871" s="175" t="s">
        <v>7807</v>
      </c>
      <c r="C871" s="174" t="s">
        <v>1566</v>
      </c>
      <c r="D871" s="174" t="s">
        <v>757</v>
      </c>
      <c r="E871" s="174" t="s">
        <v>7539</v>
      </c>
      <c r="F871" s="174" t="s">
        <v>1788</v>
      </c>
      <c r="G871" s="174" t="s">
        <v>7538</v>
      </c>
      <c r="H871" s="174" t="s">
        <v>1365</v>
      </c>
      <c r="I871" s="174" t="s">
        <v>6493</v>
      </c>
      <c r="J871" s="174" t="s">
        <v>1789</v>
      </c>
      <c r="K871" s="174" t="s">
        <v>1790</v>
      </c>
      <c r="L871" s="174" t="s">
        <v>50</v>
      </c>
      <c r="M871" s="174" t="s">
        <v>730</v>
      </c>
      <c r="N871" s="174" t="s">
        <v>6491</v>
      </c>
      <c r="O871" s="174" t="s">
        <v>6492</v>
      </c>
      <c r="P871" s="174">
        <v>0</v>
      </c>
      <c r="Q871" s="176" t="s">
        <v>92</v>
      </c>
      <c r="R871" s="176" t="s">
        <v>7540</v>
      </c>
      <c r="S871" s="177">
        <v>41908</v>
      </c>
      <c r="T871" s="178">
        <v>7510</v>
      </c>
      <c r="U871" s="179">
        <v>6785250</v>
      </c>
      <c r="V871" s="179">
        <v>21830805</v>
      </c>
      <c r="W871" s="195">
        <v>44286</v>
      </c>
      <c r="X871" s="178" t="s">
        <v>7879</v>
      </c>
      <c r="Y871" s="178" t="s">
        <v>7880</v>
      </c>
      <c r="Z871" s="194" t="s">
        <v>8020</v>
      </c>
    </row>
    <row r="872" spans="1:26" ht="12.75" x14ac:dyDescent="0.2">
      <c r="A872" s="194" t="s">
        <v>1787</v>
      </c>
      <c r="B872" s="175" t="s">
        <v>7807</v>
      </c>
      <c r="C872" s="174" t="s">
        <v>1566</v>
      </c>
      <c r="D872" s="174" t="s">
        <v>757</v>
      </c>
      <c r="E872" s="174" t="s">
        <v>7539</v>
      </c>
      <c r="F872" s="174" t="s">
        <v>1788</v>
      </c>
      <c r="G872" s="174" t="s">
        <v>7538</v>
      </c>
      <c r="H872" s="174" t="s">
        <v>1365</v>
      </c>
      <c r="I872" s="174" t="s">
        <v>6493</v>
      </c>
      <c r="J872" s="174" t="s">
        <v>1789</v>
      </c>
      <c r="K872" s="174" t="s">
        <v>1790</v>
      </c>
      <c r="L872" s="174" t="s">
        <v>50</v>
      </c>
      <c r="M872" s="174" t="s">
        <v>730</v>
      </c>
      <c r="N872" s="174" t="s">
        <v>6491</v>
      </c>
      <c r="O872" s="174" t="s">
        <v>6492</v>
      </c>
      <c r="P872" s="174">
        <v>0</v>
      </c>
      <c r="Q872" s="176" t="s">
        <v>92</v>
      </c>
      <c r="R872" s="176" t="s">
        <v>7540</v>
      </c>
      <c r="S872" s="177">
        <v>41908</v>
      </c>
      <c r="T872" s="178">
        <v>7510</v>
      </c>
      <c r="U872" s="179">
        <v>13315418</v>
      </c>
      <c r="V872" s="179">
        <v>50394728</v>
      </c>
      <c r="W872" s="195">
        <v>44286</v>
      </c>
      <c r="X872" s="178" t="s">
        <v>7879</v>
      </c>
      <c r="Y872" s="178" t="s">
        <v>7880</v>
      </c>
      <c r="Z872" s="194" t="s">
        <v>7958</v>
      </c>
    </row>
    <row r="873" spans="1:26" ht="12.75" x14ac:dyDescent="0.2">
      <c r="A873" s="194" t="s">
        <v>1787</v>
      </c>
      <c r="B873" s="175" t="s">
        <v>7807</v>
      </c>
      <c r="C873" s="174" t="s">
        <v>1566</v>
      </c>
      <c r="D873" s="174" t="s">
        <v>757</v>
      </c>
      <c r="E873" s="174" t="s">
        <v>7539</v>
      </c>
      <c r="F873" s="174" t="s">
        <v>1788</v>
      </c>
      <c r="G873" s="174" t="s">
        <v>7538</v>
      </c>
      <c r="H873" s="174" t="s">
        <v>1365</v>
      </c>
      <c r="I873" s="174" t="s">
        <v>6493</v>
      </c>
      <c r="J873" s="174" t="s">
        <v>1789</v>
      </c>
      <c r="K873" s="174" t="s">
        <v>1790</v>
      </c>
      <c r="L873" s="174" t="s">
        <v>50</v>
      </c>
      <c r="M873" s="174" t="s">
        <v>730</v>
      </c>
      <c r="N873" s="174" t="s">
        <v>6491</v>
      </c>
      <c r="O873" s="174" t="s">
        <v>6492</v>
      </c>
      <c r="P873" s="174">
        <v>0</v>
      </c>
      <c r="Q873" s="176" t="s">
        <v>92</v>
      </c>
      <c r="R873" s="176" t="s">
        <v>7540</v>
      </c>
      <c r="S873" s="177">
        <v>41908</v>
      </c>
      <c r="T873" s="178">
        <v>7510</v>
      </c>
      <c r="U873" s="179">
        <v>16033200</v>
      </c>
      <c r="V873" s="179">
        <v>52588896</v>
      </c>
      <c r="W873" s="195">
        <v>44286</v>
      </c>
      <c r="X873" s="178" t="s">
        <v>7879</v>
      </c>
      <c r="Y873" s="178" t="s">
        <v>7880</v>
      </c>
      <c r="Z873" s="194" t="s">
        <v>8016</v>
      </c>
    </row>
    <row r="874" spans="1:26" ht="12.75" x14ac:dyDescent="0.2">
      <c r="A874" s="194" t="s">
        <v>1787</v>
      </c>
      <c r="B874" s="175" t="s">
        <v>7807</v>
      </c>
      <c r="C874" s="174" t="s">
        <v>1566</v>
      </c>
      <c r="D874" s="174" t="s">
        <v>757</v>
      </c>
      <c r="E874" s="174" t="s">
        <v>7539</v>
      </c>
      <c r="F874" s="174" t="s">
        <v>1788</v>
      </c>
      <c r="G874" s="174" t="s">
        <v>7538</v>
      </c>
      <c r="H874" s="174" t="s">
        <v>1365</v>
      </c>
      <c r="I874" s="174" t="s">
        <v>6493</v>
      </c>
      <c r="J874" s="174" t="s">
        <v>1789</v>
      </c>
      <c r="K874" s="174" t="s">
        <v>1790</v>
      </c>
      <c r="L874" s="174" t="s">
        <v>50</v>
      </c>
      <c r="M874" s="174" t="s">
        <v>730</v>
      </c>
      <c r="N874" s="174" t="s">
        <v>6491</v>
      </c>
      <c r="O874" s="174" t="s">
        <v>6492</v>
      </c>
      <c r="P874" s="174">
        <v>0</v>
      </c>
      <c r="Q874" s="176" t="s">
        <v>92</v>
      </c>
      <c r="R874" s="176" t="s">
        <v>7540</v>
      </c>
      <c r="S874" s="177">
        <v>41908</v>
      </c>
      <c r="T874" s="178">
        <v>7510</v>
      </c>
      <c r="U874" s="179">
        <v>25911720</v>
      </c>
      <c r="V874" s="179">
        <v>107948100</v>
      </c>
      <c r="W874" s="195">
        <v>44286</v>
      </c>
      <c r="X874" s="178" t="s">
        <v>7879</v>
      </c>
      <c r="Y874" s="178" t="s">
        <v>7880</v>
      </c>
      <c r="Z874" s="194" t="s">
        <v>7931</v>
      </c>
    </row>
    <row r="875" spans="1:26" ht="12.75" x14ac:dyDescent="0.2">
      <c r="A875" s="194" t="s">
        <v>1787</v>
      </c>
      <c r="B875" s="175" t="s">
        <v>7807</v>
      </c>
      <c r="C875" s="174" t="s">
        <v>1566</v>
      </c>
      <c r="D875" s="174" t="s">
        <v>757</v>
      </c>
      <c r="E875" s="174" t="s">
        <v>7539</v>
      </c>
      <c r="F875" s="174" t="s">
        <v>1788</v>
      </c>
      <c r="G875" s="174" t="s">
        <v>7538</v>
      </c>
      <c r="H875" s="174" t="s">
        <v>1365</v>
      </c>
      <c r="I875" s="174" t="s">
        <v>6493</v>
      </c>
      <c r="J875" s="174" t="s">
        <v>1789</v>
      </c>
      <c r="K875" s="174" t="s">
        <v>1790</v>
      </c>
      <c r="L875" s="174" t="s">
        <v>50</v>
      </c>
      <c r="M875" s="174" t="s">
        <v>730</v>
      </c>
      <c r="N875" s="174" t="s">
        <v>6491</v>
      </c>
      <c r="O875" s="174" t="s">
        <v>6492</v>
      </c>
      <c r="P875" s="174">
        <v>0</v>
      </c>
      <c r="Q875" s="176" t="s">
        <v>92</v>
      </c>
      <c r="R875" s="176" t="s">
        <v>7540</v>
      </c>
      <c r="S875" s="177">
        <v>41908</v>
      </c>
      <c r="T875" s="178">
        <v>7510</v>
      </c>
      <c r="U875" s="179">
        <v>8016600</v>
      </c>
      <c r="V875" s="179">
        <v>24851460</v>
      </c>
      <c r="W875" s="195">
        <v>44286</v>
      </c>
      <c r="X875" s="178" t="s">
        <v>7879</v>
      </c>
      <c r="Y875" s="178" t="s">
        <v>7880</v>
      </c>
      <c r="Z875" s="194" t="s">
        <v>7969</v>
      </c>
    </row>
    <row r="876" spans="1:26" ht="12.75" x14ac:dyDescent="0.2">
      <c r="A876" s="194" t="s">
        <v>1787</v>
      </c>
      <c r="B876" s="175" t="s">
        <v>7807</v>
      </c>
      <c r="C876" s="174" t="s">
        <v>1566</v>
      </c>
      <c r="D876" s="174" t="s">
        <v>757</v>
      </c>
      <c r="E876" s="174" t="s">
        <v>7539</v>
      </c>
      <c r="F876" s="174" t="s">
        <v>1788</v>
      </c>
      <c r="G876" s="174" t="s">
        <v>7538</v>
      </c>
      <c r="H876" s="174" t="s">
        <v>1365</v>
      </c>
      <c r="I876" s="174" t="s">
        <v>6493</v>
      </c>
      <c r="J876" s="174" t="s">
        <v>1789</v>
      </c>
      <c r="K876" s="174" t="s">
        <v>1790</v>
      </c>
      <c r="L876" s="174" t="s">
        <v>50</v>
      </c>
      <c r="M876" s="174" t="s">
        <v>730</v>
      </c>
      <c r="N876" s="174" t="s">
        <v>6491</v>
      </c>
      <c r="O876" s="174" t="s">
        <v>6492</v>
      </c>
      <c r="P876" s="174">
        <v>0</v>
      </c>
      <c r="Q876" s="176" t="s">
        <v>92</v>
      </c>
      <c r="R876" s="176" t="s">
        <v>7540</v>
      </c>
      <c r="S876" s="177">
        <v>41908</v>
      </c>
      <c r="T876" s="178">
        <v>7510</v>
      </c>
      <c r="U876" s="179">
        <v>6206400</v>
      </c>
      <c r="V876" s="179">
        <v>20093220</v>
      </c>
      <c r="W876" s="195">
        <v>44286</v>
      </c>
      <c r="X876" s="178" t="s">
        <v>7879</v>
      </c>
      <c r="Y876" s="178" t="s">
        <v>7880</v>
      </c>
      <c r="Z876" s="194" t="s">
        <v>7948</v>
      </c>
    </row>
    <row r="877" spans="1:26" ht="12.75" x14ac:dyDescent="0.2">
      <c r="A877" s="194" t="s">
        <v>3864</v>
      </c>
      <c r="B877" s="175">
        <v>692531000</v>
      </c>
      <c r="C877" s="174" t="s">
        <v>2854</v>
      </c>
      <c r="D877" s="174" t="s">
        <v>2882</v>
      </c>
      <c r="E877" s="174" t="s">
        <v>1700</v>
      </c>
      <c r="F877" s="174" t="s">
        <v>2883</v>
      </c>
      <c r="G877" s="174" t="s">
        <v>29</v>
      </c>
      <c r="H877" s="174">
        <v>0</v>
      </c>
      <c r="I877" s="174">
        <v>0</v>
      </c>
      <c r="J877" s="174" t="s">
        <v>3865</v>
      </c>
      <c r="K877" s="174" t="s">
        <v>3867</v>
      </c>
      <c r="L877" s="174" t="s">
        <v>890</v>
      </c>
      <c r="M877" s="174" t="s">
        <v>3869</v>
      </c>
      <c r="N877" s="174" t="s">
        <v>3868</v>
      </c>
      <c r="O877" s="174" t="s">
        <v>3866</v>
      </c>
      <c r="P877" s="174">
        <v>0</v>
      </c>
      <c r="Q877" s="176">
        <v>91001</v>
      </c>
      <c r="R877" s="176" t="s">
        <v>2875</v>
      </c>
      <c r="S877" s="177">
        <v>41925</v>
      </c>
      <c r="T877" s="178">
        <v>7512</v>
      </c>
      <c r="U877" s="179">
        <v>5265786</v>
      </c>
      <c r="V877" s="179">
        <v>10684292</v>
      </c>
      <c r="W877" s="195">
        <v>44286</v>
      </c>
      <c r="X877" s="178" t="s">
        <v>7879</v>
      </c>
      <c r="Y877" s="178" t="s">
        <v>7880</v>
      </c>
      <c r="Z877" s="194" t="s">
        <v>8097</v>
      </c>
    </row>
    <row r="878" spans="1:26" ht="12.75" x14ac:dyDescent="0.2">
      <c r="A878" s="194" t="s">
        <v>3283</v>
      </c>
      <c r="B878" s="175">
        <v>690102005</v>
      </c>
      <c r="C878" s="174" t="s">
        <v>2854</v>
      </c>
      <c r="D878" s="174" t="s">
        <v>633</v>
      </c>
      <c r="E878" s="174" t="s">
        <v>27</v>
      </c>
      <c r="F878" s="174" t="s">
        <v>634</v>
      </c>
      <c r="G878" s="174" t="s">
        <v>29</v>
      </c>
      <c r="H878" s="174">
        <v>0</v>
      </c>
      <c r="I878" s="174">
        <v>0</v>
      </c>
      <c r="J878" s="174" t="s">
        <v>3284</v>
      </c>
      <c r="K878" s="174" t="s">
        <v>3286</v>
      </c>
      <c r="L878" s="174" t="s">
        <v>618</v>
      </c>
      <c r="M878" s="174" t="s">
        <v>3287</v>
      </c>
      <c r="N878" s="174" t="s">
        <v>3285</v>
      </c>
      <c r="O878" s="174">
        <v>0</v>
      </c>
      <c r="P878" s="174">
        <v>0</v>
      </c>
      <c r="Q878" s="176">
        <v>91001</v>
      </c>
      <c r="R878" s="176" t="s">
        <v>3040</v>
      </c>
      <c r="S878" s="177">
        <v>41927</v>
      </c>
      <c r="T878" s="178">
        <v>7513</v>
      </c>
      <c r="U878" s="179">
        <v>2747366</v>
      </c>
      <c r="V878" s="179">
        <v>5574412</v>
      </c>
      <c r="W878" s="195">
        <v>44286</v>
      </c>
      <c r="X878" s="178" t="s">
        <v>7879</v>
      </c>
      <c r="Y878" s="178" t="s">
        <v>7880</v>
      </c>
      <c r="Z878" s="194" t="s">
        <v>8098</v>
      </c>
    </row>
    <row r="879" spans="1:26" ht="12.75" x14ac:dyDescent="0.2">
      <c r="A879" s="194" t="s">
        <v>3330</v>
      </c>
      <c r="B879" s="175">
        <v>692011007</v>
      </c>
      <c r="C879" s="174" t="s">
        <v>2854</v>
      </c>
      <c r="D879" s="174" t="s">
        <v>633</v>
      </c>
      <c r="E879" s="174" t="s">
        <v>27</v>
      </c>
      <c r="F879" s="174" t="s">
        <v>634</v>
      </c>
      <c r="G879" s="174" t="s">
        <v>29</v>
      </c>
      <c r="H879" s="174">
        <v>0</v>
      </c>
      <c r="I879" s="174">
        <v>0</v>
      </c>
      <c r="J879" s="174" t="s">
        <v>3331</v>
      </c>
      <c r="K879" s="174" t="s">
        <v>3332</v>
      </c>
      <c r="L879" s="174" t="s">
        <v>6166</v>
      </c>
      <c r="M879" s="174" t="s">
        <v>3333</v>
      </c>
      <c r="N879" s="174">
        <v>0</v>
      </c>
      <c r="O879" s="174">
        <v>0</v>
      </c>
      <c r="P879" s="174">
        <v>0</v>
      </c>
      <c r="Q879" s="176">
        <v>91001</v>
      </c>
      <c r="R879" s="176" t="s">
        <v>607</v>
      </c>
      <c r="S879" s="177">
        <v>41939</v>
      </c>
      <c r="T879" s="178">
        <v>7514</v>
      </c>
      <c r="U879" s="179">
        <v>3262498</v>
      </c>
      <c r="V879" s="179">
        <v>6619616</v>
      </c>
      <c r="W879" s="195">
        <v>44286</v>
      </c>
      <c r="X879" s="178" t="s">
        <v>7879</v>
      </c>
      <c r="Y879" s="178" t="s">
        <v>7880</v>
      </c>
      <c r="Z879" s="194" t="s">
        <v>8099</v>
      </c>
    </row>
    <row r="880" spans="1:26" ht="12.75" x14ac:dyDescent="0.2">
      <c r="A880" s="194" t="s">
        <v>1926</v>
      </c>
      <c r="B880" s="175">
        <v>650846699</v>
      </c>
      <c r="C880" s="174" t="s">
        <v>1566</v>
      </c>
      <c r="D880" s="174" t="s">
        <v>1927</v>
      </c>
      <c r="E880" s="174" t="s">
        <v>7724</v>
      </c>
      <c r="F880" s="174" t="s">
        <v>6108</v>
      </c>
      <c r="G880" s="174" t="s">
        <v>6245</v>
      </c>
      <c r="H880" s="174" t="s">
        <v>1928</v>
      </c>
      <c r="I880" s="174" t="s">
        <v>7723</v>
      </c>
      <c r="J880" s="174" t="s">
        <v>1929</v>
      </c>
      <c r="K880" s="174" t="s">
        <v>6244</v>
      </c>
      <c r="L880" s="174" t="s">
        <v>50</v>
      </c>
      <c r="M880" s="174" t="s">
        <v>1893</v>
      </c>
      <c r="N880" s="174" t="s">
        <v>6242</v>
      </c>
      <c r="O880" s="174" t="s">
        <v>6243</v>
      </c>
      <c r="P880" s="174">
        <v>0</v>
      </c>
      <c r="Q880" s="176" t="s">
        <v>1274</v>
      </c>
      <c r="R880" s="176" t="s">
        <v>7638</v>
      </c>
      <c r="S880" s="177">
        <v>41950</v>
      </c>
      <c r="T880" s="178">
        <v>7517</v>
      </c>
      <c r="U880" s="179">
        <v>6206400</v>
      </c>
      <c r="V880" s="179">
        <v>22343040</v>
      </c>
      <c r="W880" s="195">
        <v>44286</v>
      </c>
      <c r="X880" s="178" t="s">
        <v>7879</v>
      </c>
      <c r="Y880" s="178" t="s">
        <v>7880</v>
      </c>
      <c r="Z880" s="194" t="s">
        <v>7966</v>
      </c>
    </row>
    <row r="881" spans="1:26" ht="12.75" x14ac:dyDescent="0.2">
      <c r="A881" s="194" t="s">
        <v>3495</v>
      </c>
      <c r="B881" s="175">
        <v>692004000</v>
      </c>
      <c r="C881" s="174" t="s">
        <v>2854</v>
      </c>
      <c r="D881" s="174" t="s">
        <v>633</v>
      </c>
      <c r="E881" s="174" t="s">
        <v>27</v>
      </c>
      <c r="F881" s="174" t="s">
        <v>634</v>
      </c>
      <c r="G881" s="174" t="s">
        <v>3496</v>
      </c>
      <c r="H881" s="174">
        <v>0</v>
      </c>
      <c r="I881" s="174">
        <v>0</v>
      </c>
      <c r="J881" s="174" t="s">
        <v>3497</v>
      </c>
      <c r="K881" s="174" t="s">
        <v>3499</v>
      </c>
      <c r="L881" s="174" t="s">
        <v>6172</v>
      </c>
      <c r="M881" s="174" t="s">
        <v>3501</v>
      </c>
      <c r="N881" s="174" t="s">
        <v>3500</v>
      </c>
      <c r="O881" s="174" t="s">
        <v>3498</v>
      </c>
      <c r="P881" s="174">
        <v>0</v>
      </c>
      <c r="Q881" s="176">
        <v>91001</v>
      </c>
      <c r="R881" s="176" t="s">
        <v>3040</v>
      </c>
      <c r="S881" s="177">
        <v>41996</v>
      </c>
      <c r="T881" s="178">
        <v>7520</v>
      </c>
      <c r="U881" s="179">
        <v>5494733</v>
      </c>
      <c r="V881" s="179">
        <v>11148826</v>
      </c>
      <c r="W881" s="195">
        <v>44286</v>
      </c>
      <c r="X881" s="178" t="s">
        <v>7879</v>
      </c>
      <c r="Y881" s="178" t="s">
        <v>7880</v>
      </c>
      <c r="Z881" s="194" t="s">
        <v>7980</v>
      </c>
    </row>
    <row r="882" spans="1:26" ht="12.75" x14ac:dyDescent="0.2">
      <c r="A882" s="194" t="s">
        <v>3143</v>
      </c>
      <c r="B882" s="175">
        <v>692002008</v>
      </c>
      <c r="C882" s="174" t="s">
        <v>2854</v>
      </c>
      <c r="D882" s="174" t="s">
        <v>633</v>
      </c>
      <c r="E882" s="174" t="s">
        <v>27</v>
      </c>
      <c r="F882" s="174" t="s">
        <v>634</v>
      </c>
      <c r="G882" s="174" t="s">
        <v>29</v>
      </c>
      <c r="H882" s="174">
        <v>0</v>
      </c>
      <c r="I882" s="174">
        <v>0</v>
      </c>
      <c r="J882" s="174" t="s">
        <v>3144</v>
      </c>
      <c r="K882" s="174" t="s">
        <v>3145</v>
      </c>
      <c r="L882" s="174" t="s">
        <v>6172</v>
      </c>
      <c r="M882" s="174" t="s">
        <v>3147</v>
      </c>
      <c r="N882" s="174" t="s">
        <v>3146</v>
      </c>
      <c r="O882" s="174" t="s">
        <v>6339</v>
      </c>
      <c r="P882" s="174">
        <v>0</v>
      </c>
      <c r="Q882" s="176">
        <v>91001</v>
      </c>
      <c r="R882" s="176" t="s">
        <v>607</v>
      </c>
      <c r="S882" s="177">
        <v>41996</v>
      </c>
      <c r="T882" s="178">
        <v>7521</v>
      </c>
      <c r="U882" s="179">
        <v>4078122</v>
      </c>
      <c r="V882" s="179">
        <v>8274519</v>
      </c>
      <c r="W882" s="195">
        <v>44286</v>
      </c>
      <c r="X882" s="178" t="s">
        <v>7879</v>
      </c>
      <c r="Y882" s="178" t="s">
        <v>7880</v>
      </c>
      <c r="Z882" s="194" t="s">
        <v>8100</v>
      </c>
    </row>
    <row r="883" spans="1:26" ht="12.75" x14ac:dyDescent="0.2">
      <c r="A883" s="194" t="s">
        <v>3246</v>
      </c>
      <c r="B883" s="175" t="s">
        <v>7838</v>
      </c>
      <c r="C883" s="174" t="s">
        <v>2854</v>
      </c>
      <c r="D883" s="174" t="s">
        <v>633</v>
      </c>
      <c r="E883" s="174" t="s">
        <v>27</v>
      </c>
      <c r="F883" s="174" t="s">
        <v>634</v>
      </c>
      <c r="G883" s="174" t="s">
        <v>29</v>
      </c>
      <c r="H883" s="174">
        <v>0</v>
      </c>
      <c r="I883" s="174">
        <v>0</v>
      </c>
      <c r="J883" s="174" t="s">
        <v>3247</v>
      </c>
      <c r="K883" s="174" t="s">
        <v>3249</v>
      </c>
      <c r="L883" s="174" t="s">
        <v>6172</v>
      </c>
      <c r="M883" s="174" t="s">
        <v>6225</v>
      </c>
      <c r="N883" s="174">
        <v>0</v>
      </c>
      <c r="O883" s="174" t="s">
        <v>3248</v>
      </c>
      <c r="P883" s="174">
        <v>0</v>
      </c>
      <c r="Q883" s="176">
        <v>91001</v>
      </c>
      <c r="R883" s="176" t="s">
        <v>2906</v>
      </c>
      <c r="S883" s="177">
        <v>42032</v>
      </c>
      <c r="T883" s="178">
        <v>7523</v>
      </c>
      <c r="U883" s="179">
        <v>4893746</v>
      </c>
      <c r="V883" s="179">
        <v>14681238</v>
      </c>
      <c r="W883" s="195">
        <v>44286</v>
      </c>
      <c r="X883" s="178" t="s">
        <v>7879</v>
      </c>
      <c r="Y883" s="178" t="s">
        <v>7880</v>
      </c>
      <c r="Z883" s="194" t="s">
        <v>7915</v>
      </c>
    </row>
    <row r="884" spans="1:26" ht="12.75" x14ac:dyDescent="0.2">
      <c r="A884" s="194" t="s">
        <v>3759</v>
      </c>
      <c r="B884" s="175">
        <v>691802000</v>
      </c>
      <c r="C884" s="174" t="s">
        <v>2854</v>
      </c>
      <c r="D884" s="174" t="s">
        <v>633</v>
      </c>
      <c r="E884" s="174" t="s">
        <v>27</v>
      </c>
      <c r="F884" s="174" t="s">
        <v>634</v>
      </c>
      <c r="G884" s="174" t="s">
        <v>29</v>
      </c>
      <c r="H884" s="174">
        <v>0</v>
      </c>
      <c r="I884" s="174">
        <v>0</v>
      </c>
      <c r="J884" s="174" t="s">
        <v>3760</v>
      </c>
      <c r="K884" s="174" t="s">
        <v>3762</v>
      </c>
      <c r="L884" s="174" t="s">
        <v>51</v>
      </c>
      <c r="M884" s="174" t="s">
        <v>3764</v>
      </c>
      <c r="N884" s="174" t="s">
        <v>3763</v>
      </c>
      <c r="O884" s="174" t="s">
        <v>3761</v>
      </c>
      <c r="P884" s="174">
        <v>0</v>
      </c>
      <c r="Q884" s="176">
        <v>91001</v>
      </c>
      <c r="R884" s="176" t="s">
        <v>607</v>
      </c>
      <c r="S884" s="177">
        <v>42047</v>
      </c>
      <c r="T884" s="178">
        <v>7526</v>
      </c>
      <c r="U884" s="179">
        <v>4730622</v>
      </c>
      <c r="V884" s="179">
        <v>9598443</v>
      </c>
      <c r="W884" s="195">
        <v>44286</v>
      </c>
      <c r="X884" s="178" t="s">
        <v>7879</v>
      </c>
      <c r="Y884" s="178" t="s">
        <v>7880</v>
      </c>
      <c r="Z884" s="194" t="s">
        <v>8101</v>
      </c>
    </row>
    <row r="885" spans="1:26" ht="12.75" x14ac:dyDescent="0.2">
      <c r="A885" s="194" t="s">
        <v>2969</v>
      </c>
      <c r="B885" s="175">
        <v>690413000</v>
      </c>
      <c r="C885" s="174" t="s">
        <v>2854</v>
      </c>
      <c r="D885" s="174" t="s">
        <v>633</v>
      </c>
      <c r="E885" s="174" t="s">
        <v>27</v>
      </c>
      <c r="F885" s="174" t="s">
        <v>634</v>
      </c>
      <c r="G885" s="174">
        <v>0</v>
      </c>
      <c r="H885" s="174">
        <v>0</v>
      </c>
      <c r="I885" s="174">
        <v>0</v>
      </c>
      <c r="J885" s="174" t="s">
        <v>2970</v>
      </c>
      <c r="K885" s="174" t="s">
        <v>2972</v>
      </c>
      <c r="L885" s="174" t="s">
        <v>6167</v>
      </c>
      <c r="M885" s="174" t="s">
        <v>2974</v>
      </c>
      <c r="N885" s="174" t="s">
        <v>2973</v>
      </c>
      <c r="O885" s="174" t="s">
        <v>2971</v>
      </c>
      <c r="P885" s="174">
        <v>0</v>
      </c>
      <c r="Q885" s="176">
        <v>91001</v>
      </c>
      <c r="R885" s="176" t="s">
        <v>2906</v>
      </c>
      <c r="S885" s="177">
        <v>42047</v>
      </c>
      <c r="T885" s="178">
        <v>7527</v>
      </c>
      <c r="U885" s="179">
        <v>3262498</v>
      </c>
      <c r="V885" s="179">
        <v>6619616</v>
      </c>
      <c r="W885" s="195">
        <v>44286</v>
      </c>
      <c r="X885" s="178" t="s">
        <v>7879</v>
      </c>
      <c r="Y885" s="178" t="s">
        <v>7880</v>
      </c>
      <c r="Z885" s="194" t="s">
        <v>8102</v>
      </c>
    </row>
    <row r="886" spans="1:26" ht="12.75" x14ac:dyDescent="0.2">
      <c r="A886" s="194" t="s">
        <v>3728</v>
      </c>
      <c r="B886" s="175">
        <v>690409003</v>
      </c>
      <c r="C886" s="174" t="s">
        <v>2854</v>
      </c>
      <c r="D886" s="174" t="s">
        <v>633</v>
      </c>
      <c r="E886" s="174" t="s">
        <v>27</v>
      </c>
      <c r="F886" s="174" t="s">
        <v>634</v>
      </c>
      <c r="G886" s="174" t="s">
        <v>29</v>
      </c>
      <c r="H886" s="174">
        <v>0</v>
      </c>
      <c r="I886" s="174">
        <v>0</v>
      </c>
      <c r="J886" s="174" t="s">
        <v>3729</v>
      </c>
      <c r="K886" s="174" t="s">
        <v>3731</v>
      </c>
      <c r="L886" s="174" t="s">
        <v>6169</v>
      </c>
      <c r="M886" s="174" t="s">
        <v>3733</v>
      </c>
      <c r="N886" s="174" t="s">
        <v>3732</v>
      </c>
      <c r="O886" s="174" t="s">
        <v>3730</v>
      </c>
      <c r="P886" s="174">
        <v>0</v>
      </c>
      <c r="Q886" s="176">
        <v>91001</v>
      </c>
      <c r="R886" s="176" t="s">
        <v>3040</v>
      </c>
      <c r="S886" s="177">
        <v>42052</v>
      </c>
      <c r="T886" s="178">
        <v>7528</v>
      </c>
      <c r="U886" s="179">
        <v>4730622</v>
      </c>
      <c r="V886" s="179">
        <v>9598443</v>
      </c>
      <c r="W886" s="195">
        <v>44286</v>
      </c>
      <c r="X886" s="178" t="s">
        <v>7879</v>
      </c>
      <c r="Y886" s="178" t="s">
        <v>7880</v>
      </c>
      <c r="Z886" s="194" t="s">
        <v>8015</v>
      </c>
    </row>
    <row r="887" spans="1:26" ht="12.75" x14ac:dyDescent="0.2">
      <c r="A887" s="194" t="s">
        <v>2774</v>
      </c>
      <c r="B887" s="175">
        <v>605111130</v>
      </c>
      <c r="C887" s="174" t="s">
        <v>2752</v>
      </c>
      <c r="D887" s="174" t="s">
        <v>2753</v>
      </c>
      <c r="E887" s="174" t="s">
        <v>27</v>
      </c>
      <c r="F887" s="174" t="s">
        <v>2754</v>
      </c>
      <c r="G887" s="174" t="s">
        <v>29</v>
      </c>
      <c r="H887" s="174">
        <v>0</v>
      </c>
      <c r="I887" s="174">
        <v>0</v>
      </c>
      <c r="J887" s="174" t="s">
        <v>6286</v>
      </c>
      <c r="K887" s="174" t="s">
        <v>2775</v>
      </c>
      <c r="L887" s="174" t="s">
        <v>890</v>
      </c>
      <c r="M887" s="174" t="s">
        <v>2776</v>
      </c>
      <c r="N887" s="174" t="s">
        <v>6287</v>
      </c>
      <c r="O887" s="174" t="s">
        <v>6288</v>
      </c>
      <c r="P887" s="174">
        <v>0</v>
      </c>
      <c r="Q887" s="176">
        <v>91001</v>
      </c>
      <c r="R887" s="176" t="s">
        <v>607</v>
      </c>
      <c r="S887" s="177">
        <v>42052</v>
      </c>
      <c r="T887" s="178">
        <v>7529</v>
      </c>
      <c r="U887" s="179">
        <v>5265786</v>
      </c>
      <c r="V887" s="179">
        <v>10531572</v>
      </c>
      <c r="W887" s="195">
        <v>44286</v>
      </c>
      <c r="X887" s="178" t="s">
        <v>7879</v>
      </c>
      <c r="Y887" s="178" t="s">
        <v>7880</v>
      </c>
      <c r="Z887" s="194" t="s">
        <v>7973</v>
      </c>
    </row>
    <row r="888" spans="1:26" ht="12.75" x14ac:dyDescent="0.2">
      <c r="A888" s="194" t="s">
        <v>2934</v>
      </c>
      <c r="B888" s="175">
        <v>692544005</v>
      </c>
      <c r="C888" s="174" t="s">
        <v>2854</v>
      </c>
      <c r="D888" s="174" t="s">
        <v>633</v>
      </c>
      <c r="E888" s="174" t="s">
        <v>27</v>
      </c>
      <c r="F888" s="174" t="s">
        <v>634</v>
      </c>
      <c r="G888" s="174" t="s">
        <v>29</v>
      </c>
      <c r="H888" s="174">
        <v>0</v>
      </c>
      <c r="I888" s="174">
        <v>0</v>
      </c>
      <c r="J888" s="174" t="s">
        <v>2935</v>
      </c>
      <c r="K888" s="174" t="s">
        <v>2937</v>
      </c>
      <c r="L888" s="174" t="s">
        <v>6222</v>
      </c>
      <c r="M888" s="174" t="s">
        <v>2939</v>
      </c>
      <c r="N888" s="174" t="s">
        <v>2938</v>
      </c>
      <c r="O888" s="174" t="s">
        <v>2936</v>
      </c>
      <c r="P888" s="174">
        <v>0</v>
      </c>
      <c r="Q888" s="176">
        <v>91001</v>
      </c>
      <c r="R888" s="176" t="s">
        <v>607</v>
      </c>
      <c r="S888" s="177">
        <v>42053</v>
      </c>
      <c r="T888" s="178">
        <v>7531</v>
      </c>
      <c r="U888" s="179">
        <v>5723680</v>
      </c>
      <c r="V888" s="179">
        <v>11613360</v>
      </c>
      <c r="W888" s="195">
        <v>44286</v>
      </c>
      <c r="X888" s="178" t="s">
        <v>7879</v>
      </c>
      <c r="Y888" s="178" t="s">
        <v>7880</v>
      </c>
      <c r="Z888" s="194" t="s">
        <v>8103</v>
      </c>
    </row>
    <row r="889" spans="1:26" ht="12.75" x14ac:dyDescent="0.2">
      <c r="A889" s="194" t="s">
        <v>3151</v>
      </c>
      <c r="B889" s="175">
        <v>691910008</v>
      </c>
      <c r="C889" s="174" t="s">
        <v>2854</v>
      </c>
      <c r="D889" s="174" t="s">
        <v>633</v>
      </c>
      <c r="E889" s="174" t="s">
        <v>27</v>
      </c>
      <c r="F889" s="174" t="s">
        <v>634</v>
      </c>
      <c r="G889" s="174" t="s">
        <v>29</v>
      </c>
      <c r="H889" s="174">
        <v>0</v>
      </c>
      <c r="I889" s="174">
        <v>0</v>
      </c>
      <c r="J889" s="174" t="s">
        <v>3152</v>
      </c>
      <c r="K889" s="174" t="s">
        <v>3154</v>
      </c>
      <c r="L889" s="174" t="s">
        <v>51</v>
      </c>
      <c r="M889" s="174" t="s">
        <v>3156</v>
      </c>
      <c r="N889" s="174" t="s">
        <v>3155</v>
      </c>
      <c r="O889" s="174" t="s">
        <v>3153</v>
      </c>
      <c r="P889" s="174">
        <v>0</v>
      </c>
      <c r="Q889" s="176">
        <v>91001</v>
      </c>
      <c r="R889" s="176" t="s">
        <v>2906</v>
      </c>
      <c r="S889" s="177">
        <v>42053</v>
      </c>
      <c r="T889" s="178">
        <v>7532</v>
      </c>
      <c r="U889" s="179">
        <v>4730622</v>
      </c>
      <c r="V889" s="179">
        <v>9598443</v>
      </c>
      <c r="W889" s="195">
        <v>44286</v>
      </c>
      <c r="X889" s="178" t="s">
        <v>7879</v>
      </c>
      <c r="Y889" s="178" t="s">
        <v>7880</v>
      </c>
      <c r="Z889" s="194" t="s">
        <v>8104</v>
      </c>
    </row>
    <row r="890" spans="1:26" ht="12.75" x14ac:dyDescent="0.2">
      <c r="A890" s="194" t="s">
        <v>4103</v>
      </c>
      <c r="B890" s="175">
        <v>691809005</v>
      </c>
      <c r="C890" s="174" t="s">
        <v>2854</v>
      </c>
      <c r="D890" s="174" t="s">
        <v>633</v>
      </c>
      <c r="E890" s="174" t="s">
        <v>27</v>
      </c>
      <c r="F890" s="174" t="s">
        <v>634</v>
      </c>
      <c r="G890" s="174" t="s">
        <v>29</v>
      </c>
      <c r="H890" s="174">
        <v>0</v>
      </c>
      <c r="I890" s="174">
        <v>0</v>
      </c>
      <c r="J890" s="174" t="s">
        <v>4104</v>
      </c>
      <c r="K890" s="174" t="s">
        <v>4106</v>
      </c>
      <c r="L890" s="174" t="s">
        <v>51</v>
      </c>
      <c r="M890" s="174" t="s">
        <v>4108</v>
      </c>
      <c r="N890" s="174" t="s">
        <v>4107</v>
      </c>
      <c r="O890" s="174" t="s">
        <v>4105</v>
      </c>
      <c r="P890" s="174">
        <v>0</v>
      </c>
      <c r="Q890" s="176">
        <v>91001</v>
      </c>
      <c r="R890" s="176" t="s">
        <v>3040</v>
      </c>
      <c r="S890" s="177">
        <v>42053</v>
      </c>
      <c r="T890" s="178">
        <v>7533</v>
      </c>
      <c r="U890" s="179">
        <v>5709371</v>
      </c>
      <c r="V890" s="179">
        <v>11584327</v>
      </c>
      <c r="W890" s="195">
        <v>44286</v>
      </c>
      <c r="X890" s="178" t="s">
        <v>7879</v>
      </c>
      <c r="Y890" s="178" t="s">
        <v>7880</v>
      </c>
      <c r="Z890" s="194" t="s">
        <v>7985</v>
      </c>
    </row>
    <row r="891" spans="1:26" ht="12.75" x14ac:dyDescent="0.2">
      <c r="A891" s="194" t="s">
        <v>3453</v>
      </c>
      <c r="B891" s="175">
        <v>690415003</v>
      </c>
      <c r="C891" s="174" t="s">
        <v>2854</v>
      </c>
      <c r="D891" s="174" t="s">
        <v>633</v>
      </c>
      <c r="E891" s="174" t="s">
        <v>27</v>
      </c>
      <c r="F891" s="174" t="s">
        <v>634</v>
      </c>
      <c r="G891" s="174" t="s">
        <v>29</v>
      </c>
      <c r="H891" s="174">
        <v>0</v>
      </c>
      <c r="I891" s="174">
        <v>0</v>
      </c>
      <c r="J891" s="174" t="s">
        <v>3454</v>
      </c>
      <c r="K891" s="174" t="s">
        <v>3456</v>
      </c>
      <c r="L891" s="174" t="s">
        <v>6169</v>
      </c>
      <c r="M891" s="174">
        <v>0</v>
      </c>
      <c r="N891" s="174" t="s">
        <v>3457</v>
      </c>
      <c r="O891" s="174" t="s">
        <v>3455</v>
      </c>
      <c r="P891" s="174">
        <v>0</v>
      </c>
      <c r="Q891" s="176">
        <v>91001</v>
      </c>
      <c r="R891" s="176" t="s">
        <v>2949</v>
      </c>
      <c r="S891" s="177">
        <v>42053</v>
      </c>
      <c r="T891" s="178">
        <v>7534</v>
      </c>
      <c r="U891" s="179">
        <v>4730622</v>
      </c>
      <c r="V891" s="179">
        <v>14191866</v>
      </c>
      <c r="W891" s="195">
        <v>44286</v>
      </c>
      <c r="X891" s="178" t="s">
        <v>7879</v>
      </c>
      <c r="Y891" s="178" t="s">
        <v>7880</v>
      </c>
      <c r="Z891" s="194" t="s">
        <v>8041</v>
      </c>
    </row>
    <row r="892" spans="1:26" ht="12.75" x14ac:dyDescent="0.2">
      <c r="A892" s="194" t="s">
        <v>3167</v>
      </c>
      <c r="B892" s="175">
        <v>690739003</v>
      </c>
      <c r="C892" s="174" t="s">
        <v>2854</v>
      </c>
      <c r="D892" s="174" t="s">
        <v>633</v>
      </c>
      <c r="E892" s="174" t="s">
        <v>27</v>
      </c>
      <c r="F892" s="174" t="s">
        <v>634</v>
      </c>
      <c r="G892" s="174" t="s">
        <v>29</v>
      </c>
      <c r="H892" s="174">
        <v>0</v>
      </c>
      <c r="I892" s="174">
        <v>0</v>
      </c>
      <c r="J892" s="174" t="s">
        <v>3168</v>
      </c>
      <c r="K892" s="174" t="s">
        <v>3170</v>
      </c>
      <c r="L892" s="174" t="s">
        <v>50</v>
      </c>
      <c r="M892" s="174" t="s">
        <v>3172</v>
      </c>
      <c r="N892" s="174" t="s">
        <v>3171</v>
      </c>
      <c r="O892" s="174" t="s">
        <v>3169</v>
      </c>
      <c r="P892" s="174">
        <v>0</v>
      </c>
      <c r="Q892" s="176">
        <v>91001</v>
      </c>
      <c r="R892" s="176" t="s">
        <v>607</v>
      </c>
      <c r="S892" s="177">
        <v>42053</v>
      </c>
      <c r="T892" s="178">
        <v>7535</v>
      </c>
      <c r="U892" s="179">
        <v>3577300</v>
      </c>
      <c r="V892" s="179">
        <v>10731900</v>
      </c>
      <c r="W892" s="195">
        <v>44286</v>
      </c>
      <c r="X892" s="178" t="s">
        <v>7879</v>
      </c>
      <c r="Y892" s="178" t="s">
        <v>7880</v>
      </c>
      <c r="Z892" s="194" t="s">
        <v>8031</v>
      </c>
    </row>
    <row r="893" spans="1:26" ht="12.75" x14ac:dyDescent="0.2">
      <c r="A893" s="194" t="s">
        <v>3996</v>
      </c>
      <c r="B893" s="175">
        <v>691514005</v>
      </c>
      <c r="C893" s="174" t="s">
        <v>2854</v>
      </c>
      <c r="D893" s="174" t="s">
        <v>633</v>
      </c>
      <c r="E893" s="174" t="s">
        <v>27</v>
      </c>
      <c r="F893" s="174" t="s">
        <v>634</v>
      </c>
      <c r="G893" s="174" t="s">
        <v>29</v>
      </c>
      <c r="H893" s="174">
        <v>0</v>
      </c>
      <c r="I893" s="174">
        <v>0</v>
      </c>
      <c r="J893" s="174" t="s">
        <v>3997</v>
      </c>
      <c r="K893" s="174" t="s">
        <v>3998</v>
      </c>
      <c r="L893" s="174" t="s">
        <v>344</v>
      </c>
      <c r="M893" s="174" t="s">
        <v>3999</v>
      </c>
      <c r="N893" s="174" t="s">
        <v>6385</v>
      </c>
      <c r="O893" s="174" t="s">
        <v>6386</v>
      </c>
      <c r="P893" s="174">
        <v>0</v>
      </c>
      <c r="Q893" s="176">
        <v>91001</v>
      </c>
      <c r="R893" s="176" t="s">
        <v>607</v>
      </c>
      <c r="S893" s="177">
        <v>42053</v>
      </c>
      <c r="T893" s="178">
        <v>7536</v>
      </c>
      <c r="U893" s="179">
        <v>3262498</v>
      </c>
      <c r="V893" s="179">
        <v>6619616</v>
      </c>
      <c r="W893" s="195">
        <v>44286</v>
      </c>
      <c r="X893" s="178" t="s">
        <v>7879</v>
      </c>
      <c r="Y893" s="178" t="s">
        <v>7880</v>
      </c>
      <c r="Z893" s="194" t="s">
        <v>8105</v>
      </c>
    </row>
    <row r="894" spans="1:26" ht="12.75" x14ac:dyDescent="0.2">
      <c r="A894" s="194" t="s">
        <v>3538</v>
      </c>
      <c r="B894" s="175">
        <v>691705005</v>
      </c>
      <c r="C894" s="174" t="s">
        <v>2854</v>
      </c>
      <c r="D894" s="174" t="s">
        <v>633</v>
      </c>
      <c r="E894" s="174" t="s">
        <v>27</v>
      </c>
      <c r="F894" s="174" t="s">
        <v>634</v>
      </c>
      <c r="G894" s="174" t="s">
        <v>29</v>
      </c>
      <c r="H894" s="174">
        <v>0</v>
      </c>
      <c r="I894" s="174">
        <v>0</v>
      </c>
      <c r="J894" s="174" t="s">
        <v>3539</v>
      </c>
      <c r="K894" s="174" t="s">
        <v>3540</v>
      </c>
      <c r="L894" s="174" t="s">
        <v>344</v>
      </c>
      <c r="M894" s="174" t="s">
        <v>3542</v>
      </c>
      <c r="N894" s="174" t="s">
        <v>3541</v>
      </c>
      <c r="O894" s="174">
        <v>0</v>
      </c>
      <c r="P894" s="174">
        <v>0</v>
      </c>
      <c r="Q894" s="176">
        <v>91001</v>
      </c>
      <c r="R894" s="176" t="s">
        <v>607</v>
      </c>
      <c r="S894" s="177">
        <v>42053</v>
      </c>
      <c r="T894" s="178">
        <v>7537</v>
      </c>
      <c r="U894" s="179">
        <v>4730622</v>
      </c>
      <c r="V894" s="179">
        <v>9598443</v>
      </c>
      <c r="W894" s="195">
        <v>44286</v>
      </c>
      <c r="X894" s="178" t="s">
        <v>7879</v>
      </c>
      <c r="Y894" s="178" t="s">
        <v>7880</v>
      </c>
      <c r="Z894" s="194" t="s">
        <v>7995</v>
      </c>
    </row>
    <row r="895" spans="1:26" ht="12.75" x14ac:dyDescent="0.2">
      <c r="A895" s="194" t="s">
        <v>3086</v>
      </c>
      <c r="B895" s="175">
        <v>691411001</v>
      </c>
      <c r="C895" s="174" t="s">
        <v>2854</v>
      </c>
      <c r="D895" s="174" t="s">
        <v>633</v>
      </c>
      <c r="E895" s="174" t="s">
        <v>27</v>
      </c>
      <c r="F895" s="174" t="s">
        <v>634</v>
      </c>
      <c r="G895" s="174" t="s">
        <v>29</v>
      </c>
      <c r="H895" s="174">
        <v>0</v>
      </c>
      <c r="I895" s="174">
        <v>0</v>
      </c>
      <c r="J895" s="174" t="s">
        <v>3087</v>
      </c>
      <c r="K895" s="174" t="s">
        <v>6198</v>
      </c>
      <c r="L895" s="174" t="s">
        <v>6168</v>
      </c>
      <c r="M895" s="174" t="s">
        <v>3089</v>
      </c>
      <c r="N895" s="174" t="s">
        <v>3088</v>
      </c>
      <c r="O895" s="174">
        <v>0</v>
      </c>
      <c r="P895" s="174">
        <v>0</v>
      </c>
      <c r="Q895" s="176">
        <v>91001</v>
      </c>
      <c r="R895" s="176" t="s">
        <v>607</v>
      </c>
      <c r="S895" s="177">
        <v>42053</v>
      </c>
      <c r="T895" s="178">
        <v>7538</v>
      </c>
      <c r="U895" s="179">
        <v>4078122</v>
      </c>
      <c r="V895" s="179">
        <v>8274519</v>
      </c>
      <c r="W895" s="195">
        <v>44286</v>
      </c>
      <c r="X895" s="178" t="s">
        <v>7879</v>
      </c>
      <c r="Y895" s="178" t="s">
        <v>7880</v>
      </c>
      <c r="Z895" s="194" t="s">
        <v>8106</v>
      </c>
    </row>
    <row r="896" spans="1:26" ht="12.75" x14ac:dyDescent="0.2">
      <c r="A896" s="194" t="s">
        <v>2940</v>
      </c>
      <c r="B896" s="175" t="s">
        <v>7826</v>
      </c>
      <c r="C896" s="174" t="s">
        <v>2854</v>
      </c>
      <c r="D896" s="174" t="s">
        <v>633</v>
      </c>
      <c r="E896" s="174" t="s">
        <v>27</v>
      </c>
      <c r="F896" s="174" t="s">
        <v>634</v>
      </c>
      <c r="G896" s="174" t="s">
        <v>29</v>
      </c>
      <c r="H896" s="174">
        <v>0</v>
      </c>
      <c r="I896" s="174">
        <v>0</v>
      </c>
      <c r="J896" s="174" t="s">
        <v>2941</v>
      </c>
      <c r="K896" s="174" t="s">
        <v>2943</v>
      </c>
      <c r="L896" s="174" t="s">
        <v>344</v>
      </c>
      <c r="M896" s="174" t="s">
        <v>2945</v>
      </c>
      <c r="N896" s="174" t="s">
        <v>2944</v>
      </c>
      <c r="O896" s="174" t="s">
        <v>2942</v>
      </c>
      <c r="P896" s="174">
        <v>0</v>
      </c>
      <c r="Q896" s="176">
        <v>91001</v>
      </c>
      <c r="R896" s="176" t="s">
        <v>607</v>
      </c>
      <c r="S896" s="177">
        <v>42053</v>
      </c>
      <c r="T896" s="178">
        <v>7540</v>
      </c>
      <c r="U896" s="179">
        <v>4078122</v>
      </c>
      <c r="V896" s="179">
        <v>8274519</v>
      </c>
      <c r="W896" s="195">
        <v>44286</v>
      </c>
      <c r="X896" s="178" t="s">
        <v>7879</v>
      </c>
      <c r="Y896" s="178" t="s">
        <v>7880</v>
      </c>
      <c r="Z896" s="194" t="s">
        <v>8107</v>
      </c>
    </row>
    <row r="897" spans="1:26" ht="12.75" x14ac:dyDescent="0.2">
      <c r="A897" s="194" t="s">
        <v>2761</v>
      </c>
      <c r="B897" s="175">
        <v>605110118</v>
      </c>
      <c r="C897" s="174" t="s">
        <v>2752</v>
      </c>
      <c r="D897" s="174" t="s">
        <v>2753</v>
      </c>
      <c r="E897" s="174" t="s">
        <v>27</v>
      </c>
      <c r="F897" s="174" t="s">
        <v>2754</v>
      </c>
      <c r="G897" s="174" t="s">
        <v>29</v>
      </c>
      <c r="H897" s="174">
        <v>0</v>
      </c>
      <c r="I897" s="174">
        <v>0</v>
      </c>
      <c r="J897" s="174" t="s">
        <v>2762</v>
      </c>
      <c r="K897" s="174" t="s">
        <v>2763</v>
      </c>
      <c r="L897" s="174" t="s">
        <v>217</v>
      </c>
      <c r="M897" s="174" t="s">
        <v>683</v>
      </c>
      <c r="N897" s="174" t="s">
        <v>2764</v>
      </c>
      <c r="O897" s="174">
        <v>0</v>
      </c>
      <c r="P897" s="174">
        <v>0</v>
      </c>
      <c r="Q897" s="176">
        <v>91001</v>
      </c>
      <c r="R897" s="176" t="s">
        <v>607</v>
      </c>
      <c r="S897" s="177">
        <v>42054</v>
      </c>
      <c r="T897" s="178">
        <v>7542</v>
      </c>
      <c r="U897" s="179">
        <v>11905254</v>
      </c>
      <c r="V897" s="179">
        <v>35715762</v>
      </c>
      <c r="W897" s="195">
        <v>44286</v>
      </c>
      <c r="X897" s="178" t="s">
        <v>7879</v>
      </c>
      <c r="Y897" s="178" t="s">
        <v>7880</v>
      </c>
      <c r="Z897" s="194" t="s">
        <v>7900</v>
      </c>
    </row>
    <row r="898" spans="1:26" ht="12.75" x14ac:dyDescent="0.2">
      <c r="A898" s="194" t="s">
        <v>4056</v>
      </c>
      <c r="B898" s="175">
        <v>690716003</v>
      </c>
      <c r="C898" s="174" t="s">
        <v>2854</v>
      </c>
      <c r="D898" s="174" t="s">
        <v>633</v>
      </c>
      <c r="E898" s="174" t="s">
        <v>27</v>
      </c>
      <c r="F898" s="174" t="s">
        <v>634</v>
      </c>
      <c r="G898" s="174" t="s">
        <v>29</v>
      </c>
      <c r="H898" s="174">
        <v>0</v>
      </c>
      <c r="I898" s="174">
        <v>0</v>
      </c>
      <c r="J898" s="174" t="s">
        <v>7124</v>
      </c>
      <c r="K898" s="174" t="s">
        <v>4057</v>
      </c>
      <c r="L898" s="174" t="s">
        <v>50</v>
      </c>
      <c r="M898" s="174" t="s">
        <v>4058</v>
      </c>
      <c r="N898" s="174" t="s">
        <v>7126</v>
      </c>
      <c r="O898" s="174" t="s">
        <v>7125</v>
      </c>
      <c r="P898" s="174">
        <v>0</v>
      </c>
      <c r="Q898" s="176">
        <v>91001</v>
      </c>
      <c r="R898" s="176" t="s">
        <v>607</v>
      </c>
      <c r="S898" s="177">
        <v>42058</v>
      </c>
      <c r="T898" s="178">
        <v>7543</v>
      </c>
      <c r="U898" s="179">
        <v>3577300</v>
      </c>
      <c r="V898" s="179">
        <v>10731900</v>
      </c>
      <c r="W898" s="195">
        <v>44286</v>
      </c>
      <c r="X898" s="178" t="s">
        <v>7879</v>
      </c>
      <c r="Y898" s="178" t="s">
        <v>7880</v>
      </c>
      <c r="Z898" s="194" t="s">
        <v>8108</v>
      </c>
    </row>
    <row r="899" spans="1:26" ht="12.75" x14ac:dyDescent="0.2">
      <c r="A899" s="194" t="s">
        <v>3109</v>
      </c>
      <c r="B899" s="175">
        <v>735686003</v>
      </c>
      <c r="C899" s="174" t="s">
        <v>2854</v>
      </c>
      <c r="D899" s="174" t="s">
        <v>633</v>
      </c>
      <c r="E899" s="174" t="s">
        <v>27</v>
      </c>
      <c r="F899" s="174" t="s">
        <v>634</v>
      </c>
      <c r="G899" s="174" t="s">
        <v>29</v>
      </c>
      <c r="H899" s="174">
        <v>0</v>
      </c>
      <c r="I899" s="174">
        <v>0</v>
      </c>
      <c r="J899" s="174" t="s">
        <v>3110</v>
      </c>
      <c r="K899" s="174" t="s">
        <v>3112</v>
      </c>
      <c r="L899" s="174" t="s">
        <v>630</v>
      </c>
      <c r="M899" s="174" t="s">
        <v>3114</v>
      </c>
      <c r="N899" s="174" t="s">
        <v>3111</v>
      </c>
      <c r="O899" s="174" t="s">
        <v>3113</v>
      </c>
      <c r="P899" s="174">
        <v>0</v>
      </c>
      <c r="Q899" s="176">
        <v>91001</v>
      </c>
      <c r="R899" s="176" t="s">
        <v>607</v>
      </c>
      <c r="S899" s="177">
        <v>42059</v>
      </c>
      <c r="T899" s="178">
        <v>7544</v>
      </c>
      <c r="U899" s="214">
        <v>0</v>
      </c>
      <c r="V899" s="179">
        <v>4270018</v>
      </c>
      <c r="W899" s="195">
        <v>44286</v>
      </c>
      <c r="X899" s="178" t="s">
        <v>7879</v>
      </c>
      <c r="Y899" s="178" t="s">
        <v>7880</v>
      </c>
      <c r="Z899" s="194" t="s">
        <v>8039</v>
      </c>
    </row>
    <row r="900" spans="1:26" ht="12.75" x14ac:dyDescent="0.2">
      <c r="A900" s="194" t="s">
        <v>3713</v>
      </c>
      <c r="B900" s="175">
        <v>690608006</v>
      </c>
      <c r="C900" s="174" t="s">
        <v>2854</v>
      </c>
      <c r="D900" s="174" t="s">
        <v>633</v>
      </c>
      <c r="E900" s="174" t="s">
        <v>27</v>
      </c>
      <c r="F900" s="174" t="s">
        <v>634</v>
      </c>
      <c r="G900" s="174" t="s">
        <v>29</v>
      </c>
      <c r="H900" s="174">
        <v>0</v>
      </c>
      <c r="I900" s="174">
        <v>0</v>
      </c>
      <c r="J900" s="174" t="s">
        <v>3714</v>
      </c>
      <c r="K900" s="174" t="s">
        <v>3715</v>
      </c>
      <c r="L900" s="174" t="s">
        <v>630</v>
      </c>
      <c r="M900" s="174" t="s">
        <v>3717</v>
      </c>
      <c r="N900" s="174" t="s">
        <v>6622</v>
      </c>
      <c r="O900" s="174" t="s">
        <v>6623</v>
      </c>
      <c r="P900" s="174">
        <v>0</v>
      </c>
      <c r="Q900" s="176">
        <v>91001</v>
      </c>
      <c r="R900" s="176" t="s">
        <v>607</v>
      </c>
      <c r="S900" s="177">
        <v>42059</v>
      </c>
      <c r="T900" s="178">
        <v>7545</v>
      </c>
      <c r="U900" s="214">
        <v>0</v>
      </c>
      <c r="V900" s="179">
        <v>3681050</v>
      </c>
      <c r="W900" s="195">
        <v>44286</v>
      </c>
      <c r="X900" s="178" t="s">
        <v>7879</v>
      </c>
      <c r="Y900" s="178" t="s">
        <v>7880</v>
      </c>
      <c r="Z900" s="194" t="s">
        <v>8029</v>
      </c>
    </row>
    <row r="901" spans="1:26" ht="12.75" x14ac:dyDescent="0.2">
      <c r="A901" s="194" t="s">
        <v>3230</v>
      </c>
      <c r="B901" s="175" t="s">
        <v>7836</v>
      </c>
      <c r="C901" s="174" t="s">
        <v>2854</v>
      </c>
      <c r="D901" s="174" t="s">
        <v>633</v>
      </c>
      <c r="E901" s="174" t="s">
        <v>27</v>
      </c>
      <c r="F901" s="174" t="s">
        <v>634</v>
      </c>
      <c r="G901" s="174" t="s">
        <v>29</v>
      </c>
      <c r="H901" s="174">
        <v>0</v>
      </c>
      <c r="I901" s="174">
        <v>0</v>
      </c>
      <c r="J901" s="174" t="s">
        <v>3231</v>
      </c>
      <c r="K901" s="174" t="s">
        <v>3233</v>
      </c>
      <c r="L901" s="174" t="s">
        <v>6167</v>
      </c>
      <c r="M901" s="174" t="s">
        <v>3235</v>
      </c>
      <c r="N901" s="174" t="s">
        <v>3234</v>
      </c>
      <c r="O901" s="174" t="s">
        <v>3232</v>
      </c>
      <c r="P901" s="174">
        <v>0</v>
      </c>
      <c r="Q901" s="176">
        <v>91001</v>
      </c>
      <c r="R901" s="176" t="s">
        <v>607</v>
      </c>
      <c r="S901" s="177">
        <v>42059</v>
      </c>
      <c r="T901" s="178">
        <v>7546</v>
      </c>
      <c r="U901" s="179">
        <v>31874779</v>
      </c>
      <c r="V901" s="179">
        <v>59947851</v>
      </c>
      <c r="W901" s="195">
        <v>44286</v>
      </c>
      <c r="X901" s="178" t="s">
        <v>7879</v>
      </c>
      <c r="Y901" s="178" t="s">
        <v>7880</v>
      </c>
      <c r="Z901" s="194" t="s">
        <v>7955</v>
      </c>
    </row>
    <row r="902" spans="1:26" ht="12.75" x14ac:dyDescent="0.2">
      <c r="A902" s="194" t="s">
        <v>2865</v>
      </c>
      <c r="B902" s="175">
        <v>692519000</v>
      </c>
      <c r="C902" s="174" t="s">
        <v>2854</v>
      </c>
      <c r="D902" s="174" t="s">
        <v>633</v>
      </c>
      <c r="E902" s="174" t="s">
        <v>27</v>
      </c>
      <c r="F902" s="174" t="s">
        <v>634</v>
      </c>
      <c r="G902" s="174" t="s">
        <v>29</v>
      </c>
      <c r="H902" s="174">
        <v>0</v>
      </c>
      <c r="I902" s="174">
        <v>0</v>
      </c>
      <c r="J902" s="174" t="s">
        <v>2866</v>
      </c>
      <c r="K902" s="174" t="s">
        <v>2867</v>
      </c>
      <c r="L902" s="174" t="s">
        <v>6167</v>
      </c>
      <c r="M902" s="174" t="s">
        <v>2869</v>
      </c>
      <c r="N902" s="174" t="s">
        <v>2868</v>
      </c>
      <c r="O902" s="174">
        <v>0</v>
      </c>
      <c r="P902" s="174">
        <v>0</v>
      </c>
      <c r="Q902" s="176">
        <v>91001</v>
      </c>
      <c r="R902" s="176" t="s">
        <v>607</v>
      </c>
      <c r="S902" s="177">
        <v>42059</v>
      </c>
      <c r="T902" s="178">
        <v>7547</v>
      </c>
      <c r="U902" s="179">
        <v>4730622</v>
      </c>
      <c r="V902" s="179">
        <v>9598443</v>
      </c>
      <c r="W902" s="195">
        <v>44286</v>
      </c>
      <c r="X902" s="178" t="s">
        <v>7879</v>
      </c>
      <c r="Y902" s="178" t="s">
        <v>7880</v>
      </c>
      <c r="Z902" s="194" t="s">
        <v>8109</v>
      </c>
    </row>
    <row r="903" spans="1:26" ht="12.75" x14ac:dyDescent="0.2">
      <c r="A903" s="194" t="s">
        <v>4053</v>
      </c>
      <c r="B903" s="175">
        <v>690304007</v>
      </c>
      <c r="C903" s="174" t="s">
        <v>2854</v>
      </c>
      <c r="D903" s="174" t="s">
        <v>633</v>
      </c>
      <c r="E903" s="174" t="s">
        <v>633</v>
      </c>
      <c r="F903" s="174" t="s">
        <v>634</v>
      </c>
      <c r="G903" s="174" t="s">
        <v>29</v>
      </c>
      <c r="H903" s="174">
        <v>0</v>
      </c>
      <c r="I903" s="174">
        <v>0</v>
      </c>
      <c r="J903" s="174" t="s">
        <v>6578</v>
      </c>
      <c r="K903" s="174" t="s">
        <v>4055</v>
      </c>
      <c r="L903" s="174" t="s">
        <v>6167</v>
      </c>
      <c r="M903" s="174" t="s">
        <v>1938</v>
      </c>
      <c r="N903" s="174" t="s">
        <v>6579</v>
      </c>
      <c r="O903" s="174" t="s">
        <v>4054</v>
      </c>
      <c r="P903" s="174">
        <v>0</v>
      </c>
      <c r="Q903" s="176">
        <v>91001</v>
      </c>
      <c r="R903" s="176" t="s">
        <v>607</v>
      </c>
      <c r="S903" s="177">
        <v>42059</v>
      </c>
      <c r="T903" s="178">
        <v>7548</v>
      </c>
      <c r="U903" s="214">
        <v>0</v>
      </c>
      <c r="V903" s="179">
        <v>3860685</v>
      </c>
      <c r="W903" s="195">
        <v>44286</v>
      </c>
      <c r="X903" s="178" t="s">
        <v>7879</v>
      </c>
      <c r="Y903" s="178" t="s">
        <v>7880</v>
      </c>
      <c r="Z903" s="194" t="s">
        <v>8110</v>
      </c>
    </row>
    <row r="904" spans="1:26" ht="12.75" x14ac:dyDescent="0.2">
      <c r="A904" s="194" t="s">
        <v>3019</v>
      </c>
      <c r="B904" s="175">
        <v>690301008</v>
      </c>
      <c r="C904" s="174" t="s">
        <v>2854</v>
      </c>
      <c r="D904" s="174" t="s">
        <v>633</v>
      </c>
      <c r="E904" s="174" t="s">
        <v>27</v>
      </c>
      <c r="F904" s="174" t="s">
        <v>634</v>
      </c>
      <c r="G904" s="174" t="s">
        <v>29</v>
      </c>
      <c r="H904" s="174">
        <v>0</v>
      </c>
      <c r="I904" s="174">
        <v>0</v>
      </c>
      <c r="J904" s="174" t="s">
        <v>3020</v>
      </c>
      <c r="K904" s="174" t="s">
        <v>3022</v>
      </c>
      <c r="L904" s="174" t="s">
        <v>6167</v>
      </c>
      <c r="M904" s="174" t="s">
        <v>3024</v>
      </c>
      <c r="N904" s="174" t="s">
        <v>3023</v>
      </c>
      <c r="O904" s="174" t="s">
        <v>3021</v>
      </c>
      <c r="P904" s="174">
        <v>0</v>
      </c>
      <c r="Q904" s="176">
        <v>91001</v>
      </c>
      <c r="R904" s="176" t="s">
        <v>607</v>
      </c>
      <c r="S904" s="177">
        <v>42059</v>
      </c>
      <c r="T904" s="178">
        <v>7549</v>
      </c>
      <c r="U904" s="179">
        <v>22937872</v>
      </c>
      <c r="V904" s="179">
        <v>50385418</v>
      </c>
      <c r="W904" s="195">
        <v>44286</v>
      </c>
      <c r="X904" s="178" t="s">
        <v>7879</v>
      </c>
      <c r="Y904" s="178" t="s">
        <v>7880</v>
      </c>
      <c r="Z904" s="194" t="s">
        <v>8038</v>
      </c>
    </row>
    <row r="905" spans="1:26" ht="12.75" x14ac:dyDescent="0.2">
      <c r="A905" s="194" t="s">
        <v>3693</v>
      </c>
      <c r="B905" s="175">
        <v>692503007</v>
      </c>
      <c r="C905" s="174" t="s">
        <v>2854</v>
      </c>
      <c r="D905" s="174" t="s">
        <v>633</v>
      </c>
      <c r="E905" s="174" t="s">
        <v>27</v>
      </c>
      <c r="F905" s="174" t="s">
        <v>634</v>
      </c>
      <c r="G905" s="174" t="s">
        <v>29</v>
      </c>
      <c r="H905" s="174">
        <v>0</v>
      </c>
      <c r="I905" s="174">
        <v>0</v>
      </c>
      <c r="J905" s="174" t="s">
        <v>3694</v>
      </c>
      <c r="K905" s="174" t="s">
        <v>3696</v>
      </c>
      <c r="L905" s="174" t="s">
        <v>6222</v>
      </c>
      <c r="M905" s="174" t="s">
        <v>3698</v>
      </c>
      <c r="N905" s="174" t="s">
        <v>3697</v>
      </c>
      <c r="O905" s="174" t="s">
        <v>3695</v>
      </c>
      <c r="P905" s="174">
        <v>0</v>
      </c>
      <c r="Q905" s="176">
        <v>91001</v>
      </c>
      <c r="R905" s="176" t="s">
        <v>3040</v>
      </c>
      <c r="S905" s="177">
        <v>42059</v>
      </c>
      <c r="T905" s="178">
        <v>7550</v>
      </c>
      <c r="U905" s="179">
        <v>5265786</v>
      </c>
      <c r="V905" s="179">
        <v>10684292</v>
      </c>
      <c r="W905" s="195">
        <v>44286</v>
      </c>
      <c r="X905" s="178" t="s">
        <v>7879</v>
      </c>
      <c r="Y905" s="178" t="s">
        <v>7880</v>
      </c>
      <c r="Z905" s="194" t="s">
        <v>8020</v>
      </c>
    </row>
    <row r="906" spans="1:26" ht="12.75" x14ac:dyDescent="0.2">
      <c r="A906" s="194" t="s">
        <v>3949</v>
      </c>
      <c r="B906" s="175">
        <v>692518004</v>
      </c>
      <c r="C906" s="174" t="s">
        <v>2854</v>
      </c>
      <c r="D906" s="174" t="s">
        <v>633</v>
      </c>
      <c r="E906" s="174" t="s">
        <v>27</v>
      </c>
      <c r="F906" s="174" t="s">
        <v>634</v>
      </c>
      <c r="G906" s="174" t="s">
        <v>29</v>
      </c>
      <c r="H906" s="174">
        <v>0</v>
      </c>
      <c r="I906" s="174">
        <v>0</v>
      </c>
      <c r="J906" s="174" t="s">
        <v>3950</v>
      </c>
      <c r="K906" s="174" t="s">
        <v>3952</v>
      </c>
      <c r="L906" s="174" t="s">
        <v>6166</v>
      </c>
      <c r="M906" s="174" t="s">
        <v>3954</v>
      </c>
      <c r="N906" s="174" t="s">
        <v>3953</v>
      </c>
      <c r="O906" s="174" t="s">
        <v>3951</v>
      </c>
      <c r="P906" s="174">
        <v>0</v>
      </c>
      <c r="Q906" s="176">
        <v>91001</v>
      </c>
      <c r="R906" s="176" t="s">
        <v>3040</v>
      </c>
      <c r="S906" s="177">
        <v>42061</v>
      </c>
      <c r="T906" s="178">
        <v>7553</v>
      </c>
      <c r="U906" s="179">
        <v>3262498</v>
      </c>
      <c r="V906" s="179">
        <v>6619616</v>
      </c>
      <c r="W906" s="195">
        <v>44286</v>
      </c>
      <c r="X906" s="178" t="s">
        <v>7879</v>
      </c>
      <c r="Y906" s="178" t="s">
        <v>7880</v>
      </c>
      <c r="Z906" s="194" t="s">
        <v>8111</v>
      </c>
    </row>
    <row r="907" spans="1:26" ht="12.75" x14ac:dyDescent="0.2">
      <c r="A907" s="194" t="s">
        <v>3709</v>
      </c>
      <c r="B907" s="175">
        <v>690703009</v>
      </c>
      <c r="C907" s="174" t="s">
        <v>2854</v>
      </c>
      <c r="D907" s="174" t="s">
        <v>633</v>
      </c>
      <c r="E907" s="174" t="s">
        <v>27</v>
      </c>
      <c r="F907" s="174" t="s">
        <v>634</v>
      </c>
      <c r="G907" s="174" t="s">
        <v>29</v>
      </c>
      <c r="H907" s="174">
        <v>0</v>
      </c>
      <c r="I907" s="174">
        <v>0</v>
      </c>
      <c r="J907" s="174" t="s">
        <v>3710</v>
      </c>
      <c r="K907" s="174" t="s">
        <v>3711</v>
      </c>
      <c r="L907" s="174" t="s">
        <v>50</v>
      </c>
      <c r="M907" s="174" t="s">
        <v>852</v>
      </c>
      <c r="N907" s="174" t="s">
        <v>3712</v>
      </c>
      <c r="O907" s="174" t="s">
        <v>6665</v>
      </c>
      <c r="P907" s="174">
        <v>0</v>
      </c>
      <c r="Q907" s="176">
        <v>91001</v>
      </c>
      <c r="R907" s="176" t="s">
        <v>3040</v>
      </c>
      <c r="S907" s="177">
        <v>42061</v>
      </c>
      <c r="T907" s="178">
        <v>7554</v>
      </c>
      <c r="U907" s="179">
        <v>4006576</v>
      </c>
      <c r="V907" s="179">
        <v>8013152</v>
      </c>
      <c r="W907" s="195">
        <v>44286</v>
      </c>
      <c r="X907" s="178" t="s">
        <v>7879</v>
      </c>
      <c r="Y907" s="178" t="s">
        <v>7880</v>
      </c>
      <c r="Z907" s="194" t="s">
        <v>78</v>
      </c>
    </row>
    <row r="908" spans="1:26" ht="12.75" x14ac:dyDescent="0.2">
      <c r="A908" s="194" t="s">
        <v>3414</v>
      </c>
      <c r="B908" s="175">
        <v>692203003</v>
      </c>
      <c r="C908" s="174" t="s">
        <v>2854</v>
      </c>
      <c r="D908" s="174" t="s">
        <v>633</v>
      </c>
      <c r="E908" s="174" t="s">
        <v>27</v>
      </c>
      <c r="F908" s="174" t="s">
        <v>634</v>
      </c>
      <c r="G908" s="174" t="s">
        <v>29</v>
      </c>
      <c r="H908" s="174">
        <v>0</v>
      </c>
      <c r="I908" s="174">
        <v>0</v>
      </c>
      <c r="J908" s="174" t="s">
        <v>3415</v>
      </c>
      <c r="K908" s="174" t="s">
        <v>3416</v>
      </c>
      <c r="L908" s="174" t="s">
        <v>6166</v>
      </c>
      <c r="M908" s="174" t="s">
        <v>3418</v>
      </c>
      <c r="N908" s="174" t="s">
        <v>3417</v>
      </c>
      <c r="O908" s="174" t="s">
        <v>3422</v>
      </c>
      <c r="P908" s="174">
        <v>0</v>
      </c>
      <c r="Q908" s="176">
        <v>91001</v>
      </c>
      <c r="R908" s="176" t="s">
        <v>3040</v>
      </c>
      <c r="S908" s="177">
        <v>42061</v>
      </c>
      <c r="T908" s="178">
        <v>7555</v>
      </c>
      <c r="U908" s="179">
        <v>4893746</v>
      </c>
      <c r="V908" s="179">
        <v>9929422</v>
      </c>
      <c r="W908" s="195">
        <v>44286</v>
      </c>
      <c r="X908" s="178" t="s">
        <v>7879</v>
      </c>
      <c r="Y908" s="178" t="s">
        <v>7880</v>
      </c>
      <c r="Z908" s="194" t="s">
        <v>8053</v>
      </c>
    </row>
    <row r="909" spans="1:26" ht="12.75" x14ac:dyDescent="0.2">
      <c r="A909" s="194" t="s">
        <v>3173</v>
      </c>
      <c r="B909" s="175">
        <v>691103005</v>
      </c>
      <c r="C909" s="174" t="s">
        <v>2854</v>
      </c>
      <c r="D909" s="174" t="s">
        <v>633</v>
      </c>
      <c r="E909" s="174" t="s">
        <v>27</v>
      </c>
      <c r="F909" s="174" t="s">
        <v>634</v>
      </c>
      <c r="G909" s="174" t="s">
        <v>29</v>
      </c>
      <c r="H909" s="174">
        <v>0</v>
      </c>
      <c r="I909" s="174">
        <v>0</v>
      </c>
      <c r="J909" s="174" t="s">
        <v>3174</v>
      </c>
      <c r="K909" s="174" t="s">
        <v>3175</v>
      </c>
      <c r="L909" s="174" t="s">
        <v>6171</v>
      </c>
      <c r="M909" s="174" t="s">
        <v>1324</v>
      </c>
      <c r="N909" s="174" t="s">
        <v>3176</v>
      </c>
      <c r="O909" s="174">
        <v>0</v>
      </c>
      <c r="P909" s="174">
        <v>0</v>
      </c>
      <c r="Q909" s="176">
        <v>91001</v>
      </c>
      <c r="R909" s="176" t="s">
        <v>607</v>
      </c>
      <c r="S909" s="177">
        <v>42068</v>
      </c>
      <c r="T909" s="178">
        <v>7557</v>
      </c>
      <c r="U909" s="179">
        <v>3751872</v>
      </c>
      <c r="V909" s="179">
        <v>7612557</v>
      </c>
      <c r="W909" s="195">
        <v>44286</v>
      </c>
      <c r="X909" s="178" t="s">
        <v>7879</v>
      </c>
      <c r="Y909" s="178" t="s">
        <v>7880</v>
      </c>
      <c r="Z909" s="194" t="s">
        <v>7990</v>
      </c>
    </row>
    <row r="910" spans="1:26" ht="12.75" x14ac:dyDescent="0.2">
      <c r="A910" s="194" t="s">
        <v>3015</v>
      </c>
      <c r="B910" s="175" t="s">
        <v>7828</v>
      </c>
      <c r="C910" s="174" t="s">
        <v>2854</v>
      </c>
      <c r="D910" s="174" t="s">
        <v>633</v>
      </c>
      <c r="E910" s="174" t="s">
        <v>27</v>
      </c>
      <c r="F910" s="174" t="s">
        <v>634</v>
      </c>
      <c r="G910" s="174" t="s">
        <v>29</v>
      </c>
      <c r="H910" s="174">
        <v>0</v>
      </c>
      <c r="I910" s="174">
        <v>0</v>
      </c>
      <c r="J910" s="174" t="s">
        <v>3016</v>
      </c>
      <c r="K910" s="174" t="s">
        <v>3017</v>
      </c>
      <c r="L910" s="174" t="s">
        <v>6171</v>
      </c>
      <c r="M910" s="174" t="s">
        <v>1324</v>
      </c>
      <c r="N910" s="174" t="s">
        <v>3018</v>
      </c>
      <c r="O910" s="174">
        <v>0</v>
      </c>
      <c r="P910" s="174">
        <v>0</v>
      </c>
      <c r="Q910" s="176">
        <v>91001</v>
      </c>
      <c r="R910" s="176" t="s">
        <v>607</v>
      </c>
      <c r="S910" s="177">
        <v>42068</v>
      </c>
      <c r="T910" s="178">
        <v>7558</v>
      </c>
      <c r="U910" s="179">
        <v>3588747</v>
      </c>
      <c r="V910" s="179">
        <v>7281576</v>
      </c>
      <c r="W910" s="195">
        <v>44286</v>
      </c>
      <c r="X910" s="178" t="s">
        <v>7879</v>
      </c>
      <c r="Y910" s="178" t="s">
        <v>7880</v>
      </c>
      <c r="Z910" s="194" t="s">
        <v>8112</v>
      </c>
    </row>
    <row r="911" spans="1:26" ht="12.75" x14ac:dyDescent="0.2">
      <c r="A911" s="194" t="s">
        <v>3611</v>
      </c>
      <c r="B911" s="175">
        <v>690910004</v>
      </c>
      <c r="C911" s="174" t="s">
        <v>2854</v>
      </c>
      <c r="D911" s="174" t="s">
        <v>633</v>
      </c>
      <c r="E911" s="174" t="s">
        <v>27</v>
      </c>
      <c r="F911" s="174" t="s">
        <v>634</v>
      </c>
      <c r="G911" s="174" t="s">
        <v>29</v>
      </c>
      <c r="H911" s="174">
        <v>0</v>
      </c>
      <c r="I911" s="174">
        <v>0</v>
      </c>
      <c r="J911" s="174" t="s">
        <v>3612</v>
      </c>
      <c r="K911" s="174" t="s">
        <v>3614</v>
      </c>
      <c r="L911" s="174" t="s">
        <v>6170</v>
      </c>
      <c r="M911" s="174" t="s">
        <v>3615</v>
      </c>
      <c r="N911" s="174">
        <v>0</v>
      </c>
      <c r="O911" s="174" t="s">
        <v>3613</v>
      </c>
      <c r="P911" s="174">
        <v>0</v>
      </c>
      <c r="Q911" s="176">
        <v>91001</v>
      </c>
      <c r="R911" s="176" t="s">
        <v>607</v>
      </c>
      <c r="S911" s="177">
        <v>42080</v>
      </c>
      <c r="T911" s="178">
        <v>7559</v>
      </c>
      <c r="U911" s="179">
        <v>3291116</v>
      </c>
      <c r="V911" s="179">
        <v>6677682</v>
      </c>
      <c r="W911" s="195">
        <v>44286</v>
      </c>
      <c r="X911" s="178" t="s">
        <v>7879</v>
      </c>
      <c r="Y911" s="178" t="s">
        <v>7880</v>
      </c>
      <c r="Z911" s="194" t="s">
        <v>8113</v>
      </c>
    </row>
    <row r="912" spans="1:26" ht="12.75" x14ac:dyDescent="0.2">
      <c r="A912" s="194" t="s">
        <v>4065</v>
      </c>
      <c r="B912" s="175">
        <v>690201003</v>
      </c>
      <c r="C912" s="174" t="s">
        <v>2854</v>
      </c>
      <c r="D912" s="174" t="s">
        <v>633</v>
      </c>
      <c r="E912" s="174" t="s">
        <v>27</v>
      </c>
      <c r="F912" s="174" t="s">
        <v>634</v>
      </c>
      <c r="G912" s="174" t="s">
        <v>29</v>
      </c>
      <c r="H912" s="174">
        <v>0</v>
      </c>
      <c r="I912" s="174">
        <v>0</v>
      </c>
      <c r="J912" s="174" t="s">
        <v>4066</v>
      </c>
      <c r="K912" s="174" t="s">
        <v>4068</v>
      </c>
      <c r="L912" s="174" t="s">
        <v>6167</v>
      </c>
      <c r="M912" s="174" t="s">
        <v>4070</v>
      </c>
      <c r="N912" s="174" t="s">
        <v>4069</v>
      </c>
      <c r="O912" s="174" t="s">
        <v>4067</v>
      </c>
      <c r="P912" s="174">
        <v>0</v>
      </c>
      <c r="Q912" s="176">
        <v>91001</v>
      </c>
      <c r="R912" s="176" t="s">
        <v>607</v>
      </c>
      <c r="S912" s="177">
        <v>42087</v>
      </c>
      <c r="T912" s="178">
        <v>7560</v>
      </c>
      <c r="U912" s="179">
        <v>4212628</v>
      </c>
      <c r="V912" s="179">
        <v>8547432</v>
      </c>
      <c r="W912" s="195">
        <v>44286</v>
      </c>
      <c r="X912" s="178" t="s">
        <v>7879</v>
      </c>
      <c r="Y912" s="178" t="s">
        <v>7880</v>
      </c>
      <c r="Z912" s="194" t="s">
        <v>8045</v>
      </c>
    </row>
    <row r="913" spans="1:26" ht="12.75" x14ac:dyDescent="0.2">
      <c r="A913" s="194" t="s">
        <v>3799</v>
      </c>
      <c r="B913" s="175">
        <v>692309006</v>
      </c>
      <c r="C913" s="174" t="s">
        <v>2854</v>
      </c>
      <c r="D913" s="174" t="s">
        <v>633</v>
      </c>
      <c r="E913" s="174" t="s">
        <v>27</v>
      </c>
      <c r="F913" s="174" t="s">
        <v>634</v>
      </c>
      <c r="G913" s="174" t="s">
        <v>29</v>
      </c>
      <c r="H913" s="174">
        <v>0</v>
      </c>
      <c r="I913" s="174">
        <v>0</v>
      </c>
      <c r="J913" s="174" t="s">
        <v>3800</v>
      </c>
      <c r="K913" s="174" t="s">
        <v>3802</v>
      </c>
      <c r="L913" s="174" t="s">
        <v>6166</v>
      </c>
      <c r="M913" s="174" t="s">
        <v>3804</v>
      </c>
      <c r="N913" s="174" t="s">
        <v>3801</v>
      </c>
      <c r="O913" s="174" t="s">
        <v>3803</v>
      </c>
      <c r="P913" s="174">
        <v>0</v>
      </c>
      <c r="Q913" s="176">
        <v>91001</v>
      </c>
      <c r="R913" s="176" t="s">
        <v>607</v>
      </c>
      <c r="S913" s="177">
        <v>42110</v>
      </c>
      <c r="T913" s="178">
        <v>7562</v>
      </c>
      <c r="U913" s="179">
        <v>5494733</v>
      </c>
      <c r="V913" s="179">
        <v>11148826</v>
      </c>
      <c r="W913" s="195">
        <v>44286</v>
      </c>
      <c r="X913" s="178" t="s">
        <v>7879</v>
      </c>
      <c r="Y913" s="178" t="s">
        <v>7880</v>
      </c>
      <c r="Z913" s="194" t="s">
        <v>8114</v>
      </c>
    </row>
    <row r="914" spans="1:26" ht="12.75" x14ac:dyDescent="0.2">
      <c r="A914" s="194" t="s">
        <v>5336</v>
      </c>
      <c r="B914" s="175">
        <v>650980085</v>
      </c>
      <c r="C914" s="174" t="s">
        <v>5337</v>
      </c>
      <c r="D914" s="174" t="s">
        <v>5338</v>
      </c>
      <c r="E914" s="174" t="s">
        <v>7543</v>
      </c>
      <c r="F914" s="174" t="s">
        <v>6115</v>
      </c>
      <c r="G914" s="174" t="s">
        <v>5339</v>
      </c>
      <c r="H914" s="174" t="s">
        <v>1571</v>
      </c>
      <c r="I914" s="174" t="s">
        <v>6483</v>
      </c>
      <c r="J914" s="174" t="s">
        <v>7544</v>
      </c>
      <c r="K914" s="174" t="s">
        <v>6505</v>
      </c>
      <c r="L914" s="174" t="s">
        <v>630</v>
      </c>
      <c r="M914" s="174" t="s">
        <v>205</v>
      </c>
      <c r="N914" s="174" t="s">
        <v>6504</v>
      </c>
      <c r="O914" s="174" t="s">
        <v>5340</v>
      </c>
      <c r="P914" s="174">
        <v>0</v>
      </c>
      <c r="Q914" s="176" t="s">
        <v>419</v>
      </c>
      <c r="R914" s="176" t="s">
        <v>7549</v>
      </c>
      <c r="S914" s="177">
        <v>42131</v>
      </c>
      <c r="T914" s="178">
        <v>7565</v>
      </c>
      <c r="U914" s="179">
        <v>6092616</v>
      </c>
      <c r="V914" s="179">
        <v>19499977</v>
      </c>
      <c r="W914" s="195">
        <v>44286</v>
      </c>
      <c r="X914" s="178" t="s">
        <v>7879</v>
      </c>
      <c r="Y914" s="178" t="s">
        <v>7880</v>
      </c>
      <c r="Z914" s="194" t="s">
        <v>7888</v>
      </c>
    </row>
    <row r="915" spans="1:26" ht="12.75" x14ac:dyDescent="0.2">
      <c r="A915" s="194" t="s">
        <v>2800</v>
      </c>
      <c r="B915" s="175">
        <v>605111394</v>
      </c>
      <c r="C915" s="174" t="s">
        <v>2752</v>
      </c>
      <c r="D915" s="174" t="s">
        <v>2758</v>
      </c>
      <c r="E915" s="174" t="s">
        <v>27</v>
      </c>
      <c r="F915" s="174" t="s">
        <v>2754</v>
      </c>
      <c r="G915" s="174" t="s">
        <v>29</v>
      </c>
      <c r="H915" s="174">
        <v>0</v>
      </c>
      <c r="I915" s="174">
        <v>0</v>
      </c>
      <c r="J915" s="174" t="s">
        <v>2801</v>
      </c>
      <c r="K915" s="174" t="s">
        <v>2803</v>
      </c>
      <c r="L915" s="174" t="s">
        <v>217</v>
      </c>
      <c r="M915" s="174" t="s">
        <v>2805</v>
      </c>
      <c r="N915" s="174" t="s">
        <v>2804</v>
      </c>
      <c r="O915" s="174" t="s">
        <v>2802</v>
      </c>
      <c r="P915" s="174">
        <v>0</v>
      </c>
      <c r="Q915" s="176">
        <v>91001</v>
      </c>
      <c r="R915" s="176" t="s">
        <v>607</v>
      </c>
      <c r="S915" s="177">
        <v>42136</v>
      </c>
      <c r="T915" s="178">
        <v>7566</v>
      </c>
      <c r="U915" s="179">
        <v>199307</v>
      </c>
      <c r="V915" s="179">
        <v>5941745</v>
      </c>
      <c r="W915" s="195">
        <v>44286</v>
      </c>
      <c r="X915" s="178" t="s">
        <v>7879</v>
      </c>
      <c r="Y915" s="178" t="s">
        <v>7880</v>
      </c>
      <c r="Z915" s="194" t="s">
        <v>8115</v>
      </c>
    </row>
    <row r="916" spans="1:26" ht="12.75" x14ac:dyDescent="0.2">
      <c r="A916" s="194" t="s">
        <v>4000</v>
      </c>
      <c r="B916" s="175">
        <v>690510006</v>
      </c>
      <c r="C916" s="174" t="s">
        <v>2854</v>
      </c>
      <c r="D916" s="174" t="s">
        <v>3206</v>
      </c>
      <c r="E916" s="174" t="s">
        <v>27</v>
      </c>
      <c r="F916" s="174" t="s">
        <v>634</v>
      </c>
      <c r="G916" s="174" t="s">
        <v>29</v>
      </c>
      <c r="H916" s="174">
        <v>0</v>
      </c>
      <c r="I916" s="174">
        <v>0</v>
      </c>
      <c r="J916" s="174" t="s">
        <v>4001</v>
      </c>
      <c r="K916" s="174" t="s">
        <v>6292</v>
      </c>
      <c r="L916" s="174" t="s">
        <v>630</v>
      </c>
      <c r="M916" s="174" t="s">
        <v>4003</v>
      </c>
      <c r="N916" s="174" t="s">
        <v>6293</v>
      </c>
      <c r="O916" s="174" t="s">
        <v>4002</v>
      </c>
      <c r="P916" s="174">
        <v>0</v>
      </c>
      <c r="Q916" s="176">
        <v>91001</v>
      </c>
      <c r="R916" s="176" t="s">
        <v>607</v>
      </c>
      <c r="S916" s="177">
        <v>42195</v>
      </c>
      <c r="T916" s="178">
        <v>7572</v>
      </c>
      <c r="U916" s="179">
        <v>9041029</v>
      </c>
      <c r="V916" s="179">
        <v>15616160</v>
      </c>
      <c r="W916" s="195">
        <v>44286</v>
      </c>
      <c r="X916" s="178" t="s">
        <v>7879</v>
      </c>
      <c r="Y916" s="178" t="s">
        <v>7880</v>
      </c>
      <c r="Z916" s="194" t="s">
        <v>8116</v>
      </c>
    </row>
    <row r="917" spans="1:26" ht="12.75" x14ac:dyDescent="0.2">
      <c r="A917" s="194" t="s">
        <v>2441</v>
      </c>
      <c r="B917" s="175">
        <v>650856899</v>
      </c>
      <c r="C917" s="174" t="s">
        <v>1566</v>
      </c>
      <c r="D917" s="174" t="s">
        <v>2442</v>
      </c>
      <c r="E917" s="174" t="s">
        <v>7318</v>
      </c>
      <c r="F917" s="174" t="s">
        <v>2443</v>
      </c>
      <c r="G917" s="174" t="s">
        <v>2444</v>
      </c>
      <c r="H917" s="174" t="s">
        <v>1796</v>
      </c>
      <c r="I917" s="174" t="s">
        <v>139</v>
      </c>
      <c r="J917" s="174" t="s">
        <v>2445</v>
      </c>
      <c r="K917" s="174" t="s">
        <v>7319</v>
      </c>
      <c r="L917" s="174" t="s">
        <v>6168</v>
      </c>
      <c r="M917" s="174" t="s">
        <v>2446</v>
      </c>
      <c r="N917" s="174" t="s">
        <v>7320</v>
      </c>
      <c r="O917" s="174" t="s">
        <v>7321</v>
      </c>
      <c r="P917" s="174">
        <v>0</v>
      </c>
      <c r="Q917" s="176">
        <v>93401</v>
      </c>
      <c r="R917" s="176" t="s">
        <v>7327</v>
      </c>
      <c r="S917" s="177">
        <v>42202</v>
      </c>
      <c r="T917" s="178">
        <v>7574</v>
      </c>
      <c r="U917" s="179">
        <v>59300821</v>
      </c>
      <c r="V917" s="179">
        <v>128485181</v>
      </c>
      <c r="W917" s="195">
        <v>44286</v>
      </c>
      <c r="X917" s="178" t="s">
        <v>7879</v>
      </c>
      <c r="Y917" s="178" t="s">
        <v>7880</v>
      </c>
      <c r="Z917" s="194" t="s">
        <v>7911</v>
      </c>
    </row>
    <row r="918" spans="1:26" ht="12.75" x14ac:dyDescent="0.2">
      <c r="A918" s="194" t="s">
        <v>2782</v>
      </c>
      <c r="B918" s="175">
        <v>605110231</v>
      </c>
      <c r="C918" s="174" t="s">
        <v>2752</v>
      </c>
      <c r="D918" s="174" t="s">
        <v>2758</v>
      </c>
      <c r="E918" s="174" t="s">
        <v>27</v>
      </c>
      <c r="F918" s="174" t="s">
        <v>2754</v>
      </c>
      <c r="G918" s="174" t="s">
        <v>29</v>
      </c>
      <c r="H918" s="174">
        <v>0</v>
      </c>
      <c r="I918" s="174">
        <v>0</v>
      </c>
      <c r="J918" s="174" t="s">
        <v>2783</v>
      </c>
      <c r="K918" s="174" t="s">
        <v>2784</v>
      </c>
      <c r="L918" s="174" t="s">
        <v>6167</v>
      </c>
      <c r="M918" s="174" t="s">
        <v>2786</v>
      </c>
      <c r="N918" s="174" t="s">
        <v>2785</v>
      </c>
      <c r="O918" s="174">
        <v>0</v>
      </c>
      <c r="P918" s="174">
        <v>0</v>
      </c>
      <c r="Q918" s="176">
        <v>91001</v>
      </c>
      <c r="R918" s="176" t="s">
        <v>607</v>
      </c>
      <c r="S918" s="177">
        <v>42206</v>
      </c>
      <c r="T918" s="178">
        <v>7575</v>
      </c>
      <c r="U918" s="179">
        <v>24644850</v>
      </c>
      <c r="V918" s="179">
        <v>32853848</v>
      </c>
      <c r="W918" s="195">
        <v>44286</v>
      </c>
      <c r="X918" s="178" t="s">
        <v>7879</v>
      </c>
      <c r="Y918" s="178" t="s">
        <v>7880</v>
      </c>
      <c r="Z918" s="194" t="s">
        <v>7883</v>
      </c>
    </row>
    <row r="919" spans="1:26" ht="12.75" x14ac:dyDescent="0.2">
      <c r="A919" s="194" t="s">
        <v>3205</v>
      </c>
      <c r="B919" s="175">
        <v>690617005</v>
      </c>
      <c r="C919" s="174" t="s">
        <v>2854</v>
      </c>
      <c r="D919" s="174" t="s">
        <v>3206</v>
      </c>
      <c r="E919" s="174" t="s">
        <v>27</v>
      </c>
      <c r="F919" s="174" t="s">
        <v>634</v>
      </c>
      <c r="G919" s="174" t="s">
        <v>29</v>
      </c>
      <c r="H919" s="174">
        <v>0</v>
      </c>
      <c r="I919" s="174">
        <v>0</v>
      </c>
      <c r="J919" s="174" t="s">
        <v>3207</v>
      </c>
      <c r="K919" s="174" t="s">
        <v>3208</v>
      </c>
      <c r="L919" s="174" t="s">
        <v>630</v>
      </c>
      <c r="M919" s="174" t="s">
        <v>3210</v>
      </c>
      <c r="N919" s="174" t="s">
        <v>6378</v>
      </c>
      <c r="O919" s="174" t="s">
        <v>3209</v>
      </c>
      <c r="P919" s="174">
        <v>0</v>
      </c>
      <c r="Q919" s="176">
        <v>91001</v>
      </c>
      <c r="R919" s="176" t="s">
        <v>607</v>
      </c>
      <c r="S919" s="177">
        <v>42215</v>
      </c>
      <c r="T919" s="178">
        <v>7577</v>
      </c>
      <c r="U919" s="214">
        <v>0</v>
      </c>
      <c r="V919" s="179">
        <v>124500</v>
      </c>
      <c r="W919" s="195">
        <v>44286</v>
      </c>
      <c r="X919" s="178" t="s">
        <v>7879</v>
      </c>
      <c r="Y919" s="178" t="s">
        <v>7880</v>
      </c>
      <c r="Z919" s="194" t="s">
        <v>7964</v>
      </c>
    </row>
    <row r="920" spans="1:26" ht="12.75" x14ac:dyDescent="0.2">
      <c r="A920" s="194" t="s">
        <v>2757</v>
      </c>
      <c r="B920" s="175">
        <v>605110223</v>
      </c>
      <c r="C920" s="174" t="s">
        <v>2752</v>
      </c>
      <c r="D920" s="174" t="s">
        <v>2758</v>
      </c>
      <c r="E920" s="174" t="s">
        <v>27</v>
      </c>
      <c r="F920" s="174" t="s">
        <v>2754</v>
      </c>
      <c r="G920" s="174" t="s">
        <v>29</v>
      </c>
      <c r="H920" s="174">
        <v>0</v>
      </c>
      <c r="I920" s="174">
        <v>0</v>
      </c>
      <c r="J920" s="174" t="s">
        <v>2759</v>
      </c>
      <c r="K920" s="174" t="s">
        <v>2760</v>
      </c>
      <c r="L920" s="174" t="s">
        <v>6167</v>
      </c>
      <c r="M920" s="174" t="s">
        <v>1833</v>
      </c>
      <c r="N920" s="174">
        <v>0</v>
      </c>
      <c r="O920" s="174">
        <v>0</v>
      </c>
      <c r="P920" s="174">
        <v>0</v>
      </c>
      <c r="Q920" s="176">
        <v>91001</v>
      </c>
      <c r="R920" s="176" t="s">
        <v>607</v>
      </c>
      <c r="S920" s="177">
        <v>42226</v>
      </c>
      <c r="T920" s="178">
        <v>7580</v>
      </c>
      <c r="U920" s="179">
        <v>20147354</v>
      </c>
      <c r="V920" s="179">
        <v>20439514</v>
      </c>
      <c r="W920" s="195">
        <v>44286</v>
      </c>
      <c r="X920" s="178" t="s">
        <v>7879</v>
      </c>
      <c r="Y920" s="178" t="s">
        <v>7880</v>
      </c>
      <c r="Z920" s="194" t="s">
        <v>7882</v>
      </c>
    </row>
    <row r="921" spans="1:26" ht="12.75" x14ac:dyDescent="0.2">
      <c r="A921" s="194" t="s">
        <v>3835</v>
      </c>
      <c r="B921" s="175">
        <v>691804003</v>
      </c>
      <c r="C921" s="174" t="s">
        <v>2854</v>
      </c>
      <c r="D921" s="174" t="s">
        <v>3206</v>
      </c>
      <c r="E921" s="174" t="s">
        <v>27</v>
      </c>
      <c r="F921" s="174" t="s">
        <v>634</v>
      </c>
      <c r="G921" s="174" t="s">
        <v>29</v>
      </c>
      <c r="H921" s="174">
        <v>0</v>
      </c>
      <c r="I921" s="174">
        <v>0</v>
      </c>
      <c r="J921" s="174" t="s">
        <v>3836</v>
      </c>
      <c r="K921" s="174" t="s">
        <v>3838</v>
      </c>
      <c r="L921" s="174" t="s">
        <v>51</v>
      </c>
      <c r="M921" s="174" t="s">
        <v>3840</v>
      </c>
      <c r="N921" s="174" t="s">
        <v>3839</v>
      </c>
      <c r="O921" s="174" t="s">
        <v>3837</v>
      </c>
      <c r="P921" s="174">
        <v>0</v>
      </c>
      <c r="Q921" s="176">
        <v>91001</v>
      </c>
      <c r="R921" s="176" t="s">
        <v>607</v>
      </c>
      <c r="S921" s="177">
        <v>42262</v>
      </c>
      <c r="T921" s="178">
        <v>7583</v>
      </c>
      <c r="U921" s="179">
        <v>4078122</v>
      </c>
      <c r="V921" s="179">
        <v>8274519</v>
      </c>
      <c r="W921" s="195">
        <v>44286</v>
      </c>
      <c r="X921" s="178" t="s">
        <v>7879</v>
      </c>
      <c r="Y921" s="178" t="s">
        <v>7880</v>
      </c>
      <c r="Z921" s="194" t="s">
        <v>8649</v>
      </c>
    </row>
    <row r="922" spans="1:26" ht="12.75" x14ac:dyDescent="0.2">
      <c r="A922" s="194" t="s">
        <v>3769</v>
      </c>
      <c r="B922" s="175">
        <v>690507005</v>
      </c>
      <c r="C922" s="174" t="s">
        <v>2854</v>
      </c>
      <c r="D922" s="174" t="s">
        <v>3206</v>
      </c>
      <c r="E922" s="174" t="s">
        <v>27</v>
      </c>
      <c r="F922" s="174" t="s">
        <v>634</v>
      </c>
      <c r="G922" s="174" t="s">
        <v>29</v>
      </c>
      <c r="H922" s="174">
        <v>0</v>
      </c>
      <c r="I922" s="174">
        <v>0</v>
      </c>
      <c r="J922" s="174" t="s">
        <v>3770</v>
      </c>
      <c r="K922" s="174" t="s">
        <v>3772</v>
      </c>
      <c r="L922" s="174" t="s">
        <v>630</v>
      </c>
      <c r="M922" s="174" t="s">
        <v>3774</v>
      </c>
      <c r="N922" s="174" t="s">
        <v>3771</v>
      </c>
      <c r="O922" s="174" t="s">
        <v>3773</v>
      </c>
      <c r="P922" s="174">
        <v>0</v>
      </c>
      <c r="Q922" s="176">
        <v>91001</v>
      </c>
      <c r="R922" s="176" t="s">
        <v>607</v>
      </c>
      <c r="S922" s="177">
        <v>38641</v>
      </c>
      <c r="T922" s="178">
        <v>7584</v>
      </c>
      <c r="U922" s="214">
        <v>0</v>
      </c>
      <c r="V922" s="179">
        <v>3577300</v>
      </c>
      <c r="W922" s="195">
        <v>44286</v>
      </c>
      <c r="X922" s="178" t="s">
        <v>7879</v>
      </c>
      <c r="Y922" s="178" t="s">
        <v>7880</v>
      </c>
      <c r="Z922" s="194" t="s">
        <v>8030</v>
      </c>
    </row>
    <row r="923" spans="1:26" ht="12.75" x14ac:dyDescent="0.2">
      <c r="A923" s="194" t="s">
        <v>3288</v>
      </c>
      <c r="B923" s="175">
        <v>690307006</v>
      </c>
      <c r="C923" s="174" t="s">
        <v>2854</v>
      </c>
      <c r="D923" s="174" t="s">
        <v>3206</v>
      </c>
      <c r="E923" s="174" t="s">
        <v>27</v>
      </c>
      <c r="F923" s="174" t="s">
        <v>634</v>
      </c>
      <c r="G923" s="174" t="s">
        <v>29</v>
      </c>
      <c r="H923" s="174">
        <v>0</v>
      </c>
      <c r="I923" s="174">
        <v>0</v>
      </c>
      <c r="J923" s="174" t="s">
        <v>3289</v>
      </c>
      <c r="K923" s="174" t="s">
        <v>3291</v>
      </c>
      <c r="L923" s="174" t="s">
        <v>6167</v>
      </c>
      <c r="M923" s="174" t="s">
        <v>3293</v>
      </c>
      <c r="N923" s="174" t="s">
        <v>3290</v>
      </c>
      <c r="O923" s="174" t="s">
        <v>3292</v>
      </c>
      <c r="P923" s="174">
        <v>0</v>
      </c>
      <c r="Q923" s="176">
        <v>91001</v>
      </c>
      <c r="R923" s="176" t="s">
        <v>607</v>
      </c>
      <c r="S923" s="177">
        <v>42347</v>
      </c>
      <c r="T923" s="178">
        <v>7586</v>
      </c>
      <c r="U923" s="179">
        <v>3262498</v>
      </c>
      <c r="V923" s="179">
        <v>6619616</v>
      </c>
      <c r="W923" s="195">
        <v>44286</v>
      </c>
      <c r="X923" s="178" t="s">
        <v>7879</v>
      </c>
      <c r="Y923" s="178" t="s">
        <v>7880</v>
      </c>
      <c r="Z923" s="194" t="s">
        <v>7976</v>
      </c>
    </row>
    <row r="924" spans="1:26" ht="12.75" x14ac:dyDescent="0.2">
      <c r="A924" s="194" t="s">
        <v>2791</v>
      </c>
      <c r="B924" s="175">
        <v>605110533</v>
      </c>
      <c r="C924" s="174" t="s">
        <v>2752</v>
      </c>
      <c r="D924" s="174" t="s">
        <v>2758</v>
      </c>
      <c r="E924" s="174" t="s">
        <v>27</v>
      </c>
      <c r="F924" s="174" t="s">
        <v>2754</v>
      </c>
      <c r="G924" s="174" t="s">
        <v>29</v>
      </c>
      <c r="H924" s="174">
        <v>0</v>
      </c>
      <c r="I924" s="174">
        <v>0</v>
      </c>
      <c r="J924" s="174" t="s">
        <v>2792</v>
      </c>
      <c r="K924" s="174" t="s">
        <v>2793</v>
      </c>
      <c r="L924" s="174" t="s">
        <v>630</v>
      </c>
      <c r="M924" s="174" t="s">
        <v>2795</v>
      </c>
      <c r="N924" s="174">
        <v>0</v>
      </c>
      <c r="O924" s="174">
        <v>0</v>
      </c>
      <c r="P924" s="174">
        <v>0</v>
      </c>
      <c r="Q924" s="176">
        <v>91001</v>
      </c>
      <c r="R924" s="176" t="s">
        <v>607</v>
      </c>
      <c r="S924" s="177">
        <v>42348</v>
      </c>
      <c r="T924" s="178">
        <v>7587</v>
      </c>
      <c r="U924" s="179">
        <v>7362100</v>
      </c>
      <c r="V924" s="179">
        <v>7362100</v>
      </c>
      <c r="W924" s="195">
        <v>44286</v>
      </c>
      <c r="X924" s="178" t="s">
        <v>7879</v>
      </c>
      <c r="Y924" s="178" t="s">
        <v>7880</v>
      </c>
      <c r="Z924" s="194" t="s">
        <v>7987</v>
      </c>
    </row>
    <row r="925" spans="1:26" ht="12.75" x14ac:dyDescent="0.2">
      <c r="A925" s="194" t="s">
        <v>4094</v>
      </c>
      <c r="B925" s="175">
        <v>691007006</v>
      </c>
      <c r="C925" s="174" t="s">
        <v>2854</v>
      </c>
      <c r="D925" s="174" t="s">
        <v>633</v>
      </c>
      <c r="E925" s="174" t="s">
        <v>27</v>
      </c>
      <c r="F925" s="174" t="s">
        <v>634</v>
      </c>
      <c r="G925" s="174" t="s">
        <v>29</v>
      </c>
      <c r="H925" s="174">
        <v>0</v>
      </c>
      <c r="I925" s="174">
        <v>0</v>
      </c>
      <c r="J925" s="174" t="s">
        <v>7084</v>
      </c>
      <c r="K925" s="174" t="s">
        <v>4096</v>
      </c>
      <c r="L925" s="174" t="s">
        <v>6171</v>
      </c>
      <c r="M925" s="174" t="s">
        <v>4098</v>
      </c>
      <c r="N925" s="174" t="s">
        <v>4097</v>
      </c>
      <c r="O925" s="174" t="s">
        <v>4095</v>
      </c>
      <c r="P925" s="174">
        <v>0</v>
      </c>
      <c r="Q925" s="176">
        <v>91001</v>
      </c>
      <c r="R925" s="176" t="s">
        <v>607</v>
      </c>
      <c r="S925" s="177">
        <v>42383</v>
      </c>
      <c r="T925" s="178">
        <v>7591</v>
      </c>
      <c r="U925" s="179">
        <v>2861840</v>
      </c>
      <c r="V925" s="179">
        <v>5806680</v>
      </c>
      <c r="W925" s="195">
        <v>44286</v>
      </c>
      <c r="X925" s="178" t="s">
        <v>7879</v>
      </c>
      <c r="Y925" s="178" t="s">
        <v>7880</v>
      </c>
      <c r="Z925" s="194" t="s">
        <v>8117</v>
      </c>
    </row>
    <row r="926" spans="1:26" ht="12.75" x14ac:dyDescent="0.2">
      <c r="A926" s="194" t="s">
        <v>3982</v>
      </c>
      <c r="B926" s="175">
        <v>692645006</v>
      </c>
      <c r="C926" s="174" t="s">
        <v>2854</v>
      </c>
      <c r="D926" s="174" t="s">
        <v>633</v>
      </c>
      <c r="E926" s="174" t="s">
        <v>27</v>
      </c>
      <c r="F926" s="174" t="s">
        <v>634</v>
      </c>
      <c r="G926" s="174" t="s">
        <v>29</v>
      </c>
      <c r="H926" s="174">
        <v>0</v>
      </c>
      <c r="I926" s="174">
        <v>0</v>
      </c>
      <c r="J926" s="174" t="s">
        <v>3983</v>
      </c>
      <c r="K926" s="174" t="s">
        <v>3984</v>
      </c>
      <c r="L926" s="174" t="s">
        <v>6171</v>
      </c>
      <c r="M926" s="174" t="s">
        <v>3986</v>
      </c>
      <c r="N926" s="174" t="s">
        <v>6321</v>
      </c>
      <c r="O926" s="174" t="s">
        <v>3985</v>
      </c>
      <c r="P926" s="174">
        <v>0</v>
      </c>
      <c r="Q926" s="176">
        <v>91001</v>
      </c>
      <c r="R926" s="176" t="s">
        <v>607</v>
      </c>
      <c r="S926" s="177">
        <v>42397</v>
      </c>
      <c r="T926" s="178">
        <v>7592</v>
      </c>
      <c r="U926" s="179">
        <v>4722036</v>
      </c>
      <c r="V926" s="179">
        <v>9581022</v>
      </c>
      <c r="W926" s="195">
        <v>44286</v>
      </c>
      <c r="X926" s="178" t="s">
        <v>7879</v>
      </c>
      <c r="Y926" s="178" t="s">
        <v>7880</v>
      </c>
      <c r="Z926" s="194" t="s">
        <v>8118</v>
      </c>
    </row>
    <row r="927" spans="1:26" ht="12.75" x14ac:dyDescent="0.2">
      <c r="A927" s="194" t="s">
        <v>3874</v>
      </c>
      <c r="B927" s="175">
        <v>690513005</v>
      </c>
      <c r="C927" s="174" t="s">
        <v>2854</v>
      </c>
      <c r="D927" s="174" t="s">
        <v>633</v>
      </c>
      <c r="E927" s="174" t="s">
        <v>27</v>
      </c>
      <c r="F927" s="174" t="s">
        <v>634</v>
      </c>
      <c r="G927" s="174" t="s">
        <v>29</v>
      </c>
      <c r="H927" s="174">
        <v>0</v>
      </c>
      <c r="I927" s="174">
        <v>0</v>
      </c>
      <c r="J927" s="174" t="s">
        <v>3875</v>
      </c>
      <c r="K927" s="174" t="s">
        <v>3876</v>
      </c>
      <c r="L927" s="174" t="s">
        <v>630</v>
      </c>
      <c r="M927" s="174" t="s">
        <v>3878</v>
      </c>
      <c r="N927" s="174" t="s">
        <v>3877</v>
      </c>
      <c r="O927" s="174">
        <v>0</v>
      </c>
      <c r="P927" s="174">
        <v>0</v>
      </c>
      <c r="Q927" s="176">
        <v>91001</v>
      </c>
      <c r="R927" s="176" t="s">
        <v>607</v>
      </c>
      <c r="S927" s="177">
        <v>42402</v>
      </c>
      <c r="T927" s="178">
        <v>7593</v>
      </c>
      <c r="U927" s="179">
        <v>3577300</v>
      </c>
      <c r="V927" s="179">
        <v>7258350</v>
      </c>
      <c r="W927" s="195">
        <v>44286</v>
      </c>
      <c r="X927" s="178" t="s">
        <v>7879</v>
      </c>
      <c r="Y927" s="178" t="s">
        <v>7880</v>
      </c>
      <c r="Z927" s="194" t="s">
        <v>8119</v>
      </c>
    </row>
    <row r="928" spans="1:26" ht="12.75" x14ac:dyDescent="0.2">
      <c r="A928" s="194" t="s">
        <v>3879</v>
      </c>
      <c r="B928" s="175">
        <v>691002004</v>
      </c>
      <c r="C928" s="174" t="s">
        <v>2854</v>
      </c>
      <c r="D928" s="174" t="s">
        <v>633</v>
      </c>
      <c r="E928" s="174" t="s">
        <v>27</v>
      </c>
      <c r="F928" s="174" t="s">
        <v>634</v>
      </c>
      <c r="G928" s="174" t="s">
        <v>29</v>
      </c>
      <c r="H928" s="174">
        <v>0</v>
      </c>
      <c r="I928" s="174">
        <v>0</v>
      </c>
      <c r="J928" s="174" t="s">
        <v>3880</v>
      </c>
      <c r="K928" s="174" t="s">
        <v>3882</v>
      </c>
      <c r="L928" s="174" t="s">
        <v>6171</v>
      </c>
      <c r="M928" s="174" t="s">
        <v>3884</v>
      </c>
      <c r="N928" s="174" t="s">
        <v>3881</v>
      </c>
      <c r="O928" s="174" t="s">
        <v>3883</v>
      </c>
      <c r="P928" s="174">
        <v>0</v>
      </c>
      <c r="Q928" s="176">
        <v>91001</v>
      </c>
      <c r="R928" s="176" t="s">
        <v>607</v>
      </c>
      <c r="S928" s="177">
        <v>42402</v>
      </c>
      <c r="T928" s="178">
        <v>7594</v>
      </c>
      <c r="U928" s="179">
        <v>3148024</v>
      </c>
      <c r="V928" s="179">
        <v>6387348</v>
      </c>
      <c r="W928" s="195">
        <v>44286</v>
      </c>
      <c r="X928" s="178" t="s">
        <v>7879</v>
      </c>
      <c r="Y928" s="178" t="s">
        <v>7880</v>
      </c>
      <c r="Z928" s="194" t="s">
        <v>8120</v>
      </c>
    </row>
    <row r="929" spans="1:26" ht="12.75" x14ac:dyDescent="0.2">
      <c r="A929" s="194" t="s">
        <v>2796</v>
      </c>
      <c r="B929" s="175">
        <v>605111211</v>
      </c>
      <c r="C929" s="174" t="s">
        <v>2752</v>
      </c>
      <c r="D929" s="174" t="s">
        <v>2758</v>
      </c>
      <c r="E929" s="174" t="s">
        <v>27</v>
      </c>
      <c r="F929" s="174" t="s">
        <v>2754</v>
      </c>
      <c r="G929" s="174" t="s">
        <v>29</v>
      </c>
      <c r="H929" s="174">
        <v>0</v>
      </c>
      <c r="I929" s="174">
        <v>0</v>
      </c>
      <c r="J929" s="174" t="s">
        <v>2797</v>
      </c>
      <c r="K929" s="174" t="s">
        <v>2798</v>
      </c>
      <c r="L929" s="174" t="s">
        <v>6222</v>
      </c>
      <c r="M929" s="174" t="s">
        <v>881</v>
      </c>
      <c r="N929" s="174" t="s">
        <v>2799</v>
      </c>
      <c r="O929" s="174">
        <v>0</v>
      </c>
      <c r="P929" s="174">
        <v>0</v>
      </c>
      <c r="Q929" s="176">
        <v>91001</v>
      </c>
      <c r="R929" s="176" t="s">
        <v>607</v>
      </c>
      <c r="S929" s="177">
        <v>42405</v>
      </c>
      <c r="T929" s="178">
        <v>7595</v>
      </c>
      <c r="U929" s="179">
        <v>13616635</v>
      </c>
      <c r="V929" s="179">
        <v>27628184</v>
      </c>
      <c r="W929" s="195">
        <v>44286</v>
      </c>
      <c r="X929" s="178" t="s">
        <v>7879</v>
      </c>
      <c r="Y929" s="178" t="s">
        <v>7880</v>
      </c>
      <c r="Z929" s="194" t="s">
        <v>7958</v>
      </c>
    </row>
    <row r="930" spans="1:26" ht="12.75" x14ac:dyDescent="0.2">
      <c r="A930" s="194" t="s">
        <v>3211</v>
      </c>
      <c r="B930" s="175">
        <v>690737000</v>
      </c>
      <c r="C930" s="174" t="s">
        <v>2854</v>
      </c>
      <c r="D930" s="174" t="s">
        <v>633</v>
      </c>
      <c r="E930" s="174" t="s">
        <v>27</v>
      </c>
      <c r="F930" s="174" t="s">
        <v>634</v>
      </c>
      <c r="G930" s="174" t="s">
        <v>29</v>
      </c>
      <c r="H930" s="174">
        <v>0</v>
      </c>
      <c r="I930" s="174">
        <v>0</v>
      </c>
      <c r="J930" s="174" t="s">
        <v>3212</v>
      </c>
      <c r="K930" s="174" t="s">
        <v>3213</v>
      </c>
      <c r="L930" s="174" t="s">
        <v>630</v>
      </c>
      <c r="M930" s="174" t="s">
        <v>3215</v>
      </c>
      <c r="N930" s="174" t="s">
        <v>3214</v>
      </c>
      <c r="O930" s="174">
        <v>0</v>
      </c>
      <c r="P930" s="174">
        <v>0</v>
      </c>
      <c r="Q930" s="176">
        <v>91001</v>
      </c>
      <c r="R930" s="176" t="s">
        <v>607</v>
      </c>
      <c r="S930" s="177">
        <v>42410</v>
      </c>
      <c r="T930" s="178">
        <v>7596</v>
      </c>
      <c r="U930" s="179">
        <v>3577300</v>
      </c>
      <c r="V930" s="179">
        <v>7258350</v>
      </c>
      <c r="W930" s="195">
        <v>44286</v>
      </c>
      <c r="X930" s="178" t="s">
        <v>7879</v>
      </c>
      <c r="Y930" s="178" t="s">
        <v>7880</v>
      </c>
      <c r="Z930" s="194" t="s">
        <v>8121</v>
      </c>
    </row>
    <row r="931" spans="1:26" ht="12.75" x14ac:dyDescent="0.2">
      <c r="A931" s="194" t="s">
        <v>3594</v>
      </c>
      <c r="B931" s="175">
        <v>690406004</v>
      </c>
      <c r="C931" s="174" t="s">
        <v>2854</v>
      </c>
      <c r="D931" s="174" t="s">
        <v>3595</v>
      </c>
      <c r="E931" s="174" t="s">
        <v>27</v>
      </c>
      <c r="F931" s="174" t="s">
        <v>634</v>
      </c>
      <c r="G931" s="174" t="s">
        <v>29</v>
      </c>
      <c r="H931" s="174">
        <v>0</v>
      </c>
      <c r="I931" s="174">
        <v>0</v>
      </c>
      <c r="J931" s="174" t="s">
        <v>6767</v>
      </c>
      <c r="K931" s="174" t="s">
        <v>3596</v>
      </c>
      <c r="L931" s="174" t="s">
        <v>6169</v>
      </c>
      <c r="M931" s="174" t="s">
        <v>6768</v>
      </c>
      <c r="N931" s="174" t="s">
        <v>3597</v>
      </c>
      <c r="O931" s="174" t="s">
        <v>6769</v>
      </c>
      <c r="P931" s="174">
        <v>0</v>
      </c>
      <c r="Q931" s="176">
        <v>91001</v>
      </c>
      <c r="R931" s="176" t="s">
        <v>607</v>
      </c>
      <c r="S931" s="177">
        <v>42416</v>
      </c>
      <c r="T931" s="178">
        <v>7598</v>
      </c>
      <c r="U931" s="179">
        <v>6524996</v>
      </c>
      <c r="V931" s="179">
        <v>9787494</v>
      </c>
      <c r="W931" s="195">
        <v>44286</v>
      </c>
      <c r="X931" s="178" t="s">
        <v>7879</v>
      </c>
      <c r="Y931" s="178" t="s">
        <v>7880</v>
      </c>
      <c r="Z931" s="194" t="s">
        <v>8122</v>
      </c>
    </row>
    <row r="932" spans="1:26" ht="12.75" x14ac:dyDescent="0.2">
      <c r="A932" s="194" t="s">
        <v>3356</v>
      </c>
      <c r="B932" s="175">
        <v>690402009</v>
      </c>
      <c r="C932" s="174" t="s">
        <v>2854</v>
      </c>
      <c r="D932" s="174" t="s">
        <v>3357</v>
      </c>
      <c r="E932" s="174" t="s">
        <v>27</v>
      </c>
      <c r="F932" s="174" t="s">
        <v>634</v>
      </c>
      <c r="G932" s="174" t="s">
        <v>29</v>
      </c>
      <c r="H932" s="174">
        <v>0</v>
      </c>
      <c r="I932" s="174">
        <v>0</v>
      </c>
      <c r="J932" s="174" t="s">
        <v>3358</v>
      </c>
      <c r="K932" s="174" t="s">
        <v>3359</v>
      </c>
      <c r="L932" s="174" t="s">
        <v>6169</v>
      </c>
      <c r="M932" s="174" t="s">
        <v>3361</v>
      </c>
      <c r="N932" s="174" t="s">
        <v>3360</v>
      </c>
      <c r="O932" s="174">
        <v>0</v>
      </c>
      <c r="P932" s="174">
        <v>0</v>
      </c>
      <c r="Q932" s="176">
        <v>91001</v>
      </c>
      <c r="R932" s="176" t="s">
        <v>607</v>
      </c>
      <c r="S932" s="177">
        <v>42422</v>
      </c>
      <c r="T932" s="178">
        <v>7601</v>
      </c>
      <c r="U932" s="179">
        <v>3823647</v>
      </c>
      <c r="V932" s="179">
        <v>7758188</v>
      </c>
      <c r="W932" s="195">
        <v>44286</v>
      </c>
      <c r="X932" s="178" t="s">
        <v>7879</v>
      </c>
      <c r="Y932" s="178" t="s">
        <v>7880</v>
      </c>
      <c r="Z932" s="194" t="s">
        <v>8123</v>
      </c>
    </row>
    <row r="933" spans="1:26" ht="12.75" x14ac:dyDescent="0.2">
      <c r="A933" s="194" t="s">
        <v>3684</v>
      </c>
      <c r="B933" s="175">
        <v>691913007</v>
      </c>
      <c r="C933" s="174" t="s">
        <v>2854</v>
      </c>
      <c r="D933" s="174" t="s">
        <v>2871</v>
      </c>
      <c r="E933" s="174" t="s">
        <v>27</v>
      </c>
      <c r="F933" s="174" t="s">
        <v>2872</v>
      </c>
      <c r="G933" s="174" t="s">
        <v>29</v>
      </c>
      <c r="H933" s="174">
        <v>0</v>
      </c>
      <c r="I933" s="174">
        <v>0</v>
      </c>
      <c r="J933" s="174" t="s">
        <v>3685</v>
      </c>
      <c r="K933" s="174" t="s">
        <v>3686</v>
      </c>
      <c r="L933" s="174" t="s">
        <v>51</v>
      </c>
      <c r="M933" s="174" t="s">
        <v>3687</v>
      </c>
      <c r="N933" s="174" t="s">
        <v>6330</v>
      </c>
      <c r="O933" s="174" t="s">
        <v>6331</v>
      </c>
      <c r="P933" s="174">
        <v>0</v>
      </c>
      <c r="Q933" s="176">
        <v>91001</v>
      </c>
      <c r="R933" s="176" t="s">
        <v>2875</v>
      </c>
      <c r="S933" s="177">
        <v>42446</v>
      </c>
      <c r="T933" s="178">
        <v>7603</v>
      </c>
      <c r="U933" s="179">
        <v>4893746</v>
      </c>
      <c r="V933" s="179">
        <v>9929422</v>
      </c>
      <c r="W933" s="195">
        <v>44286</v>
      </c>
      <c r="X933" s="178" t="s">
        <v>7879</v>
      </c>
      <c r="Y933" s="178" t="s">
        <v>7880</v>
      </c>
      <c r="Z933" s="194" t="s">
        <v>8050</v>
      </c>
    </row>
    <row r="934" spans="1:26" ht="12.75" x14ac:dyDescent="0.2">
      <c r="A934" s="194" t="s">
        <v>685</v>
      </c>
      <c r="B934" s="175">
        <v>651131154</v>
      </c>
      <c r="C934" s="174" t="s">
        <v>81</v>
      </c>
      <c r="D934" s="174" t="s">
        <v>686</v>
      </c>
      <c r="E934" s="174" t="s">
        <v>6749</v>
      </c>
      <c r="F934" s="174" t="s">
        <v>687</v>
      </c>
      <c r="G934" s="174" t="s">
        <v>688</v>
      </c>
      <c r="H934" s="174" t="s">
        <v>482</v>
      </c>
      <c r="I934" s="174" t="s">
        <v>689</v>
      </c>
      <c r="J934" s="174" t="s">
        <v>690</v>
      </c>
      <c r="K934" s="174" t="s">
        <v>692</v>
      </c>
      <c r="L934" s="174" t="s">
        <v>6171</v>
      </c>
      <c r="M934" s="174" t="s">
        <v>638</v>
      </c>
      <c r="N934" s="174" t="s">
        <v>693</v>
      </c>
      <c r="O934" s="174" t="s">
        <v>691</v>
      </c>
      <c r="P934" s="174">
        <v>0</v>
      </c>
      <c r="Q934" s="176" t="s">
        <v>419</v>
      </c>
      <c r="R934" s="176" t="s">
        <v>7023</v>
      </c>
      <c r="S934" s="177">
        <v>42472</v>
      </c>
      <c r="T934" s="178">
        <v>7605</v>
      </c>
      <c r="U934" s="179">
        <v>29454540</v>
      </c>
      <c r="V934" s="179">
        <v>71510887</v>
      </c>
      <c r="W934" s="195">
        <v>44286</v>
      </c>
      <c r="X934" s="178" t="s">
        <v>7879</v>
      </c>
      <c r="Y934" s="178" t="s">
        <v>7880</v>
      </c>
      <c r="Z934" s="194" t="s">
        <v>7899</v>
      </c>
    </row>
    <row r="935" spans="1:26" ht="12.75" x14ac:dyDescent="0.2">
      <c r="A935" s="194" t="s">
        <v>1372</v>
      </c>
      <c r="B935" s="175" t="s">
        <v>7802</v>
      </c>
      <c r="C935" s="174" t="s">
        <v>53</v>
      </c>
      <c r="D935" s="174" t="s">
        <v>1373</v>
      </c>
      <c r="E935" s="174" t="s">
        <v>8169</v>
      </c>
      <c r="F935" s="174" t="s">
        <v>1374</v>
      </c>
      <c r="G935" s="174" t="s">
        <v>8170</v>
      </c>
      <c r="H935" s="174" t="s">
        <v>567</v>
      </c>
      <c r="I935" s="174" t="s">
        <v>8171</v>
      </c>
      <c r="J935" s="174" t="s">
        <v>1375</v>
      </c>
      <c r="K935" s="174" t="s">
        <v>1376</v>
      </c>
      <c r="L935" s="174" t="s">
        <v>6169</v>
      </c>
      <c r="M935" s="174" t="s">
        <v>1377</v>
      </c>
      <c r="N935" s="174" t="s">
        <v>7780</v>
      </c>
      <c r="O935" s="174" t="s">
        <v>1378</v>
      </c>
      <c r="P935" s="174">
        <v>0</v>
      </c>
      <c r="Q935" s="176" t="s">
        <v>48</v>
      </c>
      <c r="R935" s="176" t="s">
        <v>7756</v>
      </c>
      <c r="S935" s="177">
        <v>42538</v>
      </c>
      <c r="T935" s="178">
        <v>7609</v>
      </c>
      <c r="U935" s="179">
        <v>32598703</v>
      </c>
      <c r="V935" s="179">
        <v>94414725</v>
      </c>
      <c r="W935" s="195">
        <v>44286</v>
      </c>
      <c r="X935" s="178" t="s">
        <v>7879</v>
      </c>
      <c r="Y935" s="178" t="s">
        <v>7880</v>
      </c>
      <c r="Z935" s="194" t="s">
        <v>7916</v>
      </c>
    </row>
    <row r="936" spans="1:26" ht="12.75" x14ac:dyDescent="0.2">
      <c r="A936" s="194" t="s">
        <v>4807</v>
      </c>
      <c r="B936" s="175">
        <v>651185149</v>
      </c>
      <c r="C936" s="174" t="s">
        <v>81</v>
      </c>
      <c r="D936" s="174" t="s">
        <v>4808</v>
      </c>
      <c r="E936" s="174" t="s">
        <v>7270</v>
      </c>
      <c r="F936" s="174" t="s">
        <v>4809</v>
      </c>
      <c r="G936" s="174" t="s">
        <v>4810</v>
      </c>
      <c r="H936" s="174" t="s">
        <v>4811</v>
      </c>
      <c r="I936" s="174" t="s">
        <v>4812</v>
      </c>
      <c r="J936" s="174" t="s">
        <v>4813</v>
      </c>
      <c r="K936" s="174" t="s">
        <v>7271</v>
      </c>
      <c r="L936" s="174" t="s">
        <v>6166</v>
      </c>
      <c r="M936" s="174" t="s">
        <v>1725</v>
      </c>
      <c r="N936" s="174" t="s">
        <v>7272</v>
      </c>
      <c r="O936" s="174" t="s">
        <v>7273</v>
      </c>
      <c r="P936" s="174">
        <v>0</v>
      </c>
      <c r="Q936" s="176" t="s">
        <v>647</v>
      </c>
      <c r="R936" s="176" t="s">
        <v>6878</v>
      </c>
      <c r="S936" s="177">
        <v>42599</v>
      </c>
      <c r="T936" s="178">
        <v>7614</v>
      </c>
      <c r="U936" s="179">
        <v>22261633</v>
      </c>
      <c r="V936" s="179">
        <v>67732201</v>
      </c>
      <c r="W936" s="195">
        <v>44286</v>
      </c>
      <c r="X936" s="178" t="s">
        <v>7879</v>
      </c>
      <c r="Y936" s="178" t="s">
        <v>7880</v>
      </c>
      <c r="Z936" s="194" t="s">
        <v>7908</v>
      </c>
    </row>
    <row r="937" spans="1:26" ht="12.75" x14ac:dyDescent="0.2">
      <c r="A937" s="194" t="s">
        <v>4807</v>
      </c>
      <c r="B937" s="175">
        <v>651185149</v>
      </c>
      <c r="C937" s="174" t="s">
        <v>81</v>
      </c>
      <c r="D937" s="174" t="s">
        <v>4808</v>
      </c>
      <c r="E937" s="174" t="s">
        <v>7270</v>
      </c>
      <c r="F937" s="174" t="s">
        <v>4809</v>
      </c>
      <c r="G937" s="174" t="s">
        <v>4810</v>
      </c>
      <c r="H937" s="174" t="s">
        <v>4811</v>
      </c>
      <c r="I937" s="174" t="s">
        <v>4812</v>
      </c>
      <c r="J937" s="174" t="s">
        <v>4813</v>
      </c>
      <c r="K937" s="174" t="s">
        <v>7271</v>
      </c>
      <c r="L937" s="174" t="s">
        <v>6166</v>
      </c>
      <c r="M937" s="174" t="s">
        <v>1725</v>
      </c>
      <c r="N937" s="174" t="s">
        <v>7272</v>
      </c>
      <c r="O937" s="174" t="s">
        <v>7273</v>
      </c>
      <c r="P937" s="174">
        <v>0</v>
      </c>
      <c r="Q937" s="176" t="s">
        <v>647</v>
      </c>
      <c r="R937" s="176" t="s">
        <v>6878</v>
      </c>
      <c r="S937" s="177">
        <v>42599</v>
      </c>
      <c r="T937" s="178">
        <v>7614</v>
      </c>
      <c r="U937" s="179">
        <v>13743452</v>
      </c>
      <c r="V937" s="179">
        <v>63133980</v>
      </c>
      <c r="W937" s="195">
        <v>44286</v>
      </c>
      <c r="X937" s="178" t="s">
        <v>7879</v>
      </c>
      <c r="Y937" s="178" t="s">
        <v>7880</v>
      </c>
      <c r="Z937" s="194" t="s">
        <v>7924</v>
      </c>
    </row>
    <row r="938" spans="1:26" ht="12.75" x14ac:dyDescent="0.2">
      <c r="A938" s="194" t="s">
        <v>4807</v>
      </c>
      <c r="B938" s="175">
        <v>651185149</v>
      </c>
      <c r="C938" s="174" t="s">
        <v>81</v>
      </c>
      <c r="D938" s="174" t="s">
        <v>4808</v>
      </c>
      <c r="E938" s="174" t="s">
        <v>7270</v>
      </c>
      <c r="F938" s="174" t="s">
        <v>4809</v>
      </c>
      <c r="G938" s="174" t="s">
        <v>4810</v>
      </c>
      <c r="H938" s="174" t="s">
        <v>4811</v>
      </c>
      <c r="I938" s="174" t="s">
        <v>4812</v>
      </c>
      <c r="J938" s="174" t="s">
        <v>4813</v>
      </c>
      <c r="K938" s="174" t="s">
        <v>7271</v>
      </c>
      <c r="L938" s="174" t="s">
        <v>6166</v>
      </c>
      <c r="M938" s="174" t="s">
        <v>1725</v>
      </c>
      <c r="N938" s="174" t="s">
        <v>7272</v>
      </c>
      <c r="O938" s="174" t="s">
        <v>7273</v>
      </c>
      <c r="P938" s="174">
        <v>0</v>
      </c>
      <c r="Q938" s="176" t="s">
        <v>647</v>
      </c>
      <c r="R938" s="176" t="s">
        <v>6878</v>
      </c>
      <c r="S938" s="177">
        <v>42599</v>
      </c>
      <c r="T938" s="178">
        <v>7614</v>
      </c>
      <c r="U938" s="179">
        <v>50264392</v>
      </c>
      <c r="V938" s="179">
        <v>163194119</v>
      </c>
      <c r="W938" s="195">
        <v>44286</v>
      </c>
      <c r="X938" s="178" t="s">
        <v>7879</v>
      </c>
      <c r="Y938" s="178" t="s">
        <v>7880</v>
      </c>
      <c r="Z938" s="194" t="s">
        <v>7928</v>
      </c>
    </row>
    <row r="939" spans="1:26" ht="12.75" x14ac:dyDescent="0.2">
      <c r="A939" s="194" t="s">
        <v>4807</v>
      </c>
      <c r="B939" s="175">
        <v>651185149</v>
      </c>
      <c r="C939" s="174" t="s">
        <v>81</v>
      </c>
      <c r="D939" s="174" t="s">
        <v>4808</v>
      </c>
      <c r="E939" s="174" t="s">
        <v>7270</v>
      </c>
      <c r="F939" s="174" t="s">
        <v>4809</v>
      </c>
      <c r="G939" s="174" t="s">
        <v>4810</v>
      </c>
      <c r="H939" s="174" t="s">
        <v>4811</v>
      </c>
      <c r="I939" s="174" t="s">
        <v>4812</v>
      </c>
      <c r="J939" s="174" t="s">
        <v>4813</v>
      </c>
      <c r="K939" s="174" t="s">
        <v>7271</v>
      </c>
      <c r="L939" s="174" t="s">
        <v>6166</v>
      </c>
      <c r="M939" s="174" t="s">
        <v>1725</v>
      </c>
      <c r="N939" s="174" t="s">
        <v>7272</v>
      </c>
      <c r="O939" s="174" t="s">
        <v>7273</v>
      </c>
      <c r="P939" s="174">
        <v>0</v>
      </c>
      <c r="Q939" s="176" t="s">
        <v>647</v>
      </c>
      <c r="R939" s="176" t="s">
        <v>6878</v>
      </c>
      <c r="S939" s="177">
        <v>42599</v>
      </c>
      <c r="T939" s="178">
        <v>7614</v>
      </c>
      <c r="U939" s="179">
        <v>12884486</v>
      </c>
      <c r="V939" s="179">
        <v>53255874</v>
      </c>
      <c r="W939" s="195">
        <v>44286</v>
      </c>
      <c r="X939" s="178" t="s">
        <v>7879</v>
      </c>
      <c r="Y939" s="178" t="s">
        <v>7880</v>
      </c>
      <c r="Z939" s="194" t="s">
        <v>8019</v>
      </c>
    </row>
    <row r="940" spans="1:26" ht="12.75" x14ac:dyDescent="0.2">
      <c r="A940" s="194" t="s">
        <v>3059</v>
      </c>
      <c r="B940" s="175" t="s">
        <v>7829</v>
      </c>
      <c r="C940" s="174" t="s">
        <v>2854</v>
      </c>
      <c r="D940" s="174" t="s">
        <v>2871</v>
      </c>
      <c r="E940" s="174" t="s">
        <v>27</v>
      </c>
      <c r="F940" s="174" t="s">
        <v>2872</v>
      </c>
      <c r="G940" s="174" t="s">
        <v>29</v>
      </c>
      <c r="H940" s="174">
        <v>0</v>
      </c>
      <c r="I940" s="174">
        <v>0</v>
      </c>
      <c r="J940" s="174" t="s">
        <v>3060</v>
      </c>
      <c r="K940" s="174" t="s">
        <v>3061</v>
      </c>
      <c r="L940" s="174" t="s">
        <v>51</v>
      </c>
      <c r="M940" s="174" t="s">
        <v>3062</v>
      </c>
      <c r="N940" s="174">
        <v>0</v>
      </c>
      <c r="O940" s="174" t="s">
        <v>3063</v>
      </c>
      <c r="P940" s="174">
        <v>0</v>
      </c>
      <c r="Q940" s="176">
        <v>91001</v>
      </c>
      <c r="R940" s="176" t="s">
        <v>2875</v>
      </c>
      <c r="S940" s="177">
        <v>42615</v>
      </c>
      <c r="T940" s="178">
        <v>7615</v>
      </c>
      <c r="U940" s="179">
        <v>4893746</v>
      </c>
      <c r="V940" s="179">
        <v>14681238</v>
      </c>
      <c r="W940" s="195">
        <v>44286</v>
      </c>
      <c r="X940" s="178" t="s">
        <v>7879</v>
      </c>
      <c r="Y940" s="178" t="s">
        <v>7880</v>
      </c>
      <c r="Z940" s="194" t="s">
        <v>8093</v>
      </c>
    </row>
    <row r="941" spans="1:26" ht="12.75" x14ac:dyDescent="0.2">
      <c r="A941" s="194" t="s">
        <v>2254</v>
      </c>
      <c r="B941" s="175">
        <v>732384006</v>
      </c>
      <c r="C941" s="174" t="s">
        <v>1566</v>
      </c>
      <c r="D941" s="174" t="s">
        <v>2255</v>
      </c>
      <c r="E941" s="174" t="s">
        <v>7580</v>
      </c>
      <c r="F941" s="174" t="s">
        <v>2256</v>
      </c>
      <c r="G941" s="174" t="s">
        <v>7581</v>
      </c>
      <c r="H941" s="174" t="s">
        <v>7582</v>
      </c>
      <c r="I941" s="174" t="s">
        <v>7583</v>
      </c>
      <c r="J941" s="174" t="s">
        <v>2258</v>
      </c>
      <c r="K941" s="174" t="s">
        <v>2259</v>
      </c>
      <c r="L941" s="174" t="s">
        <v>50</v>
      </c>
      <c r="M941" s="174" t="s">
        <v>2260</v>
      </c>
      <c r="N941" s="174" t="s">
        <v>7552</v>
      </c>
      <c r="O941" s="174" t="s">
        <v>7553</v>
      </c>
      <c r="P941" s="174">
        <v>0</v>
      </c>
      <c r="Q941" s="176" t="s">
        <v>647</v>
      </c>
      <c r="R941" s="176" t="s">
        <v>7588</v>
      </c>
      <c r="S941" s="177">
        <v>42688</v>
      </c>
      <c r="T941" s="178">
        <v>7620</v>
      </c>
      <c r="U941" s="179">
        <v>24464853</v>
      </c>
      <c r="V941" s="179">
        <v>118452343</v>
      </c>
      <c r="W941" s="195">
        <v>44286</v>
      </c>
      <c r="X941" s="178" t="s">
        <v>7879</v>
      </c>
      <c r="Y941" s="178" t="s">
        <v>7880</v>
      </c>
      <c r="Z941" s="194" t="s">
        <v>7925</v>
      </c>
    </row>
    <row r="942" spans="1:26" ht="12.75" x14ac:dyDescent="0.2">
      <c r="A942" s="194" t="s">
        <v>4936</v>
      </c>
      <c r="B942" s="175" t="s">
        <v>7861</v>
      </c>
      <c r="C942" s="174" t="s">
        <v>81</v>
      </c>
      <c r="D942" s="174" t="s">
        <v>4937</v>
      </c>
      <c r="E942" s="174" t="s">
        <v>7036</v>
      </c>
      <c r="F942" s="174" t="s">
        <v>4938</v>
      </c>
      <c r="G942" s="174" t="s">
        <v>4939</v>
      </c>
      <c r="H942" s="174" t="s">
        <v>2069</v>
      </c>
      <c r="I942" s="174" t="s">
        <v>7145</v>
      </c>
      <c r="J942" s="174" t="s">
        <v>4940</v>
      </c>
      <c r="K942" s="174" t="s">
        <v>4941</v>
      </c>
      <c r="L942" s="174" t="s">
        <v>344</v>
      </c>
      <c r="M942" s="174" t="s">
        <v>4942</v>
      </c>
      <c r="N942" s="174" t="s">
        <v>4943</v>
      </c>
      <c r="O942" s="174" t="s">
        <v>7037</v>
      </c>
      <c r="P942" s="174">
        <v>0</v>
      </c>
      <c r="Q942" s="176" t="s">
        <v>647</v>
      </c>
      <c r="R942" s="176" t="s">
        <v>7038</v>
      </c>
      <c r="S942" s="177">
        <v>42762</v>
      </c>
      <c r="T942" s="178">
        <v>7626</v>
      </c>
      <c r="U942" s="179">
        <v>5746299</v>
      </c>
      <c r="V942" s="179">
        <v>78425757</v>
      </c>
      <c r="W942" s="195">
        <v>44286</v>
      </c>
      <c r="X942" s="178" t="s">
        <v>7879</v>
      </c>
      <c r="Y942" s="178" t="s">
        <v>7880</v>
      </c>
      <c r="Z942" s="194" t="s">
        <v>187</v>
      </c>
    </row>
    <row r="943" spans="1:26" ht="12.75" x14ac:dyDescent="0.2">
      <c r="A943" s="194" t="s">
        <v>957</v>
      </c>
      <c r="B943" s="175" t="s">
        <v>7800</v>
      </c>
      <c r="C943" s="174" t="s">
        <v>958</v>
      </c>
      <c r="D943" s="174" t="s">
        <v>959</v>
      </c>
      <c r="E943" s="174" t="s">
        <v>7677</v>
      </c>
      <c r="F943" s="174" t="s">
        <v>960</v>
      </c>
      <c r="G943" s="174" t="s">
        <v>7678</v>
      </c>
      <c r="H943" s="174" t="s">
        <v>961</v>
      </c>
      <c r="I943" s="174" t="s">
        <v>7679</v>
      </c>
      <c r="J943" s="174" t="s">
        <v>7680</v>
      </c>
      <c r="K943" s="174" t="s">
        <v>963</v>
      </c>
      <c r="L943" s="174" t="s">
        <v>6171</v>
      </c>
      <c r="M943" s="174" t="s">
        <v>965</v>
      </c>
      <c r="N943" s="174" t="s">
        <v>964</v>
      </c>
      <c r="O943" s="174" t="s">
        <v>962</v>
      </c>
      <c r="P943" s="174">
        <v>0</v>
      </c>
      <c r="Q943" s="176">
        <v>93401</v>
      </c>
      <c r="R943" s="176" t="s">
        <v>7693</v>
      </c>
      <c r="S943" s="177">
        <v>43014</v>
      </c>
      <c r="T943" s="178">
        <v>7638</v>
      </c>
      <c r="U943" s="179">
        <v>17579628</v>
      </c>
      <c r="V943" s="179">
        <v>41994741</v>
      </c>
      <c r="W943" s="195">
        <v>44286</v>
      </c>
      <c r="X943" s="178" t="s">
        <v>7879</v>
      </c>
      <c r="Y943" s="178" t="s">
        <v>7880</v>
      </c>
      <c r="Z943" s="194" t="s">
        <v>7993</v>
      </c>
    </row>
    <row r="944" spans="1:26" ht="12.75" x14ac:dyDescent="0.2">
      <c r="A944" s="194" t="s">
        <v>5595</v>
      </c>
      <c r="B944" s="175">
        <v>651519810</v>
      </c>
      <c r="C944" s="174" t="s">
        <v>405</v>
      </c>
      <c r="D944" s="174" t="s">
        <v>5596</v>
      </c>
      <c r="E944" s="174" t="s">
        <v>5597</v>
      </c>
      <c r="F944" s="174" t="s">
        <v>6117</v>
      </c>
      <c r="G944" s="174" t="s">
        <v>5598</v>
      </c>
      <c r="H944" s="174" t="s">
        <v>5599</v>
      </c>
      <c r="I944" s="174" t="s">
        <v>5600</v>
      </c>
      <c r="J944" s="174" t="s">
        <v>5601</v>
      </c>
      <c r="K944" s="174" t="s">
        <v>5602</v>
      </c>
      <c r="L944" s="174" t="s">
        <v>344</v>
      </c>
      <c r="M944" s="174" t="s">
        <v>5603</v>
      </c>
      <c r="N944" s="174">
        <v>0</v>
      </c>
      <c r="O944" s="174">
        <v>0</v>
      </c>
      <c r="P944" s="174">
        <v>0</v>
      </c>
      <c r="Q944" s="176" t="s">
        <v>704</v>
      </c>
      <c r="R944" s="176" t="s">
        <v>6932</v>
      </c>
      <c r="S944" s="177">
        <v>43165</v>
      </c>
      <c r="T944" s="178">
        <v>7644</v>
      </c>
      <c r="U944" s="179">
        <v>9336633</v>
      </c>
      <c r="V944" s="179">
        <v>42569836</v>
      </c>
      <c r="W944" s="195">
        <v>44286</v>
      </c>
      <c r="X944" s="178" t="s">
        <v>7879</v>
      </c>
      <c r="Y944" s="178" t="s">
        <v>7880</v>
      </c>
      <c r="Z944" s="194" t="s">
        <v>7908</v>
      </c>
    </row>
    <row r="945" spans="1:26" ht="12.75" x14ac:dyDescent="0.2">
      <c r="A945" s="194" t="s">
        <v>5595</v>
      </c>
      <c r="B945" s="175">
        <v>651519810</v>
      </c>
      <c r="C945" s="174" t="s">
        <v>405</v>
      </c>
      <c r="D945" s="174" t="s">
        <v>5596</v>
      </c>
      <c r="E945" s="174" t="s">
        <v>5597</v>
      </c>
      <c r="F945" s="174" t="s">
        <v>6117</v>
      </c>
      <c r="G945" s="174" t="s">
        <v>5598</v>
      </c>
      <c r="H945" s="174" t="s">
        <v>5599</v>
      </c>
      <c r="I945" s="174" t="s">
        <v>5600</v>
      </c>
      <c r="J945" s="174" t="s">
        <v>5601</v>
      </c>
      <c r="K945" s="174" t="s">
        <v>5602</v>
      </c>
      <c r="L945" s="174" t="s">
        <v>344</v>
      </c>
      <c r="M945" s="174" t="s">
        <v>5603</v>
      </c>
      <c r="N945" s="174">
        <v>0</v>
      </c>
      <c r="O945" s="174">
        <v>0</v>
      </c>
      <c r="P945" s="174">
        <v>0</v>
      </c>
      <c r="Q945" s="176" t="s">
        <v>704</v>
      </c>
      <c r="R945" s="176" t="s">
        <v>6932</v>
      </c>
      <c r="S945" s="177">
        <v>43165</v>
      </c>
      <c r="T945" s="178">
        <v>7644</v>
      </c>
      <c r="U945" s="179">
        <v>12951077</v>
      </c>
      <c r="V945" s="179">
        <v>21466154</v>
      </c>
      <c r="W945" s="195">
        <v>44286</v>
      </c>
      <c r="X945" s="178" t="s">
        <v>7879</v>
      </c>
      <c r="Y945" s="178" t="s">
        <v>7880</v>
      </c>
      <c r="Z945" s="194" t="s">
        <v>7935</v>
      </c>
    </row>
    <row r="946" spans="1:26" ht="12.75" x14ac:dyDescent="0.2">
      <c r="A946" s="194" t="s">
        <v>5595</v>
      </c>
      <c r="B946" s="175">
        <v>651519810</v>
      </c>
      <c r="C946" s="174" t="s">
        <v>405</v>
      </c>
      <c r="D946" s="174" t="s">
        <v>5596</v>
      </c>
      <c r="E946" s="174" t="s">
        <v>5597</v>
      </c>
      <c r="F946" s="174" t="s">
        <v>6117</v>
      </c>
      <c r="G946" s="174" t="s">
        <v>5598</v>
      </c>
      <c r="H946" s="174" t="s">
        <v>5599</v>
      </c>
      <c r="I946" s="174" t="s">
        <v>5600</v>
      </c>
      <c r="J946" s="174" t="s">
        <v>5601</v>
      </c>
      <c r="K946" s="174" t="s">
        <v>5602</v>
      </c>
      <c r="L946" s="174" t="s">
        <v>344</v>
      </c>
      <c r="M946" s="174" t="s">
        <v>5603</v>
      </c>
      <c r="N946" s="174">
        <v>0</v>
      </c>
      <c r="O946" s="174">
        <v>0</v>
      </c>
      <c r="P946" s="174">
        <v>0</v>
      </c>
      <c r="Q946" s="176" t="s">
        <v>704</v>
      </c>
      <c r="R946" s="176" t="s">
        <v>6932</v>
      </c>
      <c r="S946" s="177">
        <v>43165</v>
      </c>
      <c r="T946" s="178">
        <v>7644</v>
      </c>
      <c r="U946" s="179">
        <v>32741485</v>
      </c>
      <c r="V946" s="179">
        <v>79851719</v>
      </c>
      <c r="W946" s="195">
        <v>44286</v>
      </c>
      <c r="X946" s="178" t="s">
        <v>7879</v>
      </c>
      <c r="Y946" s="178" t="s">
        <v>7880</v>
      </c>
      <c r="Z946" s="194" t="s">
        <v>8077</v>
      </c>
    </row>
    <row r="947" spans="1:26" ht="12.75" x14ac:dyDescent="0.2">
      <c r="A947" s="194" t="s">
        <v>5595</v>
      </c>
      <c r="B947" s="175">
        <v>651519810</v>
      </c>
      <c r="C947" s="174" t="s">
        <v>405</v>
      </c>
      <c r="D947" s="174" t="s">
        <v>5596</v>
      </c>
      <c r="E947" s="174" t="s">
        <v>5597</v>
      </c>
      <c r="F947" s="174" t="s">
        <v>6117</v>
      </c>
      <c r="G947" s="174" t="s">
        <v>5598</v>
      </c>
      <c r="H947" s="174" t="s">
        <v>5599</v>
      </c>
      <c r="I947" s="174" t="s">
        <v>5600</v>
      </c>
      <c r="J947" s="174" t="s">
        <v>5601</v>
      </c>
      <c r="K947" s="174" t="s">
        <v>5602</v>
      </c>
      <c r="L947" s="174" t="s">
        <v>344</v>
      </c>
      <c r="M947" s="174" t="s">
        <v>5603</v>
      </c>
      <c r="N947" s="174">
        <v>0</v>
      </c>
      <c r="O947" s="174">
        <v>0</v>
      </c>
      <c r="P947" s="174">
        <v>0</v>
      </c>
      <c r="Q947" s="176" t="s">
        <v>704</v>
      </c>
      <c r="R947" s="176" t="s">
        <v>6932</v>
      </c>
      <c r="S947" s="177">
        <v>43165</v>
      </c>
      <c r="T947" s="178">
        <v>7644</v>
      </c>
      <c r="U947" s="179">
        <v>14102225</v>
      </c>
      <c r="V947" s="179">
        <v>32570156</v>
      </c>
      <c r="W947" s="195">
        <v>44286</v>
      </c>
      <c r="X947" s="178" t="s">
        <v>7879</v>
      </c>
      <c r="Y947" s="178" t="s">
        <v>7880</v>
      </c>
      <c r="Z947" s="194" t="s">
        <v>7938</v>
      </c>
    </row>
    <row r="948" spans="1:26" ht="12.75" x14ac:dyDescent="0.2">
      <c r="A948" s="194" t="s">
        <v>2716</v>
      </c>
      <c r="B948" s="175">
        <v>651539161</v>
      </c>
      <c r="C948" s="174" t="s">
        <v>1579</v>
      </c>
      <c r="D948" s="174" t="s">
        <v>6144</v>
      </c>
      <c r="E948" s="174" t="s">
        <v>7060</v>
      </c>
      <c r="F948" s="174" t="s">
        <v>2717</v>
      </c>
      <c r="G948" s="174" t="s">
        <v>7061</v>
      </c>
      <c r="H948" s="174" t="s">
        <v>2718</v>
      </c>
      <c r="I948" s="174" t="s">
        <v>2719</v>
      </c>
      <c r="J948" s="174" t="s">
        <v>7062</v>
      </c>
      <c r="K948" s="174" t="s">
        <v>6501</v>
      </c>
      <c r="L948" s="174" t="s">
        <v>630</v>
      </c>
      <c r="M948" s="174" t="s">
        <v>462</v>
      </c>
      <c r="N948" s="174" t="s">
        <v>6500</v>
      </c>
      <c r="O948" s="174" t="s">
        <v>6502</v>
      </c>
      <c r="P948" s="174">
        <v>0</v>
      </c>
      <c r="Q948" s="176" t="s">
        <v>1591</v>
      </c>
      <c r="R948" s="176" t="s">
        <v>7071</v>
      </c>
      <c r="S948" s="177">
        <v>43180</v>
      </c>
      <c r="T948" s="178">
        <v>7645</v>
      </c>
      <c r="U948" s="179">
        <v>82175579</v>
      </c>
      <c r="V948" s="179">
        <v>273382469</v>
      </c>
      <c r="W948" s="195">
        <v>44286</v>
      </c>
      <c r="X948" s="178" t="s">
        <v>7879</v>
      </c>
      <c r="Y948" s="178" t="s">
        <v>7880</v>
      </c>
      <c r="Z948" s="194" t="s">
        <v>7900</v>
      </c>
    </row>
    <row r="949" spans="1:26" ht="12.75" x14ac:dyDescent="0.2">
      <c r="A949" s="194" t="s">
        <v>2716</v>
      </c>
      <c r="B949" s="175">
        <v>651539161</v>
      </c>
      <c r="C949" s="174" t="s">
        <v>1579</v>
      </c>
      <c r="D949" s="174" t="s">
        <v>6144</v>
      </c>
      <c r="E949" s="174" t="s">
        <v>7060</v>
      </c>
      <c r="F949" s="174" t="s">
        <v>2717</v>
      </c>
      <c r="G949" s="174" t="s">
        <v>7061</v>
      </c>
      <c r="H949" s="174" t="s">
        <v>2718</v>
      </c>
      <c r="I949" s="174" t="s">
        <v>2719</v>
      </c>
      <c r="J949" s="174" t="s">
        <v>7062</v>
      </c>
      <c r="K949" s="174" t="s">
        <v>6501</v>
      </c>
      <c r="L949" s="174" t="s">
        <v>630</v>
      </c>
      <c r="M949" s="174" t="s">
        <v>462</v>
      </c>
      <c r="N949" s="174" t="s">
        <v>6500</v>
      </c>
      <c r="O949" s="174" t="s">
        <v>6502</v>
      </c>
      <c r="P949" s="174">
        <v>0</v>
      </c>
      <c r="Q949" s="176" t="s">
        <v>1591</v>
      </c>
      <c r="R949" s="176" t="s">
        <v>7071</v>
      </c>
      <c r="S949" s="177">
        <v>43180</v>
      </c>
      <c r="T949" s="178">
        <v>7645</v>
      </c>
      <c r="U949" s="179">
        <v>27853082</v>
      </c>
      <c r="V949" s="179">
        <v>104395992</v>
      </c>
      <c r="W949" s="195">
        <v>44286</v>
      </c>
      <c r="X949" s="178" t="s">
        <v>7879</v>
      </c>
      <c r="Y949" s="178" t="s">
        <v>7880</v>
      </c>
      <c r="Z949" s="194" t="s">
        <v>7954</v>
      </c>
    </row>
    <row r="950" spans="1:26" ht="12.75" x14ac:dyDescent="0.2">
      <c r="A950" s="194" t="s">
        <v>2716</v>
      </c>
      <c r="B950" s="175">
        <v>651539161</v>
      </c>
      <c r="C950" s="174" t="s">
        <v>1579</v>
      </c>
      <c r="D950" s="174" t="s">
        <v>6144</v>
      </c>
      <c r="E950" s="174" t="s">
        <v>7060</v>
      </c>
      <c r="F950" s="174" t="s">
        <v>2717</v>
      </c>
      <c r="G950" s="174" t="s">
        <v>7061</v>
      </c>
      <c r="H950" s="174" t="s">
        <v>2718</v>
      </c>
      <c r="I950" s="174" t="s">
        <v>2719</v>
      </c>
      <c r="J950" s="174" t="s">
        <v>7062</v>
      </c>
      <c r="K950" s="174" t="s">
        <v>6501</v>
      </c>
      <c r="L950" s="174" t="s">
        <v>630</v>
      </c>
      <c r="M950" s="174" t="s">
        <v>462</v>
      </c>
      <c r="N950" s="174" t="s">
        <v>6500</v>
      </c>
      <c r="O950" s="174" t="s">
        <v>6502</v>
      </c>
      <c r="P950" s="174">
        <v>0</v>
      </c>
      <c r="Q950" s="176" t="s">
        <v>1591</v>
      </c>
      <c r="R950" s="176" t="s">
        <v>7071</v>
      </c>
      <c r="S950" s="177">
        <v>43180</v>
      </c>
      <c r="T950" s="178">
        <v>7645</v>
      </c>
      <c r="U950" s="179">
        <v>16809000</v>
      </c>
      <c r="V950" s="179">
        <v>50944200</v>
      </c>
      <c r="W950" s="195">
        <v>44286</v>
      </c>
      <c r="X950" s="178" t="s">
        <v>7879</v>
      </c>
      <c r="Y950" s="178" t="s">
        <v>7880</v>
      </c>
      <c r="Z950" s="194" t="s">
        <v>7960</v>
      </c>
    </row>
    <row r="951" spans="1:26" ht="12.75" x14ac:dyDescent="0.2">
      <c r="A951" s="194" t="s">
        <v>7670</v>
      </c>
      <c r="B951" s="175">
        <v>651589657</v>
      </c>
      <c r="C951" s="174" t="s">
        <v>970</v>
      </c>
      <c r="D951" s="174" t="s">
        <v>971</v>
      </c>
      <c r="E951" s="174" t="s">
        <v>7681</v>
      </c>
      <c r="F951" s="174" t="s">
        <v>972</v>
      </c>
      <c r="G951" s="174" t="s">
        <v>7707</v>
      </c>
      <c r="H951" s="174" t="s">
        <v>973</v>
      </c>
      <c r="I951" s="174" t="s">
        <v>7708</v>
      </c>
      <c r="J951" s="174" t="s">
        <v>974</v>
      </c>
      <c r="K951" s="174" t="s">
        <v>7682</v>
      </c>
      <c r="L951" s="174" t="s">
        <v>50</v>
      </c>
      <c r="M951" s="174" t="s">
        <v>1489</v>
      </c>
      <c r="N951" s="174" t="s">
        <v>7683</v>
      </c>
      <c r="O951" s="174" t="s">
        <v>7684</v>
      </c>
      <c r="P951" s="174">
        <v>0</v>
      </c>
      <c r="Q951" s="176" t="s">
        <v>92</v>
      </c>
      <c r="R951" s="176" t="s">
        <v>7692</v>
      </c>
      <c r="S951" s="177">
        <v>43276</v>
      </c>
      <c r="T951" s="178">
        <v>7650</v>
      </c>
      <c r="U951" s="179">
        <v>16959949</v>
      </c>
      <c r="V951" s="179">
        <v>25191711</v>
      </c>
      <c r="W951" s="195">
        <v>44286</v>
      </c>
      <c r="X951" s="178" t="s">
        <v>7879</v>
      </c>
      <c r="Y951" s="178" t="s">
        <v>7880</v>
      </c>
      <c r="Z951" s="194" t="s">
        <v>8650</v>
      </c>
    </row>
    <row r="952" spans="1:26" ht="12.75" x14ac:dyDescent="0.2">
      <c r="A952" s="194" t="s">
        <v>7670</v>
      </c>
      <c r="B952" s="175">
        <v>651589657</v>
      </c>
      <c r="C952" s="174" t="s">
        <v>970</v>
      </c>
      <c r="D952" s="174" t="s">
        <v>971</v>
      </c>
      <c r="E952" s="174" t="s">
        <v>7681</v>
      </c>
      <c r="F952" s="174" t="s">
        <v>972</v>
      </c>
      <c r="G952" s="174" t="s">
        <v>7707</v>
      </c>
      <c r="H952" s="174" t="s">
        <v>973</v>
      </c>
      <c r="I952" s="174" t="s">
        <v>7708</v>
      </c>
      <c r="J952" s="174" t="s">
        <v>974</v>
      </c>
      <c r="K952" s="174" t="s">
        <v>7682</v>
      </c>
      <c r="L952" s="174" t="s">
        <v>50</v>
      </c>
      <c r="M952" s="174" t="s">
        <v>1489</v>
      </c>
      <c r="N952" s="174" t="s">
        <v>7683</v>
      </c>
      <c r="O952" s="174" t="s">
        <v>7684</v>
      </c>
      <c r="P952" s="174">
        <v>0</v>
      </c>
      <c r="Q952" s="176" t="s">
        <v>92</v>
      </c>
      <c r="R952" s="176" t="s">
        <v>7692</v>
      </c>
      <c r="S952" s="177">
        <v>43276</v>
      </c>
      <c r="T952" s="178">
        <v>7650</v>
      </c>
      <c r="U952" s="179">
        <v>6413280</v>
      </c>
      <c r="V952" s="179">
        <v>19239840</v>
      </c>
      <c r="W952" s="195">
        <v>44286</v>
      </c>
      <c r="X952" s="178" t="s">
        <v>7879</v>
      </c>
      <c r="Y952" s="178" t="s">
        <v>7880</v>
      </c>
      <c r="Z952" s="194" t="s">
        <v>7950</v>
      </c>
    </row>
    <row r="953" spans="1:26" ht="12.75" x14ac:dyDescent="0.2">
      <c r="A953" s="194" t="s">
        <v>7670</v>
      </c>
      <c r="B953" s="175">
        <v>651589657</v>
      </c>
      <c r="C953" s="174" t="s">
        <v>970</v>
      </c>
      <c r="D953" s="174" t="s">
        <v>971</v>
      </c>
      <c r="E953" s="174" t="s">
        <v>7681</v>
      </c>
      <c r="F953" s="174" t="s">
        <v>972</v>
      </c>
      <c r="G953" s="174" t="s">
        <v>7707</v>
      </c>
      <c r="H953" s="174" t="s">
        <v>973</v>
      </c>
      <c r="I953" s="174" t="s">
        <v>7708</v>
      </c>
      <c r="J953" s="174" t="s">
        <v>974</v>
      </c>
      <c r="K953" s="174" t="s">
        <v>7682</v>
      </c>
      <c r="L953" s="174" t="s">
        <v>50</v>
      </c>
      <c r="M953" s="174" t="s">
        <v>1489</v>
      </c>
      <c r="N953" s="174" t="s">
        <v>7683</v>
      </c>
      <c r="O953" s="174" t="s">
        <v>7684</v>
      </c>
      <c r="P953" s="174">
        <v>0</v>
      </c>
      <c r="Q953" s="176" t="s">
        <v>92</v>
      </c>
      <c r="R953" s="176" t="s">
        <v>7692</v>
      </c>
      <c r="S953" s="177">
        <v>43276</v>
      </c>
      <c r="T953" s="178">
        <v>7650</v>
      </c>
      <c r="U953" s="179">
        <v>6413280</v>
      </c>
      <c r="V953" s="179">
        <v>19239840</v>
      </c>
      <c r="W953" s="195">
        <v>44286</v>
      </c>
      <c r="X953" s="178" t="s">
        <v>7879</v>
      </c>
      <c r="Y953" s="178" t="s">
        <v>7880</v>
      </c>
      <c r="Z953" s="194" t="s">
        <v>7948</v>
      </c>
    </row>
    <row r="954" spans="1:26" ht="12.75" x14ac:dyDescent="0.2">
      <c r="A954" s="194" t="s">
        <v>639</v>
      </c>
      <c r="B954" s="175">
        <v>659070006</v>
      </c>
      <c r="C954" s="174" t="s">
        <v>640</v>
      </c>
      <c r="D954" s="174" t="s">
        <v>641</v>
      </c>
      <c r="E954" s="174" t="s">
        <v>642</v>
      </c>
      <c r="F954" s="174" t="s">
        <v>643</v>
      </c>
      <c r="G954" s="174" t="s">
        <v>644</v>
      </c>
      <c r="H954" s="174" t="s">
        <v>645</v>
      </c>
      <c r="I954" s="174" t="s">
        <v>7063</v>
      </c>
      <c r="J954" s="174" t="s">
        <v>6650</v>
      </c>
      <c r="K954" s="174" t="s">
        <v>7066</v>
      </c>
      <c r="L954" s="174" t="s">
        <v>6169</v>
      </c>
      <c r="M954" s="174" t="s">
        <v>646</v>
      </c>
      <c r="N954" s="174" t="s">
        <v>7064</v>
      </c>
      <c r="O954" s="174" t="s">
        <v>7065</v>
      </c>
      <c r="P954" s="174" t="s">
        <v>6649</v>
      </c>
      <c r="Q954" s="176" t="s">
        <v>647</v>
      </c>
      <c r="R954" s="176" t="s">
        <v>6925</v>
      </c>
      <c r="S954" s="177">
        <v>43307</v>
      </c>
      <c r="T954" s="178">
        <v>7652</v>
      </c>
      <c r="U954" s="179">
        <v>10980141</v>
      </c>
      <c r="V954" s="179">
        <v>28385508</v>
      </c>
      <c r="W954" s="195">
        <v>44286</v>
      </c>
      <c r="X954" s="178" t="s">
        <v>7879</v>
      </c>
      <c r="Y954" s="178" t="s">
        <v>7880</v>
      </c>
      <c r="Z954" s="194" t="s">
        <v>7892</v>
      </c>
    </row>
    <row r="955" spans="1:26" ht="12.75" x14ac:dyDescent="0.2">
      <c r="A955" s="194" t="s">
        <v>639</v>
      </c>
      <c r="B955" s="175">
        <v>659070006</v>
      </c>
      <c r="C955" s="174" t="s">
        <v>640</v>
      </c>
      <c r="D955" s="174" t="s">
        <v>641</v>
      </c>
      <c r="E955" s="174" t="s">
        <v>642</v>
      </c>
      <c r="F955" s="174" t="s">
        <v>643</v>
      </c>
      <c r="G955" s="174" t="s">
        <v>644</v>
      </c>
      <c r="H955" s="174" t="s">
        <v>645</v>
      </c>
      <c r="I955" s="174" t="s">
        <v>7063</v>
      </c>
      <c r="J955" s="174" t="s">
        <v>6650</v>
      </c>
      <c r="K955" s="174" t="s">
        <v>7066</v>
      </c>
      <c r="L955" s="174" t="s">
        <v>6169</v>
      </c>
      <c r="M955" s="174" t="s">
        <v>646</v>
      </c>
      <c r="N955" s="174" t="s">
        <v>7064</v>
      </c>
      <c r="O955" s="174" t="s">
        <v>7065</v>
      </c>
      <c r="P955" s="174" t="s">
        <v>6649</v>
      </c>
      <c r="Q955" s="176" t="s">
        <v>647</v>
      </c>
      <c r="R955" s="176" t="s">
        <v>6925</v>
      </c>
      <c r="S955" s="177">
        <v>43307</v>
      </c>
      <c r="T955" s="178">
        <v>7652</v>
      </c>
      <c r="U955" s="179">
        <v>25576885</v>
      </c>
      <c r="V955" s="179">
        <v>69066812</v>
      </c>
      <c r="W955" s="195">
        <v>44286</v>
      </c>
      <c r="X955" s="178" t="s">
        <v>7879</v>
      </c>
      <c r="Y955" s="178" t="s">
        <v>7880</v>
      </c>
      <c r="Z955" s="194" t="s">
        <v>7917</v>
      </c>
    </row>
    <row r="956" spans="1:26" ht="12.75" x14ac:dyDescent="0.2">
      <c r="A956" s="194" t="s">
        <v>2556</v>
      </c>
      <c r="B956" s="175">
        <v>652942806</v>
      </c>
      <c r="C956" s="174" t="s">
        <v>1579</v>
      </c>
      <c r="D956" s="174" t="s">
        <v>2557</v>
      </c>
      <c r="E956" s="174" t="s">
        <v>7661</v>
      </c>
      <c r="F956" s="174" t="s">
        <v>2558</v>
      </c>
      <c r="G956" s="174" t="s">
        <v>7662</v>
      </c>
      <c r="H956" s="174" t="s">
        <v>2559</v>
      </c>
      <c r="I956" s="174" t="s">
        <v>7663</v>
      </c>
      <c r="J956" s="174" t="s">
        <v>7664</v>
      </c>
      <c r="K956" s="174" t="s">
        <v>2560</v>
      </c>
      <c r="L956" s="174" t="s">
        <v>50</v>
      </c>
      <c r="M956" s="174" t="s">
        <v>2561</v>
      </c>
      <c r="N956" s="174" t="s">
        <v>2562</v>
      </c>
      <c r="O956" s="174" t="s">
        <v>2563</v>
      </c>
      <c r="P956" s="174">
        <v>0</v>
      </c>
      <c r="Q956" s="176" t="s">
        <v>1591</v>
      </c>
      <c r="R956" s="176" t="s">
        <v>7517</v>
      </c>
      <c r="S956" s="177">
        <v>43353</v>
      </c>
      <c r="T956" s="178">
        <v>7655</v>
      </c>
      <c r="U956" s="179">
        <v>9688776</v>
      </c>
      <c r="V956" s="179">
        <v>29562440</v>
      </c>
      <c r="W956" s="195">
        <v>44286</v>
      </c>
      <c r="X956" s="178" t="s">
        <v>7879</v>
      </c>
      <c r="Y956" s="178" t="s">
        <v>7880</v>
      </c>
      <c r="Z956" s="194" t="s">
        <v>6479</v>
      </c>
    </row>
    <row r="957" spans="1:26" ht="12.75" x14ac:dyDescent="0.2">
      <c r="A957" s="194" t="s">
        <v>404</v>
      </c>
      <c r="B957" s="175">
        <v>651354765</v>
      </c>
      <c r="C957" s="174" t="s">
        <v>405</v>
      </c>
      <c r="D957" s="174" t="s">
        <v>406</v>
      </c>
      <c r="E957" s="174" t="s">
        <v>6647</v>
      </c>
      <c r="F957" s="174" t="s">
        <v>407</v>
      </c>
      <c r="G957" s="174" t="s">
        <v>7007</v>
      </c>
      <c r="H957" s="174" t="s">
        <v>408</v>
      </c>
      <c r="I957" s="174" t="s">
        <v>7008</v>
      </c>
      <c r="J957" s="174" t="s">
        <v>409</v>
      </c>
      <c r="K957" s="174" t="s">
        <v>6794</v>
      </c>
      <c r="L957" s="174" t="s">
        <v>630</v>
      </c>
      <c r="M957" s="174" t="s">
        <v>387</v>
      </c>
      <c r="N957" s="174">
        <v>984478316</v>
      </c>
      <c r="O957" s="174" t="s">
        <v>6648</v>
      </c>
      <c r="P957" s="174">
        <v>0</v>
      </c>
      <c r="Q957" s="176" t="s">
        <v>92</v>
      </c>
      <c r="R957" s="176" t="s">
        <v>7022</v>
      </c>
      <c r="S957" s="177">
        <v>43374</v>
      </c>
      <c r="T957" s="178">
        <v>7657</v>
      </c>
      <c r="U957" s="179">
        <v>33509388</v>
      </c>
      <c r="V957" s="179">
        <v>65575788</v>
      </c>
      <c r="W957" s="195">
        <v>44286</v>
      </c>
      <c r="X957" s="178" t="s">
        <v>7879</v>
      </c>
      <c r="Y957" s="178" t="s">
        <v>7880</v>
      </c>
      <c r="Z957" s="194" t="s">
        <v>7942</v>
      </c>
    </row>
    <row r="958" spans="1:26" ht="12.75" x14ac:dyDescent="0.2">
      <c r="A958" s="194" t="s">
        <v>404</v>
      </c>
      <c r="B958" s="175">
        <v>651354765</v>
      </c>
      <c r="C958" s="174" t="s">
        <v>405</v>
      </c>
      <c r="D958" s="174" t="s">
        <v>406</v>
      </c>
      <c r="E958" s="174" t="s">
        <v>6647</v>
      </c>
      <c r="F958" s="174" t="s">
        <v>407</v>
      </c>
      <c r="G958" s="174" t="s">
        <v>7007</v>
      </c>
      <c r="H958" s="174" t="s">
        <v>408</v>
      </c>
      <c r="I958" s="174" t="s">
        <v>7008</v>
      </c>
      <c r="J958" s="174" t="s">
        <v>409</v>
      </c>
      <c r="K958" s="174" t="s">
        <v>6794</v>
      </c>
      <c r="L958" s="174" t="s">
        <v>630</v>
      </c>
      <c r="M958" s="174" t="s">
        <v>387</v>
      </c>
      <c r="N958" s="174">
        <v>984478316</v>
      </c>
      <c r="O958" s="174" t="s">
        <v>6648</v>
      </c>
      <c r="P958" s="174">
        <v>0</v>
      </c>
      <c r="Q958" s="176" t="s">
        <v>92</v>
      </c>
      <c r="R958" s="176" t="s">
        <v>7022</v>
      </c>
      <c r="S958" s="177">
        <v>43374</v>
      </c>
      <c r="T958" s="178">
        <v>7657</v>
      </c>
      <c r="U958" s="179">
        <v>16033200</v>
      </c>
      <c r="V958" s="179">
        <v>64774128</v>
      </c>
      <c r="W958" s="195">
        <v>44286</v>
      </c>
      <c r="X958" s="178" t="s">
        <v>7879</v>
      </c>
      <c r="Y958" s="178" t="s">
        <v>7880</v>
      </c>
      <c r="Z958" s="194" t="s">
        <v>7949</v>
      </c>
    </row>
    <row r="959" spans="1:26" ht="12.75" x14ac:dyDescent="0.2">
      <c r="A959" s="194" t="s">
        <v>404</v>
      </c>
      <c r="B959" s="175">
        <v>651354765</v>
      </c>
      <c r="C959" s="174" t="s">
        <v>405</v>
      </c>
      <c r="D959" s="174" t="s">
        <v>406</v>
      </c>
      <c r="E959" s="174" t="s">
        <v>6647</v>
      </c>
      <c r="F959" s="174" t="s">
        <v>407</v>
      </c>
      <c r="G959" s="174" t="s">
        <v>7007</v>
      </c>
      <c r="H959" s="174" t="s">
        <v>408</v>
      </c>
      <c r="I959" s="174" t="s">
        <v>7008</v>
      </c>
      <c r="J959" s="174" t="s">
        <v>409</v>
      </c>
      <c r="K959" s="174" t="s">
        <v>6794</v>
      </c>
      <c r="L959" s="174" t="s">
        <v>630</v>
      </c>
      <c r="M959" s="174" t="s">
        <v>387</v>
      </c>
      <c r="N959" s="174">
        <v>984478316</v>
      </c>
      <c r="O959" s="174" t="s">
        <v>6648</v>
      </c>
      <c r="P959" s="174">
        <v>0</v>
      </c>
      <c r="Q959" s="176" t="s">
        <v>92</v>
      </c>
      <c r="R959" s="176" t="s">
        <v>7022</v>
      </c>
      <c r="S959" s="177">
        <v>43374</v>
      </c>
      <c r="T959" s="178">
        <v>7657</v>
      </c>
      <c r="U959" s="179">
        <v>2084316</v>
      </c>
      <c r="V959" s="179">
        <v>5413344</v>
      </c>
      <c r="W959" s="195">
        <v>44286</v>
      </c>
      <c r="X959" s="178" t="s">
        <v>7879</v>
      </c>
      <c r="Y959" s="178" t="s">
        <v>7880</v>
      </c>
      <c r="Z959" s="194" t="s">
        <v>7946</v>
      </c>
    </row>
    <row r="960" spans="1:26" ht="12.75" x14ac:dyDescent="0.2">
      <c r="A960" s="194" t="s">
        <v>404</v>
      </c>
      <c r="B960" s="175">
        <v>651354765</v>
      </c>
      <c r="C960" s="174" t="s">
        <v>405</v>
      </c>
      <c r="D960" s="174" t="s">
        <v>406</v>
      </c>
      <c r="E960" s="174" t="s">
        <v>6647</v>
      </c>
      <c r="F960" s="174" t="s">
        <v>407</v>
      </c>
      <c r="G960" s="174" t="s">
        <v>7007</v>
      </c>
      <c r="H960" s="174" t="s">
        <v>408</v>
      </c>
      <c r="I960" s="174" t="s">
        <v>7008</v>
      </c>
      <c r="J960" s="174" t="s">
        <v>409</v>
      </c>
      <c r="K960" s="174" t="s">
        <v>6794</v>
      </c>
      <c r="L960" s="174" t="s">
        <v>630</v>
      </c>
      <c r="M960" s="174" t="s">
        <v>387</v>
      </c>
      <c r="N960" s="174">
        <v>984478316</v>
      </c>
      <c r="O960" s="174" t="s">
        <v>6648</v>
      </c>
      <c r="P960" s="174">
        <v>0</v>
      </c>
      <c r="Q960" s="176" t="s">
        <v>92</v>
      </c>
      <c r="R960" s="176" t="s">
        <v>7022</v>
      </c>
      <c r="S960" s="177">
        <v>43374</v>
      </c>
      <c r="T960" s="178">
        <v>7657</v>
      </c>
      <c r="U960" s="179">
        <v>36604830</v>
      </c>
      <c r="V960" s="179">
        <v>122144538</v>
      </c>
      <c r="W960" s="195">
        <v>44286</v>
      </c>
      <c r="X960" s="178" t="s">
        <v>7879</v>
      </c>
      <c r="Y960" s="178" t="s">
        <v>7880</v>
      </c>
      <c r="Z960" s="194" t="s">
        <v>7951</v>
      </c>
    </row>
    <row r="961" spans="1:28" ht="12.75" x14ac:dyDescent="0.2">
      <c r="A961" s="194" t="s">
        <v>404</v>
      </c>
      <c r="B961" s="175">
        <v>651354765</v>
      </c>
      <c r="C961" s="174" t="s">
        <v>405</v>
      </c>
      <c r="D961" s="174" t="s">
        <v>406</v>
      </c>
      <c r="E961" s="174" t="s">
        <v>6647</v>
      </c>
      <c r="F961" s="174" t="s">
        <v>407</v>
      </c>
      <c r="G961" s="174" t="s">
        <v>7007</v>
      </c>
      <c r="H961" s="174" t="s">
        <v>408</v>
      </c>
      <c r="I961" s="174" t="s">
        <v>7008</v>
      </c>
      <c r="J961" s="174" t="s">
        <v>409</v>
      </c>
      <c r="K961" s="174" t="s">
        <v>6794</v>
      </c>
      <c r="L961" s="174" t="s">
        <v>630</v>
      </c>
      <c r="M961" s="174" t="s">
        <v>387</v>
      </c>
      <c r="N961" s="174">
        <v>984478316</v>
      </c>
      <c r="O961" s="174" t="s">
        <v>6648</v>
      </c>
      <c r="P961" s="174">
        <v>0</v>
      </c>
      <c r="Q961" s="176" t="s">
        <v>92</v>
      </c>
      <c r="R961" s="176" t="s">
        <v>7022</v>
      </c>
      <c r="S961" s="177">
        <v>43374</v>
      </c>
      <c r="T961" s="178">
        <v>7657</v>
      </c>
      <c r="U961" s="179">
        <v>47715579</v>
      </c>
      <c r="V961" s="179">
        <v>105299953</v>
      </c>
      <c r="W961" s="195">
        <v>44286</v>
      </c>
      <c r="X961" s="178" t="s">
        <v>7879</v>
      </c>
      <c r="Y961" s="178" t="s">
        <v>7880</v>
      </c>
      <c r="Z961" s="194" t="s">
        <v>78</v>
      </c>
    </row>
    <row r="962" spans="1:28" ht="12.75" x14ac:dyDescent="0.2">
      <c r="A962" s="194" t="s">
        <v>404</v>
      </c>
      <c r="B962" s="175">
        <v>651354765</v>
      </c>
      <c r="C962" s="174" t="s">
        <v>405</v>
      </c>
      <c r="D962" s="174" t="s">
        <v>406</v>
      </c>
      <c r="E962" s="174" t="s">
        <v>6647</v>
      </c>
      <c r="F962" s="174" t="s">
        <v>407</v>
      </c>
      <c r="G962" s="174" t="s">
        <v>7007</v>
      </c>
      <c r="H962" s="174" t="s">
        <v>408</v>
      </c>
      <c r="I962" s="174" t="s">
        <v>7008</v>
      </c>
      <c r="J962" s="174" t="s">
        <v>409</v>
      </c>
      <c r="K962" s="174" t="s">
        <v>6794</v>
      </c>
      <c r="L962" s="174" t="s">
        <v>630</v>
      </c>
      <c r="M962" s="174" t="s">
        <v>387</v>
      </c>
      <c r="N962" s="174">
        <v>984478316</v>
      </c>
      <c r="O962" s="174" t="s">
        <v>6648</v>
      </c>
      <c r="P962" s="174">
        <v>0</v>
      </c>
      <c r="Q962" s="176" t="s">
        <v>92</v>
      </c>
      <c r="R962" s="176" t="s">
        <v>7022</v>
      </c>
      <c r="S962" s="177">
        <v>43374</v>
      </c>
      <c r="T962" s="178">
        <v>7657</v>
      </c>
      <c r="U962" s="179">
        <v>6847950</v>
      </c>
      <c r="V962" s="179">
        <v>24815700</v>
      </c>
      <c r="W962" s="195">
        <v>44286</v>
      </c>
      <c r="X962" s="178" t="s">
        <v>7879</v>
      </c>
      <c r="Y962" s="178" t="s">
        <v>7880</v>
      </c>
      <c r="Z962" s="194" t="s">
        <v>8000</v>
      </c>
    </row>
    <row r="963" spans="1:28" ht="12.75" x14ac:dyDescent="0.2">
      <c r="A963" s="194" t="s">
        <v>2320</v>
      </c>
      <c r="B963" s="175">
        <v>650964950</v>
      </c>
      <c r="C963" s="174" t="s">
        <v>1566</v>
      </c>
      <c r="D963" s="174" t="s">
        <v>2321</v>
      </c>
      <c r="E963" s="174" t="s">
        <v>2322</v>
      </c>
      <c r="F963" s="174" t="s">
        <v>2323</v>
      </c>
      <c r="G963" s="174" t="s">
        <v>2324</v>
      </c>
      <c r="H963" s="174" t="s">
        <v>2325</v>
      </c>
      <c r="I963" s="174" t="s">
        <v>2326</v>
      </c>
      <c r="J963" s="174" t="s">
        <v>2327</v>
      </c>
      <c r="K963" s="174" t="s">
        <v>6193</v>
      </c>
      <c r="L963" s="174" t="s">
        <v>6168</v>
      </c>
      <c r="M963" s="174" t="s">
        <v>2329</v>
      </c>
      <c r="N963" s="174">
        <v>0</v>
      </c>
      <c r="O963" s="174" t="s">
        <v>2328</v>
      </c>
      <c r="P963" s="174">
        <v>0</v>
      </c>
      <c r="Q963" s="176" t="s">
        <v>92</v>
      </c>
      <c r="R963" s="176" t="s">
        <v>6977</v>
      </c>
      <c r="S963" s="177">
        <v>43374</v>
      </c>
      <c r="T963" s="178">
        <v>7658</v>
      </c>
      <c r="U963" s="179">
        <v>27031731</v>
      </c>
      <c r="V963" s="179">
        <v>64605957</v>
      </c>
      <c r="W963" s="195">
        <v>44286</v>
      </c>
      <c r="X963" s="178" t="s">
        <v>7879</v>
      </c>
      <c r="Y963" s="178" t="s">
        <v>7880</v>
      </c>
      <c r="Z963" s="194" t="s">
        <v>8124</v>
      </c>
      <c r="AA963" s="196"/>
      <c r="AB963" s="196"/>
    </row>
    <row r="964" spans="1:28" ht="12.75" x14ac:dyDescent="0.2">
      <c r="A964" s="194" t="s">
        <v>6829</v>
      </c>
      <c r="B964" s="175">
        <v>651747023</v>
      </c>
      <c r="C964" s="174" t="s">
        <v>81</v>
      </c>
      <c r="D964" s="174" t="s">
        <v>6751</v>
      </c>
      <c r="E964" s="174" t="s">
        <v>7338</v>
      </c>
      <c r="F964" s="174" t="s">
        <v>2104</v>
      </c>
      <c r="G964" s="174" t="s">
        <v>2103</v>
      </c>
      <c r="H964" s="174" t="s">
        <v>2069</v>
      </c>
      <c r="I964" s="174" t="s">
        <v>2105</v>
      </c>
      <c r="J964" s="174" t="s">
        <v>2106</v>
      </c>
      <c r="K964" s="174" t="s">
        <v>7339</v>
      </c>
      <c r="L964" s="174" t="s">
        <v>50</v>
      </c>
      <c r="M964" s="174" t="s">
        <v>1489</v>
      </c>
      <c r="N964" s="174">
        <v>226698697</v>
      </c>
      <c r="O964" s="174" t="s">
        <v>2107</v>
      </c>
      <c r="P964" s="174">
        <v>0</v>
      </c>
      <c r="Q964" s="176" t="s">
        <v>704</v>
      </c>
      <c r="R964" s="176" t="s">
        <v>7779</v>
      </c>
      <c r="S964" s="177">
        <v>43503</v>
      </c>
      <c r="T964" s="178">
        <v>7670</v>
      </c>
      <c r="U964" s="179">
        <v>53098904</v>
      </c>
      <c r="V964" s="179">
        <v>78036907</v>
      </c>
      <c r="W964" s="195">
        <v>44286</v>
      </c>
      <c r="X964" s="178" t="s">
        <v>7879</v>
      </c>
      <c r="Y964" s="178" t="s">
        <v>7880</v>
      </c>
      <c r="Z964" s="194" t="s">
        <v>6479</v>
      </c>
      <c r="AA964" s="196"/>
      <c r="AB964" s="196"/>
    </row>
    <row r="965" spans="1:28" ht="12.75" x14ac:dyDescent="0.2">
      <c r="A965" s="194" t="s">
        <v>3029</v>
      </c>
      <c r="B965" s="175">
        <v>605110436</v>
      </c>
      <c r="C965" s="174" t="s">
        <v>2752</v>
      </c>
      <c r="D965" s="174" t="s">
        <v>2753</v>
      </c>
      <c r="E965" s="174" t="s">
        <v>27</v>
      </c>
      <c r="F965" s="174" t="s">
        <v>3030</v>
      </c>
      <c r="G965" s="174" t="s">
        <v>29</v>
      </c>
      <c r="H965" s="174">
        <v>0</v>
      </c>
      <c r="I965" s="174">
        <v>0</v>
      </c>
      <c r="J965" s="174" t="s">
        <v>3031</v>
      </c>
      <c r="K965" s="174" t="s">
        <v>3032</v>
      </c>
      <c r="L965" s="174" t="s">
        <v>6169</v>
      </c>
      <c r="M965" s="174" t="s">
        <v>3034</v>
      </c>
      <c r="N965" s="174" t="s">
        <v>3033</v>
      </c>
      <c r="O965" s="174">
        <v>0</v>
      </c>
      <c r="P965" s="174">
        <v>0</v>
      </c>
      <c r="Q965" s="176">
        <v>91001</v>
      </c>
      <c r="R965" s="176" t="s">
        <v>620</v>
      </c>
      <c r="S965" s="177">
        <v>43553</v>
      </c>
      <c r="T965" s="178">
        <v>7672</v>
      </c>
      <c r="U965" s="179">
        <v>16881408</v>
      </c>
      <c r="V965" s="179">
        <v>38610754</v>
      </c>
      <c r="W965" s="195">
        <v>44286</v>
      </c>
      <c r="X965" s="178" t="s">
        <v>7879</v>
      </c>
      <c r="Y965" s="178" t="s">
        <v>7880</v>
      </c>
      <c r="Z965" s="194" t="s">
        <v>7916</v>
      </c>
      <c r="AA965" s="196"/>
      <c r="AB965" s="196"/>
    </row>
    <row r="966" spans="1:28" ht="12.75" x14ac:dyDescent="0.2">
      <c r="A966" s="194" t="s">
        <v>7002</v>
      </c>
      <c r="B966" s="175">
        <v>650837746</v>
      </c>
      <c r="C966" s="174">
        <v>0</v>
      </c>
      <c r="D966" s="174" t="s">
        <v>6994</v>
      </c>
      <c r="E966" s="174" t="s">
        <v>6995</v>
      </c>
      <c r="F966" s="174" t="s">
        <v>6996</v>
      </c>
      <c r="G966" s="174" t="s">
        <v>6997</v>
      </c>
      <c r="H966" s="174" t="s">
        <v>6522</v>
      </c>
      <c r="I966" s="174" t="s">
        <v>7456</v>
      </c>
      <c r="J966" s="174" t="s">
        <v>6998</v>
      </c>
      <c r="K966" s="174" t="s">
        <v>6999</v>
      </c>
      <c r="L966" s="174" t="s">
        <v>6171</v>
      </c>
      <c r="M966" s="174" t="s">
        <v>1325</v>
      </c>
      <c r="N966" s="174" t="s">
        <v>7000</v>
      </c>
      <c r="O966" s="174" t="s">
        <v>7001</v>
      </c>
      <c r="P966" s="174">
        <v>0</v>
      </c>
      <c r="Q966" s="176">
        <v>93401</v>
      </c>
      <c r="R966" s="176" t="s">
        <v>6888</v>
      </c>
      <c r="S966" s="177">
        <v>43990</v>
      </c>
      <c r="T966" s="178">
        <v>7706</v>
      </c>
      <c r="U966" s="179">
        <v>9853357</v>
      </c>
      <c r="V966" s="179">
        <v>25252873</v>
      </c>
      <c r="W966" s="195">
        <v>44286</v>
      </c>
      <c r="X966" s="178" t="s">
        <v>7879</v>
      </c>
      <c r="Y966" s="178" t="s">
        <v>7880</v>
      </c>
      <c r="Z966" s="194" t="s">
        <v>7914</v>
      </c>
      <c r="AA966" s="196"/>
      <c r="AB966" s="196"/>
    </row>
    <row r="967" spans="1:28" ht="12.75" x14ac:dyDescent="0.2">
      <c r="A967" s="194" t="s">
        <v>7002</v>
      </c>
      <c r="B967" s="175">
        <v>650837746</v>
      </c>
      <c r="C967" s="174">
        <v>0</v>
      </c>
      <c r="D967" s="174" t="s">
        <v>6994</v>
      </c>
      <c r="E967" s="174" t="s">
        <v>6995</v>
      </c>
      <c r="F967" s="174" t="s">
        <v>6996</v>
      </c>
      <c r="G967" s="174" t="s">
        <v>6997</v>
      </c>
      <c r="H967" s="174" t="s">
        <v>6522</v>
      </c>
      <c r="I967" s="174" t="s">
        <v>7456</v>
      </c>
      <c r="J967" s="174" t="s">
        <v>6998</v>
      </c>
      <c r="K967" s="174" t="s">
        <v>6999</v>
      </c>
      <c r="L967" s="174" t="s">
        <v>6171</v>
      </c>
      <c r="M967" s="174" t="s">
        <v>1325</v>
      </c>
      <c r="N967" s="174" t="s">
        <v>7000</v>
      </c>
      <c r="O967" s="174" t="s">
        <v>7001</v>
      </c>
      <c r="P967" s="174">
        <v>0</v>
      </c>
      <c r="Q967" s="174">
        <v>93401</v>
      </c>
      <c r="R967" s="176" t="s">
        <v>6888</v>
      </c>
      <c r="S967" s="177">
        <v>43990</v>
      </c>
      <c r="T967" s="178">
        <v>7706</v>
      </c>
      <c r="U967" s="179">
        <v>9098195</v>
      </c>
      <c r="V967" s="179">
        <v>28606979</v>
      </c>
      <c r="W967" s="195">
        <v>44286</v>
      </c>
      <c r="X967" s="178" t="s">
        <v>7879</v>
      </c>
      <c r="Y967" s="178" t="s">
        <v>7880</v>
      </c>
      <c r="Z967" s="194" t="s">
        <v>7899</v>
      </c>
      <c r="AA967" s="196"/>
      <c r="AB967" s="196"/>
    </row>
    <row r="968" spans="1:28" ht="12.75" x14ac:dyDescent="0.2">
      <c r="R968" s="196"/>
      <c r="S968" s="197"/>
      <c r="T968" s="200"/>
      <c r="U968" s="215"/>
      <c r="V968" s="198"/>
      <c r="W968" s="199"/>
      <c r="X968" s="200"/>
      <c r="Y968" s="200"/>
      <c r="Z968" s="200"/>
      <c r="AA968" s="196"/>
      <c r="AB968" s="196"/>
    </row>
    <row r="969" spans="1:28" ht="12.75" x14ac:dyDescent="0.2">
      <c r="R969" s="196"/>
      <c r="S969" s="197"/>
      <c r="T969" s="200"/>
      <c r="U969" s="215">
        <f>SUM(U7:U968)</f>
        <v>18184698215</v>
      </c>
      <c r="V969" s="198">
        <f>SUM(V7:V968)</f>
        <v>50680044286</v>
      </c>
      <c r="W969" s="199"/>
      <c r="X969" s="200"/>
      <c r="Y969" s="200"/>
      <c r="Z969" s="200"/>
      <c r="AA969" s="196"/>
      <c r="AB969" s="196"/>
    </row>
    <row r="970" spans="1:28" ht="12.75" x14ac:dyDescent="0.2"/>
    <row r="971" spans="1:28" ht="12.75" x14ac:dyDescent="0.2"/>
    <row r="972" spans="1:28" ht="12.75" x14ac:dyDescent="0.2"/>
    <row r="973" spans="1:28" ht="12.75" x14ac:dyDescent="0.2"/>
    <row r="974" spans="1:28" ht="12.75" x14ac:dyDescent="0.2"/>
    <row r="975" spans="1:28" ht="12.75" x14ac:dyDescent="0.2"/>
    <row r="976" spans="1:28"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row r="1004" ht="12.75" x14ac:dyDescent="0.2"/>
    <row r="1005" ht="12.75" x14ac:dyDescent="0.2"/>
    <row r="1006" ht="12.75" x14ac:dyDescent="0.2"/>
    <row r="1007" ht="12.75" x14ac:dyDescent="0.2"/>
    <row r="1008" ht="12.75" x14ac:dyDescent="0.2"/>
    <row r="1009" ht="12.75" x14ac:dyDescent="0.2"/>
    <row r="1010" ht="12.75" x14ac:dyDescent="0.2"/>
  </sheetData>
  <autoFilter ref="A6:AB967"/>
  <mergeCells count="4">
    <mergeCell ref="A1:Z1"/>
    <mergeCell ref="A2:XFD2"/>
    <mergeCell ref="A3:XFD3"/>
    <mergeCell ref="A4:XFD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8"/>
  <sheetViews>
    <sheetView workbookViewId="0">
      <selection activeCell="B4" sqref="B4:P4"/>
    </sheetView>
  </sheetViews>
  <sheetFormatPr baseColWidth="10" defaultRowHeight="12.75" x14ac:dyDescent="0.2"/>
  <cols>
    <col min="1" max="1" width="11.5703125" bestFit="1" customWidth="1"/>
    <col min="2" max="2" width="50.28515625" style="2" customWidth="1"/>
    <col min="3" max="3" width="17.5703125" style="171" customWidth="1"/>
    <col min="4" max="4" width="12.42578125" bestFit="1" customWidth="1"/>
    <col min="17" max="17" width="11.5703125" style="126" bestFit="1" customWidth="1"/>
    <col min="20" max="20" width="11.5703125" style="1" bestFit="1" customWidth="1"/>
    <col min="21" max="21" width="11.5703125" bestFit="1" customWidth="1"/>
    <col min="22" max="22" width="14.28515625" style="3" bestFit="1" customWidth="1"/>
    <col min="23" max="23" width="15.85546875" style="3" bestFit="1" customWidth="1"/>
    <col min="24" max="24" width="13.28515625" style="125" bestFit="1" customWidth="1"/>
    <col min="25" max="25" width="11.42578125" style="126"/>
    <col min="26" max="26" width="24.140625" style="126" customWidth="1"/>
    <col min="27" max="27" width="19.140625" style="126" customWidth="1"/>
  </cols>
  <sheetData>
    <row r="1" spans="1:27" ht="20.25" customHeight="1" x14ac:dyDescent="0.2">
      <c r="B1" s="204" t="s">
        <v>1</v>
      </c>
      <c r="C1" s="205"/>
      <c r="D1" s="205"/>
      <c r="E1" s="204"/>
      <c r="F1" s="205"/>
      <c r="G1" s="204"/>
      <c r="H1" s="204"/>
      <c r="I1" s="204"/>
      <c r="J1" s="204"/>
      <c r="K1" s="204"/>
      <c r="L1" s="204"/>
      <c r="M1" s="204"/>
      <c r="N1" s="204"/>
      <c r="O1" s="204"/>
      <c r="P1" s="204"/>
    </row>
    <row r="2" spans="1:27" ht="20.25" customHeight="1" x14ac:dyDescent="0.2">
      <c r="B2" s="206" t="s">
        <v>6793</v>
      </c>
      <c r="C2" s="207"/>
      <c r="D2" s="207"/>
      <c r="E2" s="206"/>
      <c r="F2" s="207"/>
      <c r="G2" s="206"/>
      <c r="H2" s="206"/>
      <c r="I2" s="206"/>
      <c r="J2" s="206"/>
      <c r="K2" s="206"/>
      <c r="L2" s="206"/>
      <c r="M2" s="206"/>
      <c r="N2" s="206"/>
      <c r="O2" s="206"/>
      <c r="P2" s="206"/>
    </row>
    <row r="3" spans="1:27" ht="20.25" customHeight="1" x14ac:dyDescent="0.2">
      <c r="B3" s="206" t="s">
        <v>8664</v>
      </c>
      <c r="C3" s="207"/>
      <c r="D3" s="207"/>
      <c r="E3" s="206"/>
      <c r="F3" s="207"/>
      <c r="G3" s="206"/>
      <c r="H3" s="206"/>
      <c r="I3" s="206"/>
      <c r="J3" s="206"/>
      <c r="K3" s="206"/>
      <c r="L3" s="206"/>
      <c r="M3" s="206"/>
      <c r="N3" s="206"/>
      <c r="O3" s="206"/>
      <c r="P3" s="206"/>
    </row>
    <row r="4" spans="1:27" ht="20.25" customHeight="1" x14ac:dyDescent="0.2">
      <c r="B4" s="208" t="s">
        <v>7876</v>
      </c>
      <c r="C4" s="209"/>
      <c r="D4" s="209"/>
      <c r="E4" s="208"/>
      <c r="F4" s="209"/>
      <c r="G4" s="208"/>
      <c r="H4" s="208"/>
      <c r="I4" s="208"/>
      <c r="J4" s="208"/>
      <c r="K4" s="208"/>
      <c r="L4" s="208"/>
      <c r="M4" s="208"/>
      <c r="N4" s="208"/>
      <c r="O4" s="208"/>
      <c r="P4" s="208"/>
    </row>
    <row r="5" spans="1:27" ht="20.25" customHeight="1" x14ac:dyDescent="0.2">
      <c r="B5" s="2">
        <v>2</v>
      </c>
      <c r="C5" s="171">
        <v>3</v>
      </c>
      <c r="D5" s="2">
        <v>4</v>
      </c>
      <c r="E5" s="12">
        <v>5</v>
      </c>
      <c r="F5" s="2">
        <v>6</v>
      </c>
      <c r="G5" s="12">
        <v>7</v>
      </c>
      <c r="H5" s="2">
        <v>8</v>
      </c>
      <c r="I5" s="12">
        <v>9</v>
      </c>
      <c r="J5" s="2">
        <v>10</v>
      </c>
      <c r="K5" s="12">
        <v>11</v>
      </c>
      <c r="L5" s="2">
        <v>12</v>
      </c>
      <c r="M5" s="12">
        <v>13</v>
      </c>
      <c r="N5" s="2">
        <v>14</v>
      </c>
      <c r="O5" s="12">
        <v>15</v>
      </c>
      <c r="P5" s="2">
        <v>16</v>
      </c>
      <c r="Q5" s="171">
        <v>17</v>
      </c>
      <c r="R5" s="2">
        <v>18</v>
      </c>
      <c r="S5" s="12">
        <v>19</v>
      </c>
      <c r="T5" s="167">
        <v>20</v>
      </c>
    </row>
    <row r="6" spans="1:27" s="10" customFormat="1" ht="20.25" customHeight="1" x14ac:dyDescent="0.2">
      <c r="A6" s="124"/>
      <c r="B6" s="4" t="s">
        <v>2</v>
      </c>
      <c r="C6" s="168" t="s">
        <v>3</v>
      </c>
      <c r="D6" s="5" t="s">
        <v>4</v>
      </c>
      <c r="E6" s="4" t="s">
        <v>5</v>
      </c>
      <c r="F6" s="4" t="s">
        <v>6</v>
      </c>
      <c r="G6" s="4" t="s">
        <v>7</v>
      </c>
      <c r="H6" s="4" t="s">
        <v>8</v>
      </c>
      <c r="I6" s="4" t="s">
        <v>10</v>
      </c>
      <c r="J6" s="4" t="s">
        <v>22</v>
      </c>
      <c r="K6" s="4" t="s">
        <v>9</v>
      </c>
      <c r="L6" s="4" t="s">
        <v>11</v>
      </c>
      <c r="M6" s="4" t="s">
        <v>12</v>
      </c>
      <c r="N6" s="4" t="s">
        <v>13</v>
      </c>
      <c r="O6" s="4" t="s">
        <v>23</v>
      </c>
      <c r="P6" s="4" t="s">
        <v>14</v>
      </c>
      <c r="Q6" s="4" t="s">
        <v>0</v>
      </c>
      <c r="R6" s="4" t="s">
        <v>15</v>
      </c>
      <c r="S6" s="4" t="s">
        <v>16</v>
      </c>
      <c r="T6" s="6" t="s">
        <v>17</v>
      </c>
      <c r="U6" s="7" t="s">
        <v>18</v>
      </c>
      <c r="V6" s="8" t="s">
        <v>8657</v>
      </c>
      <c r="W6" s="8" t="s">
        <v>7877</v>
      </c>
      <c r="X6" s="9" t="s">
        <v>19</v>
      </c>
      <c r="Y6" s="7" t="s">
        <v>20</v>
      </c>
      <c r="Z6" s="7" t="s">
        <v>21</v>
      </c>
      <c r="AA6" s="7" t="s">
        <v>7878</v>
      </c>
    </row>
    <row r="7" spans="1:27" s="11" customFormat="1" x14ac:dyDescent="0.2">
      <c r="A7" s="162"/>
      <c r="B7" s="161" t="s">
        <v>4151</v>
      </c>
      <c r="C7" s="172">
        <v>700700003</v>
      </c>
      <c r="D7" s="162" t="s">
        <v>53</v>
      </c>
      <c r="E7" s="162" t="s">
        <v>4152</v>
      </c>
      <c r="F7" s="162" t="s">
        <v>4153</v>
      </c>
      <c r="G7" s="162" t="s">
        <v>4154</v>
      </c>
      <c r="H7" s="162" t="s">
        <v>6963</v>
      </c>
      <c r="I7" s="162" t="s">
        <v>99</v>
      </c>
      <c r="J7" s="162" t="s">
        <v>6964</v>
      </c>
      <c r="K7" s="162" t="s">
        <v>6965</v>
      </c>
      <c r="L7" s="162" t="s">
        <v>6229</v>
      </c>
      <c r="M7" s="162" t="s">
        <v>6166</v>
      </c>
      <c r="N7" s="162" t="s">
        <v>4157</v>
      </c>
      <c r="O7" s="162" t="s">
        <v>4156</v>
      </c>
      <c r="P7" s="162" t="s">
        <v>4155</v>
      </c>
      <c r="Q7" s="166">
        <v>0</v>
      </c>
      <c r="R7" s="162" t="s">
        <v>4158</v>
      </c>
      <c r="S7" s="162" t="s">
        <v>6978</v>
      </c>
      <c r="T7" s="163">
        <v>37970</v>
      </c>
      <c r="U7" s="162">
        <v>150</v>
      </c>
      <c r="V7" s="164">
        <v>40163042</v>
      </c>
      <c r="W7" s="164">
        <v>420526398</v>
      </c>
      <c r="X7" s="165">
        <v>44165</v>
      </c>
      <c r="Y7" s="166" t="s">
        <v>7879</v>
      </c>
      <c r="Z7" s="166" t="s">
        <v>7880</v>
      </c>
      <c r="AA7" s="166" t="s">
        <v>7881</v>
      </c>
    </row>
    <row r="8" spans="1:27" x14ac:dyDescent="0.2">
      <c r="A8" s="183">
        <v>150</v>
      </c>
      <c r="B8" s="124" t="str">
        <f>VLOOKUP(A8,BASE.!$A$2:$T$878,2,FALSE)</f>
        <v>Iglesia Evangélica Asamblea de Dios Osorno.</v>
      </c>
      <c r="C8" s="124">
        <f>VLOOKUP(A8,BASE.!$A$2:$T$878,3,FALSE)</f>
        <v>700700003</v>
      </c>
      <c r="D8" s="124" t="str">
        <f>VLOOKUP(A8,BASE.!$A$2:$T$878,4,FALSE)</f>
        <v>Corporación de Derecho Privado</v>
      </c>
      <c r="E8" s="124" t="str">
        <f>VLOOKUP(A8,BASE.!$A$2:$T$878,5,FALSE)</f>
        <v>Otorgado por Decreto Supremo Nº 4.088, de fecha 6 de agosto de 1958, por el Ministerio de Justicia.</v>
      </c>
      <c r="F8" s="124" t="str">
        <f>VLOOKUP(A8,BASE.!$A$2:$T$878,6,FALSE)</f>
        <v>Certificado de Vigencia de fecha 06 de mayo de 2015, emitido por el Servicio de Registro Civil e Identificación. Folio Nº 152063900</v>
      </c>
      <c r="G8" s="124" t="str">
        <f>VLOOKUP(A8,BASE.!$A$2:$T$878,7,FALSE)</f>
        <v xml:space="preserve">Difundir todas las obras de predicación de acuerdo a los preceptos de la Iglesia.
El auxilio moral, espiritual y material a huérfanos, viudas y desamparados, dentro del límite de su posibilidad económica.
</v>
      </c>
      <c r="H8" s="124" t="str">
        <f>VLOOKUP(A8,BASE.!$A$2:$T$878,8,FALSE)</f>
        <v xml:space="preserve">Presidente: Jenaro Bahamondes Urrutia, 
Vicepresidente: Pedro Maquehue Caniqueo, 
Secretario: Ricardo Ojeda Cea, 
Tesorero General: Claudio Andrade Agüero, 
Directores:
José Luis Arcos Castillo, 
Javier Gallegos Arteaga, 
Juan Nilian Nilian, </v>
      </c>
      <c r="I8" s="124" t="str">
        <f>VLOOKUP(A8,BASE.!$A$2:$T$878,9,FALSE)</f>
        <v>un año.</v>
      </c>
      <c r="J8" s="124" t="str">
        <f>VLOOKUP(A8,BASE.!$A$2:$T$878,10,FALSE)</f>
        <v>04 de enero de 2020</v>
      </c>
      <c r="K8" s="124" t="str">
        <f>VLOOKUP(A8,BASE.!$A$2:$T$878,11,FALSE)</f>
        <v>Jenaro Segundo Bahamondes Urrutia      Poder especial: Claudio Bhamondes Sobarzo, RUT N 13.322.314-2 (Director Hogar El Alba)</v>
      </c>
      <c r="L8" s="124" t="str">
        <f>VLOOKUP(A8,BASE.!$A$2:$T$878,12,FALSE)</f>
        <v xml:space="preserve">Los Carrera Nº 429, comuna y ciudad de Osorno,  
</v>
      </c>
      <c r="M8" s="124" t="str">
        <f>VLOOKUP(A8,BASE.!$A$2:$T$878,13,FALSE)</f>
        <v>X</v>
      </c>
      <c r="N8" s="124" t="str">
        <f>VLOOKUP(A8,BASE.!$A$2:$T$878,14,FALSE)</f>
        <v xml:space="preserve"> Osorno</v>
      </c>
      <c r="O8" s="124" t="str">
        <f>VLOOKUP(A8,BASE.!$A$2:$T$878,15,FALSE)</f>
        <v>Teléfonos: (064) 234867 – 233314</v>
      </c>
      <c r="P8" s="124" t="str">
        <f>VLOOKUP(A8,BASE.!$A$2:$T$878,16,FALSE)</f>
        <v>albahogar@yahoo.es</v>
      </c>
      <c r="Q8" s="124">
        <f>VLOOKUP(A8,BASE.!$A$2:$T$878,17,FALSE)</f>
        <v>0</v>
      </c>
      <c r="R8" s="124" t="str">
        <f>VLOOKUP(A8,BASE.!$A$2:$T$878,18,FALSE)</f>
        <v xml:space="preserve">93401: Instituciones de Asistencia Social.
</v>
      </c>
      <c r="S8" s="124" t="str">
        <f>VLOOKUP(A8,BASE.!$A$2:$T$878,19,FALSE)</f>
        <v>Se acompaña antecedentes Financieros correspondiente al año 2019, aprobados por USUFI</v>
      </c>
      <c r="T8" s="169">
        <f>VLOOKUP(A8,BASE.!$A$2:$T$878,20,FALSE)</f>
        <v>37970</v>
      </c>
      <c r="U8" s="183">
        <v>150</v>
      </c>
      <c r="V8" s="184">
        <v>42377299</v>
      </c>
      <c r="W8" s="184">
        <v>124034455</v>
      </c>
      <c r="X8" s="170">
        <v>44286</v>
      </c>
      <c r="Y8" s="166" t="s">
        <v>7879</v>
      </c>
      <c r="Z8" s="166" t="s">
        <v>7880</v>
      </c>
      <c r="AA8" s="183" t="s">
        <v>7881</v>
      </c>
    </row>
    <row r="9" spans="1:27" x14ac:dyDescent="0.2">
      <c r="A9" s="183">
        <v>225</v>
      </c>
      <c r="B9" s="124" t="str">
        <f>VLOOKUP(A9,BASE.!$A$2:$T$878,2,FALSE)</f>
        <v>Asociación Cristiana de Jóvenes de Antofagasta (ACJ Antofagasta)</v>
      </c>
      <c r="C9" s="124">
        <f>VLOOKUP(A9,BASE.!$A$2:$T$878,3,FALSE)</f>
        <v>704164009</v>
      </c>
      <c r="D9" s="124" t="str">
        <f>VLOOKUP(A9,BASE.!$A$2:$T$878,4,FALSE)</f>
        <v>Corporación de Derecho Privado</v>
      </c>
      <c r="E9" s="124" t="str">
        <f>VLOOKUP(A9,BASE.!$A$2:$T$878,5,FALSE)</f>
        <v>Otorgado por Decreto Supremo Nº 1577, de 21 de agosto 1969, del Ministerio de Justicia.</v>
      </c>
      <c r="F9" s="124" t="str">
        <f>VLOOKUP(A9,BASE.!$A$2:$T$878,6,FALSE)</f>
        <v xml:space="preserve">Certificado de Vigencia de Persona Jurídica Sin Fines de Lucro Folio N° 500356045987, emitido con 13 de noviembre de 2020, por el Servicio de Registro Civil e Identificación.
</v>
      </c>
      <c r="G9" s="124" t="str">
        <f>VLOOKUP(A9,BASE.!$A$2:$T$878,7,FALSE)</f>
        <v>Otorgado por Decreto Supremo Nº 1577, de 21 de agosto 1969, del Ministerio de Justicia.</v>
      </c>
      <c r="H9" s="124" t="str">
        <f>VLOOKUP(A9,BASE.!$A$2:$T$878,8,FALSE)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124" t="str">
        <f>VLOOKUP(A9,BASE.!$A$2:$T$878,9,FALSE)</f>
        <v>: Durarán 2 años en sus cargos, renovándose por mitades cada año.</v>
      </c>
      <c r="J9" s="124" t="str">
        <f>VLOOKUP(A9,BASE.!$A$2:$T$878,10,FALSE)</f>
        <v>Del 04.04.2019. Acompaña Ley N° 21.239, que prorroga mandatos a directores por COVI 19.</v>
      </c>
      <c r="K9" s="124" t="str">
        <f>VLOOKUP(A9,BASE.!$A$2:$T$878,11,FALSE)</f>
        <v xml:space="preserve">Presidente: Karen Gallardo Barraza, 
En su ausencia, Roberto Rondon Villegas,  (Vice Presidente Primero)
Director Ejecutivo: 
Osvaldo Jesús Gallardo Gallardo, </v>
      </c>
      <c r="L9" s="124" t="str">
        <f>VLOOKUP(A9,BASE.!$A$2:$T$878,12,FALSE)</f>
        <v xml:space="preserve">Copiapó Nº595, Antofagasta.
</v>
      </c>
      <c r="M9" s="124" t="str">
        <f>VLOOKUP(A9,BASE.!$A$2:$T$878,13,FALSE)</f>
        <v>II</v>
      </c>
      <c r="N9" s="124" t="str">
        <f>VLOOKUP(A9,BASE.!$A$2:$T$878,14,FALSE)</f>
        <v>Copiapó</v>
      </c>
      <c r="O9" s="124" t="str">
        <f>VLOOKUP(A9,BASE.!$A$2:$T$878,15,FALSE)</f>
        <v xml:space="preserve">(55) 263040 </v>
      </c>
      <c r="P9" s="124">
        <f>VLOOKUP(A9,BASE.!$A$2:$T$878,16,FALSE)</f>
        <v>0</v>
      </c>
      <c r="Q9" s="124">
        <f>VLOOKUP(A9,BASE.!$A$2:$T$878,17,FALSE)</f>
        <v>0</v>
      </c>
      <c r="R9" s="124" t="str">
        <f>VLOOKUP(A9,BASE.!$A$2:$T$878,18,FALSE)</f>
        <v>93509: Otras asociaciones.</v>
      </c>
      <c r="S9" s="124" t="str">
        <f>VLOOKUP(A9,BASE.!$A$2:$T$878,19,FALSE)</f>
        <v>Antecedentes financieros correspondientes al año 2019, aprobados por el Subdepartamento de Supervisión Financiera.</v>
      </c>
      <c r="T9" s="169">
        <f>VLOOKUP(A9,BASE.!$A$2:$T$878,20,FALSE)</f>
        <v>37970</v>
      </c>
      <c r="U9" s="183">
        <v>225</v>
      </c>
      <c r="V9" s="184">
        <v>7681592</v>
      </c>
      <c r="W9" s="184">
        <v>23305170</v>
      </c>
      <c r="X9" s="170">
        <v>44286</v>
      </c>
      <c r="Y9" s="166" t="s">
        <v>7879</v>
      </c>
      <c r="Z9" s="166" t="s">
        <v>7880</v>
      </c>
      <c r="AA9" s="183" t="s">
        <v>7882</v>
      </c>
    </row>
    <row r="10" spans="1:27" x14ac:dyDescent="0.2">
      <c r="A10" s="183">
        <v>225</v>
      </c>
      <c r="B10" s="124" t="str">
        <f>VLOOKUP(A10,BASE.!$A$2:$T$878,2,FALSE)</f>
        <v>Asociación Cristiana de Jóvenes de Antofagasta (ACJ Antofagasta)</v>
      </c>
      <c r="C10" s="124">
        <f>VLOOKUP(A10,BASE.!$A$2:$T$878,3,FALSE)</f>
        <v>704164009</v>
      </c>
      <c r="D10" s="124" t="str">
        <f>VLOOKUP(A10,BASE.!$A$2:$T$878,4,FALSE)</f>
        <v>Corporación de Derecho Privado</v>
      </c>
      <c r="E10" s="124" t="str">
        <f>VLOOKUP(A10,BASE.!$A$2:$T$878,5,FALSE)</f>
        <v>Otorgado por Decreto Supremo Nº 1577, de 21 de agosto 1969, del Ministerio de Justicia.</v>
      </c>
      <c r="F10" s="124" t="str">
        <f>VLOOKUP(A10,BASE.!$A$2:$T$878,6,FALSE)</f>
        <v xml:space="preserve">Certificado de Vigencia de Persona Jurídica Sin Fines de Lucro Folio N° 500356045987, emitido con 13 de noviembre de 2020, por el Servicio de Registro Civil e Identificación.
</v>
      </c>
      <c r="G10" s="124" t="str">
        <f>VLOOKUP(A10,BASE.!$A$2:$T$878,7,FALSE)</f>
        <v>Otorgado por Decreto Supremo Nº 1577, de 21 de agosto 1969, del Ministerio de Justicia.</v>
      </c>
      <c r="H10" s="124" t="str">
        <f>VLOOKUP(A10,BASE.!$A$2:$T$878,8,FALSE)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124" t="str">
        <f>VLOOKUP(A10,BASE.!$A$2:$T$878,9,FALSE)</f>
        <v>: Durarán 2 años en sus cargos, renovándose por mitades cada año.</v>
      </c>
      <c r="J10" s="124" t="str">
        <f>VLOOKUP(A10,BASE.!$A$2:$T$878,10,FALSE)</f>
        <v>Del 04.04.2019. Acompaña Ley N° 21.239, que prorroga mandatos a directores por COVI 19.</v>
      </c>
      <c r="K10" s="124" t="str">
        <f>VLOOKUP(A10,BASE.!$A$2:$T$878,11,FALSE)</f>
        <v xml:space="preserve">Presidente: Karen Gallardo Barraza, 
En su ausencia, Roberto Rondon Villegas,  (Vice Presidente Primero)
Director Ejecutivo: 
Osvaldo Jesús Gallardo Gallardo, </v>
      </c>
      <c r="L10" s="124" t="str">
        <f>VLOOKUP(A10,BASE.!$A$2:$T$878,12,FALSE)</f>
        <v xml:space="preserve">Copiapó Nº595, Antofagasta.
</v>
      </c>
      <c r="M10" s="124" t="str">
        <f>VLOOKUP(A10,BASE.!$A$2:$T$878,13,FALSE)</f>
        <v>II</v>
      </c>
      <c r="N10" s="124" t="str">
        <f>VLOOKUP(A10,BASE.!$A$2:$T$878,14,FALSE)</f>
        <v>Copiapó</v>
      </c>
      <c r="O10" s="124" t="str">
        <f>VLOOKUP(A10,BASE.!$A$2:$T$878,15,FALSE)</f>
        <v xml:space="preserve">(55) 263040 </v>
      </c>
      <c r="P10" s="124">
        <f>VLOOKUP(A10,BASE.!$A$2:$T$878,16,FALSE)</f>
        <v>0</v>
      </c>
      <c r="Q10" s="124">
        <f>VLOOKUP(A10,BASE.!$A$2:$T$878,17,FALSE)</f>
        <v>0</v>
      </c>
      <c r="R10" s="124" t="str">
        <f>VLOOKUP(A10,BASE.!$A$2:$T$878,18,FALSE)</f>
        <v>93509: Otras asociaciones.</v>
      </c>
      <c r="S10" s="124" t="str">
        <f>VLOOKUP(A10,BASE.!$A$2:$T$878,19,FALSE)</f>
        <v>Antecedentes financieros correspondientes al año 2019, aprobados por el Subdepartamento de Supervisión Financiera.</v>
      </c>
      <c r="T10" s="169">
        <f>VLOOKUP(A10,BASE.!$A$2:$T$878,20,FALSE)</f>
        <v>37970</v>
      </c>
      <c r="U10" s="183">
        <v>225</v>
      </c>
      <c r="V10" s="184">
        <v>0</v>
      </c>
      <c r="W10" s="184">
        <v>8109475</v>
      </c>
      <c r="X10" s="170">
        <v>44286</v>
      </c>
      <c r="Y10" s="166" t="s">
        <v>7879</v>
      </c>
      <c r="Z10" s="166" t="s">
        <v>7880</v>
      </c>
      <c r="AA10" s="183" t="s">
        <v>7883</v>
      </c>
    </row>
    <row r="11" spans="1:27" x14ac:dyDescent="0.2">
      <c r="A11" s="183">
        <v>250</v>
      </c>
      <c r="B11" s="124" t="str">
        <f>VLOOKUP(A11,BASE.!$A$2:$T$878,2,FALSE)</f>
        <v>Asociación Cristiana de Jóvenes de Valparaíso</v>
      </c>
      <c r="C11" s="124">
        <f>VLOOKUP(A11,BASE.!$A$2:$T$878,3,FALSE)</f>
        <v>818329008</v>
      </c>
      <c r="D11" s="124" t="str">
        <f>VLOOKUP(A11,BASE.!$A$2:$T$878,4,FALSE)</f>
        <v>Corporación de Derecho Privado.</v>
      </c>
      <c r="E11" s="124" t="str">
        <f>VLOOKUP(A11,BASE.!$A$2:$T$878,5,FALSE)</f>
        <v xml:space="preserve">Otorgado por Decreto Supremo Nº 17755, de fecha 18 de octubre de 1915, por el Ministerio de Justicia.  </v>
      </c>
      <c r="F11" s="124" t="str">
        <f>VLOOKUP(A11,BASE.!$A$2:$T$878,6,FALSE)</f>
        <v>Certificado de vigencia de persona jurídica sin fines de lucro, folio N° 5500343029755, emitido por el Servicio de Registro Civil e Identificación, con fecha 28 de agosto de 2020.</v>
      </c>
      <c r="G11" s="124" t="str">
        <f>VLOOKUP(A11,BASE.!$A$2:$T$878,7,FALSE)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24" t="str">
        <f>VLOOKUP(A11,BASE.!$A$2:$T$878,8,FALSE)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24" t="str">
        <f>VLOOKUP(A11,BASE.!$A$2:$T$878,9,FALSE)</f>
        <v xml:space="preserve">Los directores duran tres años en sus cargos, pudiendo ser reelegidos por una sola vez y se renuevan anualmente por terceras partes.
</v>
      </c>
      <c r="J11" s="124" t="str">
        <f>VLOOKUP(A11,BASE.!$A$2:$T$878,10,FALSE)</f>
        <v xml:space="preserve">Ultimo Directorio que consta escritura pública: Del período 2019-2020. 
</v>
      </c>
      <c r="K11" s="124" t="str">
        <f>VLOOKUP(A11,BASE.!$A$2:$T$878,11,FALSE)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24" t="str">
        <f>VLOOKUP(A11,BASE.!$A$2:$T$878,12,FALSE)</f>
        <v xml:space="preserve">Blanco Nº1117, Valparaíso.Blanco N° 1117, Valparaíso, Región de Valparaíso. 
</v>
      </c>
      <c r="M11" s="124" t="str">
        <f>VLOOKUP(A11,BASE.!$A$2:$T$878,13,FALSE)</f>
        <v>V</v>
      </c>
      <c r="N11" s="124" t="str">
        <f>VLOOKUP(A11,BASE.!$A$2:$T$878,14,FALSE)</f>
        <v>Valparaíso</v>
      </c>
      <c r="O11" s="124" t="str">
        <f>VLOOKUP(A11,BASE.!$A$2:$T$878,15,FALSE)</f>
        <v>(32) 2156900</v>
      </c>
      <c r="P11" s="124" t="str">
        <f>VLOOKUP(A11,BASE.!$A$2:$T$878,16,FALSE)</f>
        <v xml:space="preserve">acjvalpo@gmail.com
</v>
      </c>
      <c r="Q11" s="124">
        <f>VLOOKUP(A11,BASE.!$A$2:$T$878,17,FALSE)</f>
        <v>0</v>
      </c>
      <c r="R11" s="124">
        <f>VLOOKUP(A11,BASE.!$A$2:$T$878,18,FALSE)</f>
        <v>93401</v>
      </c>
      <c r="S11" s="124" t="str">
        <f>VLOOKUP(A11,BASE.!$A$2:$T$878,19,FALSE)</f>
        <v xml:space="preserve">Certificado de Antecedentes Financieros, correspondientes al año 2019, aprobados por el Subdepartamento de Supervisión Financiera Nacional.                                                                                                                                                                                                                                                                                                                                                                                                                                                                                                                                                                                                                                                                                                                                                                                                                                                                                                                                                                                                                                                                                      
</v>
      </c>
      <c r="T11" s="169">
        <f>VLOOKUP(A11,BASE.!$A$2:$T$878,20,FALSE)</f>
        <v>37970</v>
      </c>
      <c r="U11" s="183">
        <v>250</v>
      </c>
      <c r="V11" s="184">
        <v>5269234</v>
      </c>
      <c r="W11" s="184">
        <v>15807701</v>
      </c>
      <c r="X11" s="170">
        <v>44286</v>
      </c>
      <c r="Y11" s="166" t="s">
        <v>7879</v>
      </c>
      <c r="Z11" s="166" t="s">
        <v>7880</v>
      </c>
      <c r="AA11" s="183" t="s">
        <v>7884</v>
      </c>
    </row>
    <row r="12" spans="1:27" x14ac:dyDescent="0.2">
      <c r="A12" s="183">
        <v>250</v>
      </c>
      <c r="B12" s="124" t="str">
        <f>VLOOKUP(A12,BASE.!$A$2:$T$878,2,FALSE)</f>
        <v>Asociación Cristiana de Jóvenes de Valparaíso</v>
      </c>
      <c r="C12" s="124">
        <f>VLOOKUP(A12,BASE.!$A$2:$T$878,3,FALSE)</f>
        <v>818329008</v>
      </c>
      <c r="D12" s="124" t="str">
        <f>VLOOKUP(A12,BASE.!$A$2:$T$878,4,FALSE)</f>
        <v>Corporación de Derecho Privado.</v>
      </c>
      <c r="E12" s="124" t="str">
        <f>VLOOKUP(A12,BASE.!$A$2:$T$878,5,FALSE)</f>
        <v xml:space="preserve">Otorgado por Decreto Supremo Nº 17755, de fecha 18 de octubre de 1915, por el Ministerio de Justicia.  </v>
      </c>
      <c r="F12" s="124" t="str">
        <f>VLOOKUP(A12,BASE.!$A$2:$T$878,6,FALSE)</f>
        <v>Certificado de vigencia de persona jurídica sin fines de lucro, folio N° 5500343029755, emitido por el Servicio de Registro Civil e Identificación, con fecha 28 de agosto de 2020.</v>
      </c>
      <c r="G12" s="124" t="str">
        <f>VLOOKUP(A12,BASE.!$A$2:$T$878,7,FALSE)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24" t="str">
        <f>VLOOKUP(A12,BASE.!$A$2:$T$878,8,FALSE)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24" t="str">
        <f>VLOOKUP(A12,BASE.!$A$2:$T$878,9,FALSE)</f>
        <v xml:space="preserve">Los directores duran tres años en sus cargos, pudiendo ser reelegidos por una sola vez y se renuevan anualmente por terceras partes.
</v>
      </c>
      <c r="J12" s="124" t="str">
        <f>VLOOKUP(A12,BASE.!$A$2:$T$878,10,FALSE)</f>
        <v xml:space="preserve">Ultimo Directorio que consta escritura pública: Del período 2019-2020. 
</v>
      </c>
      <c r="K12" s="124" t="str">
        <f>VLOOKUP(A12,BASE.!$A$2:$T$878,11,FALSE)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24" t="str">
        <f>VLOOKUP(A12,BASE.!$A$2:$T$878,12,FALSE)</f>
        <v xml:space="preserve">Blanco Nº1117, Valparaíso.Blanco N° 1117, Valparaíso, Región de Valparaíso. 
</v>
      </c>
      <c r="M12" s="124" t="str">
        <f>VLOOKUP(A12,BASE.!$A$2:$T$878,13,FALSE)</f>
        <v>V</v>
      </c>
      <c r="N12" s="124" t="str">
        <f>VLOOKUP(A12,BASE.!$A$2:$T$878,14,FALSE)</f>
        <v>Valparaíso</v>
      </c>
      <c r="O12" s="124" t="str">
        <f>VLOOKUP(A12,BASE.!$A$2:$T$878,15,FALSE)</f>
        <v>(32) 2156900</v>
      </c>
      <c r="P12" s="124" t="str">
        <f>VLOOKUP(A12,BASE.!$A$2:$T$878,16,FALSE)</f>
        <v xml:space="preserve">acjvalpo@gmail.com
</v>
      </c>
      <c r="Q12" s="124">
        <f>VLOOKUP(A12,BASE.!$A$2:$T$878,17,FALSE)</f>
        <v>0</v>
      </c>
      <c r="R12" s="124">
        <f>VLOOKUP(A12,BASE.!$A$2:$T$878,18,FALSE)</f>
        <v>93401</v>
      </c>
      <c r="S12" s="124" t="str">
        <f>VLOOKUP(A12,BASE.!$A$2:$T$878,19,FALSE)</f>
        <v xml:space="preserve">Certificado de Antecedentes Financieros, correspondientes al año 2019, aprobados por el Subdepartamento de Supervisión Financiera Nacional.                                                                                                                                                                                                                                                                                                                                                                                                                                                                                                                                                                                                                                                                                                                                                                                                                                                                                                                                                                                                                                                                                      
</v>
      </c>
      <c r="T12" s="169">
        <f>VLOOKUP(A12,BASE.!$A$2:$T$878,20,FALSE)</f>
        <v>37970</v>
      </c>
      <c r="U12" s="183">
        <v>250</v>
      </c>
      <c r="V12" s="184">
        <v>16376276</v>
      </c>
      <c r="W12" s="184">
        <v>48776443</v>
      </c>
      <c r="X12" s="170">
        <v>44286</v>
      </c>
      <c r="Y12" s="166" t="s">
        <v>7879</v>
      </c>
      <c r="Z12" s="166" t="s">
        <v>7880</v>
      </c>
      <c r="AA12" s="183" t="s">
        <v>7885</v>
      </c>
    </row>
    <row r="13" spans="1:27" x14ac:dyDescent="0.2">
      <c r="A13" s="183">
        <v>250</v>
      </c>
      <c r="B13" s="124" t="str">
        <f>VLOOKUP(A13,BASE.!$A$2:$T$878,2,FALSE)</f>
        <v>Asociación Cristiana de Jóvenes de Valparaíso</v>
      </c>
      <c r="C13" s="124">
        <f>VLOOKUP(A13,BASE.!$A$2:$T$878,3,FALSE)</f>
        <v>818329008</v>
      </c>
      <c r="D13" s="124" t="str">
        <f>VLOOKUP(A13,BASE.!$A$2:$T$878,4,FALSE)</f>
        <v>Corporación de Derecho Privado.</v>
      </c>
      <c r="E13" s="124" t="str">
        <f>VLOOKUP(A13,BASE.!$A$2:$T$878,5,FALSE)</f>
        <v xml:space="preserve">Otorgado por Decreto Supremo Nº 17755, de fecha 18 de octubre de 1915, por el Ministerio de Justicia.  </v>
      </c>
      <c r="F13" s="124" t="str">
        <f>VLOOKUP(A13,BASE.!$A$2:$T$878,6,FALSE)</f>
        <v>Certificado de vigencia de persona jurídica sin fines de lucro, folio N° 5500343029755, emitido por el Servicio de Registro Civil e Identificación, con fecha 28 de agosto de 2020.</v>
      </c>
      <c r="G13" s="124" t="str">
        <f>VLOOKUP(A13,BASE.!$A$2:$T$878,7,FALSE)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24" t="str">
        <f>VLOOKUP(A13,BASE.!$A$2:$T$878,8,FALSE)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24" t="str">
        <f>VLOOKUP(A13,BASE.!$A$2:$T$878,9,FALSE)</f>
        <v xml:space="preserve">Los directores duran tres años en sus cargos, pudiendo ser reelegidos por una sola vez y se renuevan anualmente por terceras partes.
</v>
      </c>
      <c r="J13" s="124" t="str">
        <f>VLOOKUP(A13,BASE.!$A$2:$T$878,10,FALSE)</f>
        <v xml:space="preserve">Ultimo Directorio que consta escritura pública: Del período 2019-2020. 
</v>
      </c>
      <c r="K13" s="124" t="str">
        <f>VLOOKUP(A13,BASE.!$A$2:$T$878,11,FALSE)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24" t="str">
        <f>VLOOKUP(A13,BASE.!$A$2:$T$878,12,FALSE)</f>
        <v xml:space="preserve">Blanco Nº1117, Valparaíso.Blanco N° 1117, Valparaíso, Región de Valparaíso. 
</v>
      </c>
      <c r="M13" s="124" t="str">
        <f>VLOOKUP(A13,BASE.!$A$2:$T$878,13,FALSE)</f>
        <v>V</v>
      </c>
      <c r="N13" s="124" t="str">
        <f>VLOOKUP(A13,BASE.!$A$2:$T$878,14,FALSE)</f>
        <v>Valparaíso</v>
      </c>
      <c r="O13" s="124" t="str">
        <f>VLOOKUP(A13,BASE.!$A$2:$T$878,15,FALSE)</f>
        <v>(32) 2156900</v>
      </c>
      <c r="P13" s="124" t="str">
        <f>VLOOKUP(A13,BASE.!$A$2:$T$878,16,FALSE)</f>
        <v xml:space="preserve">acjvalpo@gmail.com
</v>
      </c>
      <c r="Q13" s="124">
        <f>VLOOKUP(A13,BASE.!$A$2:$T$878,17,FALSE)</f>
        <v>0</v>
      </c>
      <c r="R13" s="124">
        <f>VLOOKUP(A13,BASE.!$A$2:$T$878,18,FALSE)</f>
        <v>93401</v>
      </c>
      <c r="S13" s="124" t="str">
        <f>VLOOKUP(A13,BASE.!$A$2:$T$878,19,FALSE)</f>
        <v xml:space="preserve">Certificado de Antecedentes Financieros, correspondientes al año 2019, aprobados por el Subdepartamento de Supervisión Financiera Nacional.                                                                                                                                                                                                                                                                                                                                                                                                                                                                                                                                                                                                                                                                                                                                                                                                                                                                                                                                                                                                                                                                                      
</v>
      </c>
      <c r="T13" s="169">
        <f>VLOOKUP(A13,BASE.!$A$2:$T$878,20,FALSE)</f>
        <v>37970</v>
      </c>
      <c r="U13" s="183">
        <v>250</v>
      </c>
      <c r="V13" s="184">
        <v>929236</v>
      </c>
      <c r="W13" s="184">
        <v>2654960</v>
      </c>
      <c r="X13" s="170">
        <v>44286</v>
      </c>
      <c r="Y13" s="166" t="s">
        <v>7879</v>
      </c>
      <c r="Z13" s="166" t="s">
        <v>7880</v>
      </c>
      <c r="AA13" s="183" t="s">
        <v>7886</v>
      </c>
    </row>
    <row r="14" spans="1:27" x14ac:dyDescent="0.2">
      <c r="A14" s="183">
        <v>250</v>
      </c>
      <c r="B14" s="124" t="str">
        <f>VLOOKUP(A14,BASE.!$A$2:$T$878,2,FALSE)</f>
        <v>Asociación Cristiana de Jóvenes de Valparaíso</v>
      </c>
      <c r="C14" s="124">
        <f>VLOOKUP(A14,BASE.!$A$2:$T$878,3,FALSE)</f>
        <v>818329008</v>
      </c>
      <c r="D14" s="124" t="str">
        <f>VLOOKUP(A14,BASE.!$A$2:$T$878,4,FALSE)</f>
        <v>Corporación de Derecho Privado.</v>
      </c>
      <c r="E14" s="124" t="str">
        <f>VLOOKUP(A14,BASE.!$A$2:$T$878,5,FALSE)</f>
        <v xml:space="preserve">Otorgado por Decreto Supremo Nº 17755, de fecha 18 de octubre de 1915, por el Ministerio de Justicia.  </v>
      </c>
      <c r="F14" s="124" t="str">
        <f>VLOOKUP(A14,BASE.!$A$2:$T$878,6,FALSE)</f>
        <v>Certificado de vigencia de persona jurídica sin fines de lucro, folio N° 5500343029755, emitido por el Servicio de Registro Civil e Identificación, con fecha 28 de agosto de 2020.</v>
      </c>
      <c r="G14" s="124" t="str">
        <f>VLOOKUP(A14,BASE.!$A$2:$T$878,7,FALSE)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24" t="str">
        <f>VLOOKUP(A14,BASE.!$A$2:$T$878,8,FALSE)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24" t="str">
        <f>VLOOKUP(A14,BASE.!$A$2:$T$878,9,FALSE)</f>
        <v xml:space="preserve">Los directores duran tres años en sus cargos, pudiendo ser reelegidos por una sola vez y se renuevan anualmente por terceras partes.
</v>
      </c>
      <c r="J14" s="124" t="str">
        <f>VLOOKUP(A14,BASE.!$A$2:$T$878,10,FALSE)</f>
        <v xml:space="preserve">Ultimo Directorio que consta escritura pública: Del período 2019-2020. 
</v>
      </c>
      <c r="K14" s="124" t="str">
        <f>VLOOKUP(A14,BASE.!$A$2:$T$878,11,FALSE)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24" t="str">
        <f>VLOOKUP(A14,BASE.!$A$2:$T$878,12,FALSE)</f>
        <v xml:space="preserve">Blanco Nº1117, Valparaíso.Blanco N° 1117, Valparaíso, Región de Valparaíso. 
</v>
      </c>
      <c r="M14" s="124" t="str">
        <f>VLOOKUP(A14,BASE.!$A$2:$T$878,13,FALSE)</f>
        <v>V</v>
      </c>
      <c r="N14" s="124" t="str">
        <f>VLOOKUP(A14,BASE.!$A$2:$T$878,14,FALSE)</f>
        <v>Valparaíso</v>
      </c>
      <c r="O14" s="124" t="str">
        <f>VLOOKUP(A14,BASE.!$A$2:$T$878,15,FALSE)</f>
        <v>(32) 2156900</v>
      </c>
      <c r="P14" s="124" t="str">
        <f>VLOOKUP(A14,BASE.!$A$2:$T$878,16,FALSE)</f>
        <v xml:space="preserve">acjvalpo@gmail.com
</v>
      </c>
      <c r="Q14" s="124">
        <f>VLOOKUP(A14,BASE.!$A$2:$T$878,17,FALSE)</f>
        <v>0</v>
      </c>
      <c r="R14" s="124">
        <f>VLOOKUP(A14,BASE.!$A$2:$T$878,18,FALSE)</f>
        <v>93401</v>
      </c>
      <c r="S14" s="124" t="str">
        <f>VLOOKUP(A14,BASE.!$A$2:$T$878,19,FALSE)</f>
        <v xml:space="preserve">Certificado de Antecedentes Financieros, correspondientes al año 2019, aprobados por el Subdepartamento de Supervisión Financiera Nacional.                                                                                                                                                                                                                                                                                                                                                                                                                                                                                                                                                                                                                                                                                                                                                                                                                                                                                                                                                                                                                                                                                      
</v>
      </c>
      <c r="T14" s="169">
        <f>VLOOKUP(A14,BASE.!$A$2:$T$878,20,FALSE)</f>
        <v>37970</v>
      </c>
      <c r="U14" s="183">
        <v>250</v>
      </c>
      <c r="V14" s="184">
        <v>9173921</v>
      </c>
      <c r="W14" s="184">
        <v>28156541</v>
      </c>
      <c r="X14" s="170">
        <v>44286</v>
      </c>
      <c r="Y14" s="166" t="s">
        <v>7879</v>
      </c>
      <c r="Z14" s="166" t="s">
        <v>7880</v>
      </c>
      <c r="AA14" s="183" t="s">
        <v>7887</v>
      </c>
    </row>
    <row r="15" spans="1:27" x14ac:dyDescent="0.2">
      <c r="A15" s="183">
        <v>250</v>
      </c>
      <c r="B15" s="124" t="str">
        <f>VLOOKUP(A15,BASE.!$A$2:$T$878,2,FALSE)</f>
        <v>Asociación Cristiana de Jóvenes de Valparaíso</v>
      </c>
      <c r="C15" s="124">
        <f>VLOOKUP(A15,BASE.!$A$2:$T$878,3,FALSE)</f>
        <v>818329008</v>
      </c>
      <c r="D15" s="124" t="str">
        <f>VLOOKUP(A15,BASE.!$A$2:$T$878,4,FALSE)</f>
        <v>Corporación de Derecho Privado.</v>
      </c>
      <c r="E15" s="124" t="str">
        <f>VLOOKUP(A15,BASE.!$A$2:$T$878,5,FALSE)</f>
        <v xml:space="preserve">Otorgado por Decreto Supremo Nº 17755, de fecha 18 de octubre de 1915, por el Ministerio de Justicia.  </v>
      </c>
      <c r="F15" s="124" t="str">
        <f>VLOOKUP(A15,BASE.!$A$2:$T$878,6,FALSE)</f>
        <v>Certificado de vigencia de persona jurídica sin fines de lucro, folio N° 5500343029755, emitido por el Servicio de Registro Civil e Identificación, con fecha 28 de agosto de 2020.</v>
      </c>
      <c r="G15" s="124" t="str">
        <f>VLOOKUP(A15,BASE.!$A$2:$T$878,7,FALSE)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24" t="str">
        <f>VLOOKUP(A15,BASE.!$A$2:$T$878,8,FALSE)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24" t="str">
        <f>VLOOKUP(A15,BASE.!$A$2:$T$878,9,FALSE)</f>
        <v xml:space="preserve">Los directores duran tres años en sus cargos, pudiendo ser reelegidos por una sola vez y se renuevan anualmente por terceras partes.
</v>
      </c>
      <c r="J15" s="124" t="str">
        <f>VLOOKUP(A15,BASE.!$A$2:$T$878,10,FALSE)</f>
        <v xml:space="preserve">Ultimo Directorio que consta escritura pública: Del período 2019-2020. 
</v>
      </c>
      <c r="K15" s="124" t="str">
        <f>VLOOKUP(A15,BASE.!$A$2:$T$878,11,FALSE)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24" t="str">
        <f>VLOOKUP(A15,BASE.!$A$2:$T$878,12,FALSE)</f>
        <v xml:space="preserve">Blanco Nº1117, Valparaíso.Blanco N° 1117, Valparaíso, Región de Valparaíso. 
</v>
      </c>
      <c r="M15" s="124" t="str">
        <f>VLOOKUP(A15,BASE.!$A$2:$T$878,13,FALSE)</f>
        <v>V</v>
      </c>
      <c r="N15" s="124" t="str">
        <f>VLOOKUP(A15,BASE.!$A$2:$T$878,14,FALSE)</f>
        <v>Valparaíso</v>
      </c>
      <c r="O15" s="124" t="str">
        <f>VLOOKUP(A15,BASE.!$A$2:$T$878,15,FALSE)</f>
        <v>(32) 2156900</v>
      </c>
      <c r="P15" s="124" t="str">
        <f>VLOOKUP(A15,BASE.!$A$2:$T$878,16,FALSE)</f>
        <v xml:space="preserve">acjvalpo@gmail.com
</v>
      </c>
      <c r="Q15" s="124">
        <f>VLOOKUP(A15,BASE.!$A$2:$T$878,17,FALSE)</f>
        <v>0</v>
      </c>
      <c r="R15" s="124">
        <f>VLOOKUP(A15,BASE.!$A$2:$T$878,18,FALSE)</f>
        <v>93401</v>
      </c>
      <c r="S15" s="124" t="str">
        <f>VLOOKUP(A15,BASE.!$A$2:$T$878,19,FALSE)</f>
        <v xml:space="preserve">Certificado de Antecedentes Financieros, correspondientes al año 2019, aprobados por el Subdepartamento de Supervisión Financiera Nacional.                                                                                                                                                                                                                                                                                                                                                                                                                                                                                                                                                                                                                                                                                                                                                                                                                                                                                                                                                                                                                                                                                      
</v>
      </c>
      <c r="T15" s="169">
        <f>VLOOKUP(A15,BASE.!$A$2:$T$878,20,FALSE)</f>
        <v>37970</v>
      </c>
      <c r="U15" s="183">
        <v>250</v>
      </c>
      <c r="V15" s="184">
        <v>73199661</v>
      </c>
      <c r="W15" s="184">
        <v>212918785</v>
      </c>
      <c r="X15" s="170">
        <v>44286</v>
      </c>
      <c r="Y15" s="166" t="s">
        <v>7879</v>
      </c>
      <c r="Z15" s="166" t="s">
        <v>7880</v>
      </c>
      <c r="AA15" s="183" t="s">
        <v>7888</v>
      </c>
    </row>
    <row r="16" spans="1:27" x14ac:dyDescent="0.2">
      <c r="A16" s="183">
        <v>250</v>
      </c>
      <c r="B16" s="124" t="str">
        <f>VLOOKUP(A16,BASE.!$A$2:$T$878,2,FALSE)</f>
        <v>Asociación Cristiana de Jóvenes de Valparaíso</v>
      </c>
      <c r="C16" s="124">
        <f>VLOOKUP(A16,BASE.!$A$2:$T$878,3,FALSE)</f>
        <v>818329008</v>
      </c>
      <c r="D16" s="124" t="str">
        <f>VLOOKUP(A16,BASE.!$A$2:$T$878,4,FALSE)</f>
        <v>Corporación de Derecho Privado.</v>
      </c>
      <c r="E16" s="124" t="str">
        <f>VLOOKUP(A16,BASE.!$A$2:$T$878,5,FALSE)</f>
        <v xml:space="preserve">Otorgado por Decreto Supremo Nº 17755, de fecha 18 de octubre de 1915, por el Ministerio de Justicia.  </v>
      </c>
      <c r="F16" s="124" t="str">
        <f>VLOOKUP(A16,BASE.!$A$2:$T$878,6,FALSE)</f>
        <v>Certificado de vigencia de persona jurídica sin fines de lucro, folio N° 5500343029755, emitido por el Servicio de Registro Civil e Identificación, con fecha 28 de agosto de 2020.</v>
      </c>
      <c r="G16" s="124" t="str">
        <f>VLOOKUP(A16,BASE.!$A$2:$T$878,7,FALSE)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24" t="str">
        <f>VLOOKUP(A16,BASE.!$A$2:$T$878,8,FALSE)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24" t="str">
        <f>VLOOKUP(A16,BASE.!$A$2:$T$878,9,FALSE)</f>
        <v xml:space="preserve">Los directores duran tres años en sus cargos, pudiendo ser reelegidos por una sola vez y se renuevan anualmente por terceras partes.
</v>
      </c>
      <c r="J16" s="124" t="str">
        <f>VLOOKUP(A16,BASE.!$A$2:$T$878,10,FALSE)</f>
        <v xml:space="preserve">Ultimo Directorio que consta escritura pública: Del período 2019-2020. 
</v>
      </c>
      <c r="K16" s="124" t="str">
        <f>VLOOKUP(A16,BASE.!$A$2:$T$878,11,FALSE)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24" t="str">
        <f>VLOOKUP(A16,BASE.!$A$2:$T$878,12,FALSE)</f>
        <v xml:space="preserve">Blanco Nº1117, Valparaíso.Blanco N° 1117, Valparaíso, Región de Valparaíso. 
</v>
      </c>
      <c r="M16" s="124" t="str">
        <f>VLOOKUP(A16,BASE.!$A$2:$T$878,13,FALSE)</f>
        <v>V</v>
      </c>
      <c r="N16" s="124" t="str">
        <f>VLOOKUP(A16,BASE.!$A$2:$T$878,14,FALSE)</f>
        <v>Valparaíso</v>
      </c>
      <c r="O16" s="124" t="str">
        <f>VLOOKUP(A16,BASE.!$A$2:$T$878,15,FALSE)</f>
        <v>(32) 2156900</v>
      </c>
      <c r="P16" s="124" t="str">
        <f>VLOOKUP(A16,BASE.!$A$2:$T$878,16,FALSE)</f>
        <v xml:space="preserve">acjvalpo@gmail.com
</v>
      </c>
      <c r="Q16" s="124">
        <f>VLOOKUP(A16,BASE.!$A$2:$T$878,17,FALSE)</f>
        <v>0</v>
      </c>
      <c r="R16" s="124">
        <f>VLOOKUP(A16,BASE.!$A$2:$T$878,18,FALSE)</f>
        <v>93401</v>
      </c>
      <c r="S16" s="124" t="str">
        <f>VLOOKUP(A16,BASE.!$A$2:$T$878,19,FALSE)</f>
        <v xml:space="preserve">Certificado de Antecedentes Financieros, correspondientes al año 2019, aprobados por el Subdepartamento de Supervisión Financiera Nacional.                                                                                                                                                                                                                                                                                                                                                                                                                                                                                                                                                                                                                                                                                                                                                                                                                                                                                                                                                                                                                                                                                      
</v>
      </c>
      <c r="T16" s="169">
        <f>VLOOKUP(A16,BASE.!$A$2:$T$878,20,FALSE)</f>
        <v>37970</v>
      </c>
      <c r="U16" s="183">
        <v>250</v>
      </c>
      <c r="V16" s="184">
        <v>45531530</v>
      </c>
      <c r="W16" s="184">
        <v>120671035</v>
      </c>
      <c r="X16" s="170">
        <v>44286</v>
      </c>
      <c r="Y16" s="166" t="s">
        <v>7879</v>
      </c>
      <c r="Z16" s="166" t="s">
        <v>7880</v>
      </c>
      <c r="AA16" s="183" t="s">
        <v>7889</v>
      </c>
    </row>
    <row r="17" spans="1:27" x14ac:dyDescent="0.2">
      <c r="A17" s="183">
        <v>400</v>
      </c>
      <c r="B17" s="124" t="str">
        <f>VLOOKUP(A17,BASE.!$A$2:$T$878,2,FALSE)</f>
        <v>Asociación Hogar de Niños Arturo Prat</v>
      </c>
      <c r="C17" s="124">
        <f>VLOOKUP(A17,BASE.!$A$2:$T$878,3,FALSE)</f>
        <v>700134407</v>
      </c>
      <c r="D17" s="124" t="str">
        <f>VLOOKUP(A17,BASE.!$A$2:$T$878,4,FALSE)</f>
        <v>Corporación de Derecho Privado.</v>
      </c>
      <c r="E17" s="124" t="str">
        <f>VLOOKUP(A17,BASE.!$A$2:$T$878,5,FALSE)</f>
        <v xml:space="preserve">Otorgado por Decreto Supremo Nº1033, de fecha 22 de agosto de 1922, por el Ministerio de Justicia.  </v>
      </c>
      <c r="F17" s="124" t="str">
        <f>VLOOKUP(A17,BASE.!$A$2:$T$878,6,FALSE)</f>
        <v>Certificado de Vigencia de Persona Jurídica sin Fines de Lucro Folio N° 500237858010, de fecha 8 de julio de 2019, emitido por el Servicio de Registro Civil e Identificación.</v>
      </c>
      <c r="G17" s="124" t="str">
        <f>VLOOKUP(A17,BASE.!$A$2:$T$878,7,FALSE)</f>
        <v>Mantener, sostener o colaborar en el funcionamiento de internados para niños.</v>
      </c>
      <c r="H17" s="124" t="str">
        <f>VLOOKUP(A17,BASE.!$A$2:$T$878,8,FALSE)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24" t="str">
        <f>VLOOKUP(A17,BASE.!$A$2:$T$878,9,FALSE)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24" t="str">
        <f>VLOOKUP(A17,BASE.!$A$2:$T$878,10,FALSE)</f>
        <v>Del 23 de abril de 2019 al 23 de abril de 2020</v>
      </c>
      <c r="K17" s="124" t="str">
        <f>VLOOKUP(A17,BASE.!$A$2:$T$878,11,FALSE)</f>
        <v xml:space="preserve">Carlos Alberto Ruiz Artigas, 
Mandato general otorgado a don Oscar Manzano Soko, 
El mandatario Oscar Manzano Soko, podrá delegar su  mandato con las mismas facultades a don Victor González Risopatrón. 
</v>
      </c>
      <c r="L17" s="124" t="str">
        <f>VLOOKUP(A17,BASE.!$A$2:$T$878,12,FALSE)</f>
        <v xml:space="preserve">Blanco Nº1623, oficina Nº403, Valparaíso.
</v>
      </c>
      <c r="M17" s="124" t="str">
        <f>VLOOKUP(A17,BASE.!$A$2:$T$878,13,FALSE)</f>
        <v>V</v>
      </c>
      <c r="N17" s="124" t="str">
        <f>VLOOKUP(A17,BASE.!$A$2:$T$878,14,FALSE)</f>
        <v>Valparaíso</v>
      </c>
      <c r="O17" s="124" t="str">
        <f>VLOOKUP(A17,BASE.!$A$2:$T$878,15,FALSE)</f>
        <v>32- 2541480</v>
      </c>
      <c r="P17" s="124" t="str">
        <f>VLOOKUP(A17,BASE.!$A$2:$T$878,16,FALSE)</f>
        <v xml:space="preserve">asistentegerencia@haprat.cl </v>
      </c>
      <c r="Q17" s="124">
        <f>VLOOKUP(A17,BASE.!$A$2:$T$878,17,FALSE)</f>
        <v>0</v>
      </c>
      <c r="R17" s="124">
        <f>VLOOKUP(A17,BASE.!$A$2:$T$878,18,FALSE)</f>
        <v>93401</v>
      </c>
      <c r="S17" s="124" t="str">
        <f>VLOOKUP(A17,BASE.!$A$2:$T$878,19,FALSE)</f>
        <v>Certificado de Antecedentes Financieros correspondiente al año 2019, aprobados por el Subdepartamento de Supervisión Financiera Nacional.</v>
      </c>
      <c r="T17" s="169">
        <f>VLOOKUP(A17,BASE.!$A$2:$T$878,20,FALSE)</f>
        <v>37970</v>
      </c>
      <c r="U17" s="183">
        <v>400</v>
      </c>
      <c r="V17" s="184">
        <v>29626533</v>
      </c>
      <c r="W17" s="184">
        <v>72877557</v>
      </c>
      <c r="X17" s="170">
        <v>44286</v>
      </c>
      <c r="Y17" s="166" t="s">
        <v>7879</v>
      </c>
      <c r="Z17" s="166" t="s">
        <v>7880</v>
      </c>
      <c r="AA17" s="183" t="s">
        <v>7888</v>
      </c>
    </row>
    <row r="18" spans="1:27" x14ac:dyDescent="0.2">
      <c r="A18" s="183">
        <v>1050</v>
      </c>
      <c r="B18" s="124" t="str">
        <f>VLOOKUP(A18,BASE.!$A$2:$T$878,2,FALSE)</f>
        <v xml:space="preserve">Congregación del Buen Pastor </v>
      </c>
      <c r="C18" s="124">
        <f>VLOOKUP(A18,BASE.!$A$2:$T$878,3,FALSE)</f>
        <v>700006700</v>
      </c>
      <c r="D18" s="124" t="str">
        <f>VLOOKUP(A18,BASE.!$A$2:$T$878,4,FALSE)</f>
        <v>Organización Religiosa</v>
      </c>
      <c r="E18" s="124" t="str">
        <f>VLOOKUP(A18,BASE.!$A$2:$T$878,5,FALSE)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124" t="str">
        <f>VLOOKUP(A18,BASE.!$A$2:$T$878,6,FALSE)</f>
        <v>Indefinida.</v>
      </c>
      <c r="G18" s="124" t="str">
        <f>VLOOKUP(A18,BASE.!$A$2:$T$878,7,FALSE)</f>
        <v>Actividades Religiosas.</v>
      </c>
      <c r="H18" s="124" t="str">
        <f>VLOOKUP(A18,BASE.!$A$2:$T$878,8,FALSE)</f>
        <v>no tiene</v>
      </c>
      <c r="I18" s="124">
        <f>VLOOKUP(A18,BASE.!$A$2:$T$878,9,FALSE)</f>
        <v>0</v>
      </c>
      <c r="J18" s="124">
        <f>VLOOKUP(A18,BASE.!$A$2:$T$878,10,FALSE)</f>
        <v>0</v>
      </c>
      <c r="K18" s="124" t="str">
        <f>VLOOKUP(A18,BASE.!$A$2:$T$878,11,FALSE)</f>
        <v>Sandra Bertha Suárez Cordero</v>
      </c>
      <c r="L18" s="124" t="str">
        <f>VLOOKUP(A18,BASE.!$A$2:$T$878,12,FALSE)</f>
        <v xml:space="preserve">Mac – Iver Nº702, Santiago. 
</v>
      </c>
      <c r="M18" s="124" t="str">
        <f>VLOOKUP(A18,BASE.!$A$2:$T$878,13,FALSE)</f>
        <v>XIII</v>
      </c>
      <c r="N18" s="124" t="str">
        <f>VLOOKUP(A18,BASE.!$A$2:$T$878,14,FALSE)</f>
        <v>SANTIAGO</v>
      </c>
      <c r="O18" s="124" t="str">
        <f>VLOOKUP(A18,BASE.!$A$2:$T$878,15,FALSE)</f>
        <v>Fono 6325682, fax 6385213.</v>
      </c>
      <c r="P18" s="124" t="str">
        <f>VLOOKUP(A18,BASE.!$A$2:$T$878,16,FALSE)</f>
        <v>Mail: adelarey@gmail.com</v>
      </c>
      <c r="Q18" s="124" t="str">
        <f>VLOOKUP(A18,BASE.!$A$2:$T$878,17,FALSE)</f>
        <v xml:space="preserve">Casilla 51.918 </v>
      </c>
      <c r="R18" s="124" t="str">
        <f>VLOOKUP(A18,BASE.!$A$2:$T$878,18,FALSE)</f>
        <v>93910: Organizaciones  Religiosas.</v>
      </c>
      <c r="S18" s="124" t="str">
        <f>VLOOKUP(A18,BASE.!$A$2:$T$878,19,FALSE)</f>
        <v>Se remite Certificado de Antecedentes Financieros correspondientes al año 2019, aprobados por el al Subdepartamento de Supervisión Financiera Nacional</v>
      </c>
      <c r="T18" s="169">
        <f>VLOOKUP(A18,BASE.!$A$2:$T$878,20,FALSE)</f>
        <v>37970</v>
      </c>
      <c r="U18" s="183">
        <v>1050</v>
      </c>
      <c r="V18" s="184">
        <v>46942882</v>
      </c>
      <c r="W18" s="184">
        <v>117367961</v>
      </c>
      <c r="X18" s="170">
        <v>44286</v>
      </c>
      <c r="Y18" s="166" t="s">
        <v>7879</v>
      </c>
      <c r="Z18" s="166" t="s">
        <v>7880</v>
      </c>
      <c r="AA18" s="183" t="s">
        <v>162</v>
      </c>
    </row>
    <row r="19" spans="1:27" x14ac:dyDescent="0.2">
      <c r="A19" s="183">
        <v>1050</v>
      </c>
      <c r="B19" s="124" t="str">
        <f>VLOOKUP(A19,BASE.!$A$2:$T$878,2,FALSE)</f>
        <v xml:space="preserve">Congregación del Buen Pastor </v>
      </c>
      <c r="C19" s="124">
        <f>VLOOKUP(A19,BASE.!$A$2:$T$878,3,FALSE)</f>
        <v>700006700</v>
      </c>
      <c r="D19" s="124" t="str">
        <f>VLOOKUP(A19,BASE.!$A$2:$T$878,4,FALSE)</f>
        <v>Organización Religiosa</v>
      </c>
      <c r="E19" s="124" t="str">
        <f>VLOOKUP(A19,BASE.!$A$2:$T$878,5,FALSE)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24" t="str">
        <f>VLOOKUP(A19,BASE.!$A$2:$T$878,6,FALSE)</f>
        <v>Indefinida.</v>
      </c>
      <c r="G19" s="124" t="str">
        <f>VLOOKUP(A19,BASE.!$A$2:$T$878,7,FALSE)</f>
        <v>Actividades Religiosas.</v>
      </c>
      <c r="H19" s="124" t="str">
        <f>VLOOKUP(A19,BASE.!$A$2:$T$878,8,FALSE)</f>
        <v>no tiene</v>
      </c>
      <c r="I19" s="124">
        <f>VLOOKUP(A19,BASE.!$A$2:$T$878,9,FALSE)</f>
        <v>0</v>
      </c>
      <c r="J19" s="124">
        <f>VLOOKUP(A19,BASE.!$A$2:$T$878,10,FALSE)</f>
        <v>0</v>
      </c>
      <c r="K19" s="124" t="str">
        <f>VLOOKUP(A19,BASE.!$A$2:$T$878,11,FALSE)</f>
        <v>Sandra Bertha Suárez Cordero</v>
      </c>
      <c r="L19" s="124" t="str">
        <f>VLOOKUP(A19,BASE.!$A$2:$T$878,12,FALSE)</f>
        <v xml:space="preserve">Mac – Iver Nº702, Santiago. 
</v>
      </c>
      <c r="M19" s="124" t="str">
        <f>VLOOKUP(A19,BASE.!$A$2:$T$878,13,FALSE)</f>
        <v>XIII</v>
      </c>
      <c r="N19" s="124" t="str">
        <f>VLOOKUP(A19,BASE.!$A$2:$T$878,14,FALSE)</f>
        <v>SANTIAGO</v>
      </c>
      <c r="O19" s="124" t="str">
        <f>VLOOKUP(A19,BASE.!$A$2:$T$878,15,FALSE)</f>
        <v>Fono 6325682, fax 6385213.</v>
      </c>
      <c r="P19" s="124" t="str">
        <f>VLOOKUP(A19,BASE.!$A$2:$T$878,16,FALSE)</f>
        <v>Mail: adelarey@gmail.com</v>
      </c>
      <c r="Q19" s="124" t="str">
        <f>VLOOKUP(A19,BASE.!$A$2:$T$878,17,FALSE)</f>
        <v xml:space="preserve">Casilla 51.918 </v>
      </c>
      <c r="R19" s="124" t="str">
        <f>VLOOKUP(A19,BASE.!$A$2:$T$878,18,FALSE)</f>
        <v>93910: Organizaciones  Religiosas.</v>
      </c>
      <c r="S19" s="124" t="str">
        <f>VLOOKUP(A19,BASE.!$A$2:$T$878,19,FALSE)</f>
        <v>Se remite Certificado de Antecedentes Financieros correspondientes al año 2019, aprobados por el al Subdepartamento de Supervisión Financiera Nacional</v>
      </c>
      <c r="T19" s="169">
        <f>VLOOKUP(A19,BASE.!$A$2:$T$878,20,FALSE)</f>
        <v>37970</v>
      </c>
      <c r="U19" s="183">
        <v>1050</v>
      </c>
      <c r="V19" s="184">
        <v>16033200</v>
      </c>
      <c r="W19" s="184">
        <v>48099600</v>
      </c>
      <c r="X19" s="170">
        <v>44286</v>
      </c>
      <c r="Y19" s="166" t="s">
        <v>7879</v>
      </c>
      <c r="Z19" s="166" t="s">
        <v>7880</v>
      </c>
      <c r="AA19" s="183" t="s">
        <v>7891</v>
      </c>
    </row>
    <row r="20" spans="1:27" x14ac:dyDescent="0.2">
      <c r="A20" s="183">
        <v>1150</v>
      </c>
      <c r="B20" s="124" t="str">
        <f>VLOOKUP(A20,BASE.!$A$2:$T$878,2,FALSE)</f>
        <v xml:space="preserve">
Congregación Hermanas Franciscanas Misioneras de Jesús
</v>
      </c>
      <c r="C20" s="124">
        <f>VLOOKUP(A20,BASE.!$A$2:$T$878,3,FALSE)</f>
        <v>706724001</v>
      </c>
      <c r="D20" s="124" t="str">
        <f>VLOOKUP(A20,BASE.!$A$2:$T$878,4,FALSE)</f>
        <v>Organización Religiosa.</v>
      </c>
      <c r="E20" s="124" t="str">
        <f>VLOOKUP(A20,BASE.!$A$2:$T$878,5,FALSE)</f>
        <v>Decreto Eclesiástico de la Arquidiócesis de la Serena  de 25 de noviembre de 2003.</v>
      </c>
      <c r="F20" s="124" t="str">
        <f>VLOOKUP(A20,BASE.!$A$2:$T$878,6,FALSE)</f>
        <v>Indefinida.</v>
      </c>
      <c r="G20" s="124" t="str">
        <f>VLOOKUP(A20,BASE.!$A$2:$T$878,7,FALSE)</f>
        <v>Actividades Religiosas.</v>
      </c>
      <c r="H20" s="124" t="str">
        <f>VLOOKUP(A20,BASE.!$A$2:$T$878,8,FALSE)</f>
        <v>no tiene</v>
      </c>
      <c r="I20" s="124">
        <f>VLOOKUP(A20,BASE.!$A$2:$T$878,9,FALSE)</f>
        <v>0</v>
      </c>
      <c r="J20" s="124">
        <f>VLOOKUP(A20,BASE.!$A$2:$T$878,10,FALSE)</f>
        <v>0</v>
      </c>
      <c r="K20" s="124" t="str">
        <f>VLOOKUP(A20,BASE.!$A$2:$T$878,11,FALSE)</f>
        <v xml:space="preserve">Superiora General Hna. Verónica del Carmen Collao Aguirre, </v>
      </c>
      <c r="L20" s="124" t="str">
        <f>VLOOKUP(A20,BASE.!$A$2:$T$878,12,FALSE)</f>
        <v xml:space="preserve">Domicilio: Calle Padre Hurtado Nº 911, Comuna de Coquimbo.
</v>
      </c>
      <c r="M20" s="124" t="str">
        <f>VLOOKUP(A20,BASE.!$A$2:$T$878,13,FALSE)</f>
        <v>IV</v>
      </c>
      <c r="N20" s="124" t="str">
        <f>VLOOKUP(A20,BASE.!$A$2:$T$878,14,FALSE)</f>
        <v>coquimbo</v>
      </c>
      <c r="O20" s="124" t="str">
        <f>VLOOKUP(A20,BASE.!$A$2:$T$878,15,FALSE)</f>
        <v>Fono (51) 223268 – 313444</v>
      </c>
      <c r="P20" s="124">
        <f>VLOOKUP(A20,BASE.!$A$2:$T$878,16,FALSE)</f>
        <v>0</v>
      </c>
      <c r="Q20" s="124">
        <f>VLOOKUP(A20,BASE.!$A$2:$T$878,17,FALSE)</f>
        <v>0</v>
      </c>
      <c r="R20" s="124">
        <f>VLOOKUP(A20,BASE.!$A$2:$T$878,18,FALSE)</f>
        <v>93910</v>
      </c>
      <c r="S20" s="124" t="str">
        <f>VLOOKUP(A20,BASE.!$A$2:$T$878,19,FALSE)</f>
        <v>Se acompaña Certificado de Antecedentes Financieros correspondiente al año 2019, aporbado por el  Subdepartamento de Supervisión Financiera Nacional.</v>
      </c>
      <c r="T20" s="169">
        <f>VLOOKUP(A20,BASE.!$A$2:$T$878,20,FALSE)</f>
        <v>37970</v>
      </c>
      <c r="U20" s="183">
        <v>1150</v>
      </c>
      <c r="V20" s="184">
        <v>27643557</v>
      </c>
      <c r="W20" s="184">
        <v>83907107</v>
      </c>
      <c r="X20" s="170">
        <v>44286</v>
      </c>
      <c r="Y20" s="166" t="s">
        <v>7879</v>
      </c>
      <c r="Z20" s="166" t="s">
        <v>7880</v>
      </c>
      <c r="AA20" s="183" t="s">
        <v>7892</v>
      </c>
    </row>
    <row r="21" spans="1:27" x14ac:dyDescent="0.2">
      <c r="A21" s="183">
        <v>1200</v>
      </c>
      <c r="B21" s="124" t="str">
        <f>VLOOKUP(A21,BASE.!$A$2:$T$878,2,FALSE)</f>
        <v>Compañía de las Hijas de la Caridad de San Vicente de Paul</v>
      </c>
      <c r="C21" s="124">
        <f>VLOOKUP(A21,BASE.!$A$2:$T$878,3,FALSE)</f>
        <v>702002001</v>
      </c>
      <c r="D21" s="124" t="str">
        <f>VLOOKUP(A21,BASE.!$A$2:$T$878,4,FALSE)</f>
        <v>Organización Religiosa.</v>
      </c>
      <c r="E21" s="124" t="str">
        <f>VLOOKUP(A21,BASE.!$A$2:$T$878,5,FALSE)</f>
        <v>Erigida de acuerdo al Derecho Canónico, en la Arquidiócesis de Santiago.</v>
      </c>
      <c r="F21" s="124" t="str">
        <f>VLOOKUP(A21,BASE.!$A$2:$T$878,6,FALSE)</f>
        <v>Indefinida.</v>
      </c>
      <c r="G21" s="124" t="str">
        <f>VLOOKUP(A21,BASE.!$A$2:$T$878,7,FALSE)</f>
        <v>Actividades Religiosas.</v>
      </c>
      <c r="H21" s="124" t="str">
        <f>VLOOKUP(A21,BASE.!$A$2:$T$878,8,FALSE)</f>
        <v>no tiene</v>
      </c>
      <c r="I21" s="124" t="str">
        <f>VLOOKUP(A21,BASE.!$A$2:$T$878,9,FALSE)</f>
        <v>no tiene</v>
      </c>
      <c r="J21" s="124" t="str">
        <f>VLOOKUP(A21,BASE.!$A$2:$T$878,10,FALSE)</f>
        <v>no tiene</v>
      </c>
      <c r="K21" s="124" t="str">
        <f>VLOOKUP(A21,BASE.!$A$2:$T$878,11,FALSE)</f>
        <v>Hna. Rosana Cortés Castillo, (Ecónoma Provincial)</v>
      </c>
      <c r="L21" s="124" t="str">
        <f>VLOOKUP(A21,BASE.!$A$2:$T$878,12,FALSE)</f>
        <v xml:space="preserve">Venecia Nº1640 C, comuna Independencia.
</v>
      </c>
      <c r="M21" s="124" t="str">
        <f>VLOOKUP(A21,BASE.!$A$2:$T$878,13,FALSE)</f>
        <v>XIII</v>
      </c>
      <c r="N21" s="124" t="str">
        <f>VLOOKUP(A21,BASE.!$A$2:$T$878,14,FALSE)</f>
        <v>INDEPENDENCIA</v>
      </c>
      <c r="O21" s="124" t="str">
        <f>VLOOKUP(A21,BASE.!$A$2:$T$878,15,FALSE)</f>
        <v>Teléfonos: 2-27370395 – 27376415</v>
      </c>
      <c r="P21" s="124" t="str">
        <f>VLOOKUP(A21,BASE.!$A$2:$T$878,16,FALSE)</f>
        <v>Correo: enlacechile@hijasdelacaridad.net</v>
      </c>
      <c r="Q21" s="124">
        <f>VLOOKUP(A21,BASE.!$A$2:$T$878,17,FALSE)</f>
        <v>0</v>
      </c>
      <c r="R21" s="124" t="str">
        <f>VLOOKUP(A21,BASE.!$A$2:$T$878,18,FALSE)</f>
        <v>93910: Organizaciones Religiosas</v>
      </c>
      <c r="S21" s="124" t="str">
        <f>VLOOKUP(A21,BASE.!$A$2:$T$878,19,FALSE)</f>
        <v xml:space="preserve">Certificado de antecedentes financieros correspondientes al año 2019 aprobados por el Subdepartamento de Supervisión Financiera Nacional </v>
      </c>
      <c r="T21" s="169">
        <f>VLOOKUP(A21,BASE.!$A$2:$T$878,20,FALSE)</f>
        <v>37956</v>
      </c>
      <c r="U21" s="183">
        <v>1200</v>
      </c>
      <c r="V21" s="184">
        <v>30121211</v>
      </c>
      <c r="W21" s="184">
        <v>73178250</v>
      </c>
      <c r="X21" s="170">
        <v>44286</v>
      </c>
      <c r="Y21" s="166" t="s">
        <v>7879</v>
      </c>
      <c r="Z21" s="166" t="s">
        <v>7880</v>
      </c>
      <c r="AA21" s="183" t="s">
        <v>7893</v>
      </c>
    </row>
    <row r="22" spans="1:27" x14ac:dyDescent="0.2">
      <c r="A22" s="183">
        <v>1250</v>
      </c>
      <c r="B22" s="124" t="str">
        <f>VLOOKUP(A22,BASE.!$A$2:$T$878,2,FALSE)</f>
        <v>Congregación Hijas de San José Protectoras de la Infancia</v>
      </c>
      <c r="C22" s="124">
        <f>VLOOKUP(A22,BASE.!$A$2:$T$878,3,FALSE)</f>
        <v>826902000</v>
      </c>
      <c r="D22" s="124" t="str">
        <f>VLOOKUP(A22,BASE.!$A$2:$T$878,4,FALSE)</f>
        <v>Organización Religiosa.</v>
      </c>
      <c r="E22" s="124" t="str">
        <f>VLOOKUP(A22,BASE.!$A$2:$T$878,5,FALSE)</f>
        <v xml:space="preserve">Erigida de acuerdo al derecho Canónico, en la Arquidiócesis de Santiago.  </v>
      </c>
      <c r="F22" s="124" t="str">
        <f>VLOOKUP(A22,BASE.!$A$2:$T$878,6,FALSE)</f>
        <v>Indefinida.</v>
      </c>
      <c r="G22" s="124" t="str">
        <f>VLOOKUP(A22,BASE.!$A$2:$T$878,7,FALSE)</f>
        <v>Actividades Religiosas.</v>
      </c>
      <c r="H22" s="124" t="str">
        <f>VLOOKUP(A22,BASE.!$A$2:$T$878,8,FALSE)</f>
        <v>no tiene</v>
      </c>
      <c r="I22" s="124">
        <f>VLOOKUP(A22,BASE.!$A$2:$T$878,9,FALSE)</f>
        <v>0</v>
      </c>
      <c r="J22" s="124">
        <f>VLOOKUP(A22,BASE.!$A$2:$T$878,10,FALSE)</f>
        <v>0</v>
      </c>
      <c r="K22" s="124" t="str">
        <f>VLOOKUP(A22,BASE.!$A$2:$T$878,11,FALSE)</f>
        <v xml:space="preserve">Hna. Rosa Elena Bahamonde Rosas, </v>
      </c>
      <c r="L22" s="124" t="str">
        <f>VLOOKUP(A22,BASE.!$A$2:$T$878,12,FALSE)</f>
        <v xml:space="preserve">Agustinas Nº2874, Santiago.
</v>
      </c>
      <c r="M22" s="124" t="str">
        <f>VLOOKUP(A22,BASE.!$A$2:$T$878,13,FALSE)</f>
        <v>XIII</v>
      </c>
      <c r="N22" s="124" t="str">
        <f>VLOOKUP(A22,BASE.!$A$2:$T$878,14,FALSE)</f>
        <v>santiago</v>
      </c>
      <c r="O22" s="124" t="str">
        <f>VLOOKUP(A22,BASE.!$A$2:$T$878,15,FALSE)</f>
        <v>Fono 226815658/984450893</v>
      </c>
      <c r="P22" s="124" t="str">
        <f>VLOOKUP(A22,BASE.!$A$2:$T$878,16,FALSE)</f>
        <v xml:space="preserve"> conghsj@gmail.com
  rosabahamonde@gmail.com</v>
      </c>
      <c r="Q22" s="124">
        <f>VLOOKUP(A22,BASE.!$A$2:$T$878,17,FALSE)</f>
        <v>0</v>
      </c>
      <c r="R22" s="124">
        <f>VLOOKUP(A22,BASE.!$A$2:$T$878,18,FALSE)</f>
        <v>93910</v>
      </c>
      <c r="S22" s="124" t="str">
        <f>VLOOKUP(A22,BASE.!$A$2:$T$878,19,FALSE)</f>
        <v xml:space="preserve">Antecedentes Financiero correspondientes al año 2019, aprobados por el Subdepartamento de Supervisión Financiera Nacional. </v>
      </c>
      <c r="T22" s="169">
        <f>VLOOKUP(A22,BASE.!$A$2:$T$878,20,FALSE)</f>
        <v>37970</v>
      </c>
      <c r="U22" s="183">
        <v>1250</v>
      </c>
      <c r="V22" s="184">
        <v>39733890</v>
      </c>
      <c r="W22" s="184">
        <v>105457093</v>
      </c>
      <c r="X22" s="170">
        <v>44286</v>
      </c>
      <c r="Y22" s="166" t="s">
        <v>7879</v>
      </c>
      <c r="Z22" s="166" t="s">
        <v>7880</v>
      </c>
      <c r="AA22" s="183" t="s">
        <v>7894</v>
      </c>
    </row>
    <row r="23" spans="1:27" x14ac:dyDescent="0.2">
      <c r="A23" s="183">
        <v>1450</v>
      </c>
      <c r="B23" s="124" t="str">
        <f>VLOOKUP(A23,BASE.!$A$2:$T$878,2,FALSE)</f>
        <v xml:space="preserve">Congregación Pequeñas Hermanas Misioneras de la Caridad-Don Orione </v>
      </c>
      <c r="C23" s="124">
        <f>VLOOKUP(A23,BASE.!$A$2:$T$878,3,FALSE)</f>
        <v>700813002</v>
      </c>
      <c r="D23" s="124" t="str">
        <f>VLOOKUP(A23,BASE.!$A$2:$T$878,4,FALSE)</f>
        <v>Organización Religiosa.</v>
      </c>
      <c r="E23" s="124" t="str">
        <f>VLOOKUP(A23,BASE.!$A$2:$T$878,5,FALSE)</f>
        <v xml:space="preserve">Erigida de acuerdo al Derecho Canónico.  </v>
      </c>
      <c r="F23" s="124" t="str">
        <f>VLOOKUP(A23,BASE.!$A$2:$T$878,6,FALSE)</f>
        <v>Indefinida.Consta en el Certificado C/1324/2020, emitido por doña Marcela Arriaza Morales, Notaria del Arzobispado de Santiago, con fecha 13 de noviembre de 2020</v>
      </c>
      <c r="G23" s="124" t="str">
        <f>VLOOKUP(A23,BASE.!$A$2:$T$878,7,FALSE)</f>
        <v>Actividades Religiosas.</v>
      </c>
      <c r="H23" s="124" t="str">
        <f>VLOOKUP(A23,BASE.!$A$2:$T$878,8,FALSE)</f>
        <v>no tiene</v>
      </c>
      <c r="I23" s="124">
        <f>VLOOKUP(A23,BASE.!$A$2:$T$878,9,FALSE)</f>
        <v>0</v>
      </c>
      <c r="J23" s="124">
        <f>VLOOKUP(A23,BASE.!$A$2:$T$878,10,FALSE)</f>
        <v>0</v>
      </c>
      <c r="K23" s="124" t="str">
        <f>VLOOKUP(A23,BASE.!$A$2:$T$878,11,FALSE)</f>
        <v>Hna. Mónica Izquierdo Yáñez        Mónica Izquierdo Yáñez (Representante legal del “Hogar Casa de Caridad Don Orione).</v>
      </c>
      <c r="L23" s="124" t="str">
        <f>VLOOKUP(A23,BASE.!$A$2:$T$878,12,FALSE)</f>
        <v xml:space="preserve">El Almendro Nº533, comuna de Cerrillos. 
</v>
      </c>
      <c r="M23" s="124" t="str">
        <f>VLOOKUP(A23,BASE.!$A$2:$T$878,13,FALSE)</f>
        <v>XIII</v>
      </c>
      <c r="N23" s="124" t="str">
        <f>VLOOKUP(A23,BASE.!$A$2:$T$878,14,FALSE)</f>
        <v>cerrillos</v>
      </c>
      <c r="O23" s="124" t="str">
        <f>VLOOKUP(A23,BASE.!$A$2:$T$878,15,FALSE)</f>
        <v>Fono 5571330.</v>
      </c>
      <c r="P23" s="124">
        <f>VLOOKUP(A23,BASE.!$A$2:$T$878,16,FALSE)</f>
        <v>0</v>
      </c>
      <c r="Q23" s="124">
        <f>VLOOKUP(A23,BASE.!$A$2:$T$878,17,FALSE)</f>
        <v>0</v>
      </c>
      <c r="R23" s="124" t="str">
        <f>VLOOKUP(A23,BASE.!$A$2:$T$878,18,FALSE)</f>
        <v>93910: Organizaciones Religiosas</v>
      </c>
      <c r="S23" s="124" t="str">
        <f>VLOOKUP(A23,BASE.!$A$2:$T$878,19,FALSE)</f>
        <v>Se acompaña Certificado de Antecedentes Financieros correspondiente al año 2019, aprobados por el Subdepartamento de Supervisión Financiera Nacional.</v>
      </c>
      <c r="T23" s="169">
        <f>VLOOKUP(A23,BASE.!$A$2:$T$878,20,FALSE)</f>
        <v>37970</v>
      </c>
      <c r="U23" s="183">
        <v>1450</v>
      </c>
      <c r="V23" s="184">
        <v>19162260</v>
      </c>
      <c r="W23" s="184">
        <v>56596798</v>
      </c>
      <c r="X23" s="170">
        <v>44286</v>
      </c>
      <c r="Y23" s="166" t="s">
        <v>7879</v>
      </c>
      <c r="Z23" s="166" t="s">
        <v>7880</v>
      </c>
      <c r="AA23" s="183" t="s">
        <v>7895</v>
      </c>
    </row>
    <row r="24" spans="1:27" x14ac:dyDescent="0.2">
      <c r="A24" s="183">
        <v>1500</v>
      </c>
      <c r="B24" s="124" t="str">
        <f>VLOOKUP(A24,BASE.!$A$2:$T$878,2,FALSE)</f>
        <v>Congregación Pequeña Obra de la Divina Providencia</v>
      </c>
      <c r="C24" s="124">
        <f>VLOOKUP(A24,BASE.!$A$2:$T$878,3,FALSE)</f>
        <v>821567009</v>
      </c>
      <c r="D24" s="124" t="str">
        <f>VLOOKUP(A24,BASE.!$A$2:$T$878,4,FALSE)</f>
        <v>Organización Religiosa</v>
      </c>
      <c r="E24" s="124" t="str">
        <f>VLOOKUP(A24,BASE.!$A$2:$T$878,5,FALSE)</f>
        <v>Erigida de acuerdo al Derecho Canónico, en la Arquidiócesis de Santiago.</v>
      </c>
      <c r="F24" s="124" t="str">
        <f>VLOOKUP(A24,BASE.!$A$2:$T$878,6,FALSE)</f>
        <v xml:space="preserve">Indefinida. Consta en los Certificados C/1303/2020 y 1302/2020, ambos de fecha 10 de noviembre de 2020, autorizado por doña Marcela Arriaza Morales, Notaria del Arzobispado de Santiago.
</v>
      </c>
      <c r="G24" s="124" t="str">
        <f>VLOOKUP(A24,BASE.!$A$2:$T$878,7,FALSE)</f>
        <v>Actividades Religiosas.</v>
      </c>
      <c r="H24" s="124" t="str">
        <f>VLOOKUP(A24,BASE.!$A$2:$T$878,8,FALSE)</f>
        <v xml:space="preserve">R.P. Sergio Felipe Valenzuela Ramos, Superior Provincial en Chile de la Congregación, 
R.P. Giacomo Valenza Vicario,
Hno. Juan Alberto Daza Jara, Consejero,
RP Álvaro Olivares Fernández, Ecónomo, </v>
      </c>
      <c r="I24" s="124">
        <f>VLOOKUP(A24,BASE.!$A$2:$T$878,9,FALSE)</f>
        <v>0</v>
      </c>
      <c r="J24" s="124">
        <f>VLOOKUP(A24,BASE.!$A$2:$T$878,10,FALSE)</f>
        <v>0</v>
      </c>
      <c r="K24" s="124" t="str">
        <f>VLOOKUP(A24,BASE.!$A$2:$T$878,11,FALSE)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4" s="124" t="str">
        <f>VLOOKUP(A24,BASE.!$A$2:$T$878,12,FALSE)</f>
        <v>Don Orione N° 7306</v>
      </c>
      <c r="M24" s="124" t="str">
        <f>VLOOKUP(A24,BASE.!$A$2:$T$878,13,FALSE)</f>
        <v>XIII</v>
      </c>
      <c r="N24" s="124" t="str">
        <f>VLOOKUP(A24,BASE.!$A$2:$T$878,14,FALSE)</f>
        <v>cerrillos</v>
      </c>
      <c r="O24" s="124" t="str">
        <f>VLOOKUP(A24,BASE.!$A$2:$T$878,15,FALSE)</f>
        <v>5570495, 5575387099</v>
      </c>
      <c r="P24" s="124">
        <f>VLOOKUP(A24,BASE.!$A$2:$T$878,16,FALSE)</f>
        <v>0</v>
      </c>
      <c r="Q24" s="124">
        <f>VLOOKUP(A24,BASE.!$A$2:$T$878,17,FALSE)</f>
        <v>0</v>
      </c>
      <c r="R24" s="124" t="str">
        <f>VLOOKUP(A24,BASE.!$A$2:$T$878,18,FALSE)</f>
        <v>93910: Organizaciones Religiosas</v>
      </c>
      <c r="S24" s="124" t="str">
        <f>VLOOKUP(A24,BASE.!$A$2:$T$878,19,FALSE)</f>
        <v>Se acompaña Certificado de  Antecedentes Financieros, correspondiente al año 2019, raprobados  del Subdepartamento de Supervisión Financiera.</v>
      </c>
      <c r="T24" s="169">
        <f>VLOOKUP(A24,BASE.!$A$2:$T$878,20,FALSE)</f>
        <v>37970</v>
      </c>
      <c r="U24" s="183">
        <v>1500</v>
      </c>
      <c r="V24" s="184">
        <v>30051583</v>
      </c>
      <c r="W24" s="184">
        <v>95259757</v>
      </c>
      <c r="X24" s="170">
        <v>44286</v>
      </c>
      <c r="Y24" s="166" t="s">
        <v>7879</v>
      </c>
      <c r="Z24" s="166" t="s">
        <v>7880</v>
      </c>
      <c r="AA24" s="183" t="s">
        <v>7896</v>
      </c>
    </row>
    <row r="25" spans="1:27" x14ac:dyDescent="0.2">
      <c r="A25" s="183">
        <v>1500</v>
      </c>
      <c r="B25" s="124" t="str">
        <f>VLOOKUP(A25,BASE.!$A$2:$T$878,2,FALSE)</f>
        <v>Congregación Pequeña Obra de la Divina Providencia</v>
      </c>
      <c r="C25" s="124">
        <f>VLOOKUP(A25,BASE.!$A$2:$T$878,3,FALSE)</f>
        <v>821567009</v>
      </c>
      <c r="D25" s="124" t="str">
        <f>VLOOKUP(A25,BASE.!$A$2:$T$878,4,FALSE)</f>
        <v>Organización Religiosa</v>
      </c>
      <c r="E25" s="124" t="str">
        <f>VLOOKUP(A25,BASE.!$A$2:$T$878,5,FALSE)</f>
        <v>Erigida de acuerdo al Derecho Canónico, en la Arquidiócesis de Santiago.</v>
      </c>
      <c r="F25" s="124" t="str">
        <f>VLOOKUP(A25,BASE.!$A$2:$T$878,6,FALSE)</f>
        <v xml:space="preserve">Indefinida. Consta en los Certificados C/1303/2020 y 1302/2020, ambos de fecha 10 de noviembre de 2020, autorizado por doña Marcela Arriaza Morales, Notaria del Arzobispado de Santiago.
</v>
      </c>
      <c r="G25" s="124" t="str">
        <f>VLOOKUP(A25,BASE.!$A$2:$T$878,7,FALSE)</f>
        <v>Actividades Religiosas.</v>
      </c>
      <c r="H25" s="124" t="str">
        <f>VLOOKUP(A25,BASE.!$A$2:$T$878,8,FALSE)</f>
        <v xml:space="preserve">R.P. Sergio Felipe Valenzuela Ramos, Superior Provincial en Chile de la Congregación, 
R.P. Giacomo Valenza Vicario,
Hno. Juan Alberto Daza Jara, Consejero,
RP Álvaro Olivares Fernández, Ecónomo, </v>
      </c>
      <c r="I25" s="124">
        <f>VLOOKUP(A25,BASE.!$A$2:$T$878,9,FALSE)</f>
        <v>0</v>
      </c>
      <c r="J25" s="124">
        <f>VLOOKUP(A25,BASE.!$A$2:$T$878,10,FALSE)</f>
        <v>0</v>
      </c>
      <c r="K25" s="124" t="str">
        <f>VLOOKUP(A25,BASE.!$A$2:$T$878,11,FALSE)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5" s="124" t="str">
        <f>VLOOKUP(A25,BASE.!$A$2:$T$878,12,FALSE)</f>
        <v>Don Orione N° 7306</v>
      </c>
      <c r="M25" s="124" t="str">
        <f>VLOOKUP(A25,BASE.!$A$2:$T$878,13,FALSE)</f>
        <v>XIII</v>
      </c>
      <c r="N25" s="124" t="str">
        <f>VLOOKUP(A25,BASE.!$A$2:$T$878,14,FALSE)</f>
        <v>cerrillos</v>
      </c>
      <c r="O25" s="124" t="str">
        <f>VLOOKUP(A25,BASE.!$A$2:$T$878,15,FALSE)</f>
        <v>5570495, 5575387099</v>
      </c>
      <c r="P25" s="124">
        <f>VLOOKUP(A25,BASE.!$A$2:$T$878,16,FALSE)</f>
        <v>0</v>
      </c>
      <c r="Q25" s="124">
        <f>VLOOKUP(A25,BASE.!$A$2:$T$878,17,FALSE)</f>
        <v>0</v>
      </c>
      <c r="R25" s="124" t="str">
        <f>VLOOKUP(A25,BASE.!$A$2:$T$878,18,FALSE)</f>
        <v>93910: Organizaciones Religiosas</v>
      </c>
      <c r="S25" s="124" t="str">
        <f>VLOOKUP(A25,BASE.!$A$2:$T$878,19,FALSE)</f>
        <v>Se acompaña Certificado de  Antecedentes Financieros, correspondiente al año 2019, raprobados  del Subdepartamento de Supervisión Financiera.</v>
      </c>
      <c r="T25" s="169">
        <f>VLOOKUP(A25,BASE.!$A$2:$T$878,20,FALSE)</f>
        <v>37970</v>
      </c>
      <c r="U25" s="183">
        <v>1500</v>
      </c>
      <c r="V25" s="184">
        <v>65402203</v>
      </c>
      <c r="W25" s="184">
        <v>84257834</v>
      </c>
      <c r="X25" s="170">
        <v>44286</v>
      </c>
      <c r="Y25" s="166" t="s">
        <v>7879</v>
      </c>
      <c r="Z25" s="166" t="s">
        <v>7880</v>
      </c>
      <c r="AA25" s="183" t="s">
        <v>7898</v>
      </c>
    </row>
    <row r="26" spans="1:27" x14ac:dyDescent="0.2">
      <c r="A26" s="183">
        <v>1550</v>
      </c>
      <c r="B26" s="124" t="str">
        <f>VLOOKUP(A26,BASE.!$A$2:$T$878,2,FALSE)</f>
        <v xml:space="preserve">Congregación de Religiosas Adoratrices Esclavas del Santísimo Sacramento y de la Caridad. </v>
      </c>
      <c r="C26" s="124">
        <f>VLOOKUP(A26,BASE.!$A$2:$T$878,3,FALSE)</f>
        <v>700230201</v>
      </c>
      <c r="D26" s="124" t="str">
        <f>VLOOKUP(A26,BASE.!$A$2:$T$878,4,FALSE)</f>
        <v>Organización Religiosa.</v>
      </c>
      <c r="E26" s="124" t="str">
        <f>VLOOKUP(A26,BASE.!$A$2:$T$878,5,FALSE)</f>
        <v xml:space="preserve">Erigida de acuerdo al Derecho Canónico, del Arzobispado de Santiago. 
Asimismo, se otorgó personalidad jurídica por Decreto Supremo Nº419, del  11 de abril de 1922, del Ministerio de Justicia.  
</v>
      </c>
      <c r="F26" s="124" t="str">
        <f>VLOOKUP(A26,BASE.!$A$2:$T$878,6,FALSE)</f>
        <v>Indefinida.</v>
      </c>
      <c r="G26" s="124" t="str">
        <f>VLOOKUP(A26,BASE.!$A$2:$T$878,7,FALSE)</f>
        <v>Actividades Religiosas.</v>
      </c>
      <c r="H26" s="124" t="str">
        <f>VLOOKUP(A26,BASE.!$A$2:$T$878,8,FALSE)</f>
        <v>no tiene</v>
      </c>
      <c r="I26" s="124">
        <f>VLOOKUP(A26,BASE.!$A$2:$T$878,9,FALSE)</f>
        <v>0</v>
      </c>
      <c r="J26" s="124">
        <f>VLOOKUP(A26,BASE.!$A$2:$T$878,10,FALSE)</f>
        <v>0</v>
      </c>
      <c r="K26" s="124" t="str">
        <f>VLOOKUP(A26,BASE.!$A$2:$T$878,11,FALSE)</f>
        <v xml:space="preserve">Margarita Fabiola Sais Monserrat, 
</v>
      </c>
      <c r="L26" s="124" t="str">
        <f>VLOOKUP(A26,BASE.!$A$2:$T$878,12,FALSE)</f>
        <v xml:space="preserve">Obispo Manuel Umaña Nº1356, comuna de Estación Central.
</v>
      </c>
      <c r="M26" s="124" t="str">
        <f>VLOOKUP(A26,BASE.!$A$2:$T$878,13,FALSE)</f>
        <v>XIII</v>
      </c>
      <c r="N26" s="124" t="str">
        <f>VLOOKUP(A26,BASE.!$A$2:$T$878,14,FALSE)</f>
        <v>estacion central</v>
      </c>
      <c r="O26" s="124" t="str">
        <f>VLOOKUP(A26,BASE.!$A$2:$T$878,15,FALSE)</f>
        <v>226834204 
71 - 2215375</v>
      </c>
      <c r="P26" s="124" t="str">
        <f>VLOOKUP(A26,BASE.!$A$2:$T$878,16,FALSE)</f>
        <v>ppfmicaeliano@gmail.com</v>
      </c>
      <c r="Q26" s="124">
        <f>VLOOKUP(A26,BASE.!$A$2:$T$878,17,FALSE)</f>
        <v>0</v>
      </c>
      <c r="R26" s="124" t="str">
        <f>VLOOKUP(A26,BASE.!$A$2:$T$878,18,FALSE)</f>
        <v>93910: Organización Religiosa.</v>
      </c>
      <c r="S26" s="124" t="str">
        <f>VLOOKUP(A26,BASE.!$A$2:$T$878,19,FALSE)</f>
        <v>Certificado de Antecedentes Financieros correspondientes al año 2019, aprobados por el Subdepartamento de Supervisión Financiera Nacional.</v>
      </c>
      <c r="T26" s="169">
        <f>VLOOKUP(A26,BASE.!$A$2:$T$878,20,FALSE)</f>
        <v>37970</v>
      </c>
      <c r="U26" s="183">
        <v>1550</v>
      </c>
      <c r="V26" s="184">
        <v>2770714</v>
      </c>
      <c r="W26" s="184">
        <v>22750534</v>
      </c>
      <c r="X26" s="170">
        <v>44286</v>
      </c>
      <c r="Y26" s="166" t="s">
        <v>7879</v>
      </c>
      <c r="Z26" s="166" t="s">
        <v>7880</v>
      </c>
      <c r="AA26" s="183" t="s">
        <v>7899</v>
      </c>
    </row>
    <row r="27" spans="1:27" x14ac:dyDescent="0.2">
      <c r="A27" s="183">
        <v>1750</v>
      </c>
      <c r="B27" s="124" t="str">
        <f>VLOOKUP(A27,BASE.!$A$2:$T$878,2,FALSE)</f>
        <v>Congregación Religiosos Terciarios Capuchinos de Nuestra Señora de los Dolores</v>
      </c>
      <c r="C27" s="124">
        <f>VLOOKUP(A27,BASE.!$A$2:$T$878,3,FALSE)</f>
        <v>817951724</v>
      </c>
      <c r="D27" s="124" t="str">
        <f>VLOOKUP(A27,BASE.!$A$2:$T$878,4,FALSE)</f>
        <v>Organización Religiosa.</v>
      </c>
      <c r="E27" s="124" t="str">
        <f>VLOOKUP(A27,BASE.!$A$2:$T$878,5,FALSE)</f>
        <v>Erigida de acuerdo al Derecho Canónico, según consta en Certificado Nº722/2003, emitido por doña Sara Rodríguez Silva, Notario Eclesiástico del Obispado de Valparaíso, con fecha 17 de noviembre del 2003.</v>
      </c>
      <c r="F27" s="124" t="str">
        <f>VLOOKUP(A27,BASE.!$A$2:$T$878,6,FALSE)</f>
        <v>Indefinida.</v>
      </c>
      <c r="G27" s="124" t="str">
        <f>VLOOKUP(A27,BASE.!$A$2:$T$878,7,FALSE)</f>
        <v>Actividades Religiosas.</v>
      </c>
      <c r="H27" s="124" t="str">
        <f>VLOOKUP(A27,BASE.!$A$2:$T$878,8,FALSE)</f>
        <v>no tiene</v>
      </c>
      <c r="I27" s="124">
        <f>VLOOKUP(A27,BASE.!$A$2:$T$878,9,FALSE)</f>
        <v>0</v>
      </c>
      <c r="J27" s="124">
        <f>VLOOKUP(A27,BASE.!$A$2:$T$878,10,FALSE)</f>
        <v>0</v>
      </c>
      <c r="K27" s="124" t="str">
        <f>VLOOKUP(A27,BASE.!$A$2:$T$878,11,FALSE)</f>
        <v>Fray Rubén Eduardo Gutiérrez Quiñones,</v>
      </c>
      <c r="L27" s="124" t="str">
        <f>VLOOKUP(A27,BASE.!$A$2:$T$878,12,FALSE)</f>
        <v xml:space="preserve">Barros Arana N° 162, Oficina 101, Concepción, Región del Biobío. 
Teléfonos: 412767056
Celular: +56974305923
</v>
      </c>
      <c r="M27" s="124" t="str">
        <f>VLOOKUP(A27,BASE.!$A$2:$T$878,13,FALSE)</f>
        <v>VIII</v>
      </c>
      <c r="N27" s="124" t="str">
        <f>VLOOKUP(A27,BASE.!$A$2:$T$878,14,FALSE)</f>
        <v>Concepción</v>
      </c>
      <c r="O27" s="124" t="str">
        <f>VLOOKUP(A27,BASE.!$A$2:$T$878,15,FALSE)</f>
        <v>Teléfonos: 412767056
Celular: +56974305923</v>
      </c>
      <c r="P27" s="124" t="str">
        <f>VLOOKUP(A27,BASE.!$A$2:$T$878,16,FALSE)</f>
        <v xml:space="preserve">Correos electrónicos: eduardo.gut@gmail.com
                                        paula.quilodran@programasamigo.cl
</v>
      </c>
      <c r="Q27" s="124">
        <f>VLOOKUP(A27,BASE.!$A$2:$T$878,17,FALSE)</f>
        <v>0</v>
      </c>
      <c r="R27" s="124" t="str">
        <f>VLOOKUP(A27,BASE.!$A$2:$T$878,18,FALSE)</f>
        <v>93910: Organizaciones Religiosas.</v>
      </c>
      <c r="S27" s="124" t="str">
        <f>VLOOKUP(A27,BASE.!$A$2:$T$878,19,FALSE)</f>
        <v xml:space="preserve">Certificado de antecedentes financieros, correspondientes al año 2019, aprobados por el Subdepartamento de Supervisión Financiera Nacional. </v>
      </c>
      <c r="T27" s="169">
        <f>VLOOKUP(A27,BASE.!$A$2:$T$878,20,FALSE)</f>
        <v>37970</v>
      </c>
      <c r="U27" s="183">
        <v>1750</v>
      </c>
      <c r="V27" s="184">
        <v>15630508</v>
      </c>
      <c r="W27" s="184">
        <v>43741340</v>
      </c>
      <c r="X27" s="170">
        <v>44286</v>
      </c>
      <c r="Y27" s="166" t="s">
        <v>7879</v>
      </c>
      <c r="Z27" s="166" t="s">
        <v>7880</v>
      </c>
      <c r="AA27" s="183" t="s">
        <v>7900</v>
      </c>
    </row>
    <row r="28" spans="1:27" x14ac:dyDescent="0.2">
      <c r="A28" s="183">
        <v>1750</v>
      </c>
      <c r="B28" s="124" t="str">
        <f>VLOOKUP(A28,BASE.!$A$2:$T$878,2,FALSE)</f>
        <v>Congregación Religiosos Terciarios Capuchinos de Nuestra Señora de los Dolores</v>
      </c>
      <c r="C28" s="124">
        <f>VLOOKUP(A28,BASE.!$A$2:$T$878,3,FALSE)</f>
        <v>817951724</v>
      </c>
      <c r="D28" s="124" t="str">
        <f>VLOOKUP(A28,BASE.!$A$2:$T$878,4,FALSE)</f>
        <v>Organización Religiosa.</v>
      </c>
      <c r="E28" s="124" t="str">
        <f>VLOOKUP(A28,BASE.!$A$2:$T$878,5,FALSE)</f>
        <v>Erigida de acuerdo al Derecho Canónico, según consta en Certificado Nº722/2003, emitido por doña Sara Rodríguez Silva, Notario Eclesiástico del Obispado de Valparaíso, con fecha 17 de noviembre del 2003.</v>
      </c>
      <c r="F28" s="124" t="str">
        <f>VLOOKUP(A28,BASE.!$A$2:$T$878,6,FALSE)</f>
        <v>Indefinida.</v>
      </c>
      <c r="G28" s="124" t="str">
        <f>VLOOKUP(A28,BASE.!$A$2:$T$878,7,FALSE)</f>
        <v>Actividades Religiosas.</v>
      </c>
      <c r="H28" s="124" t="str">
        <f>VLOOKUP(A28,BASE.!$A$2:$T$878,8,FALSE)</f>
        <v>no tiene</v>
      </c>
      <c r="I28" s="124">
        <f>VLOOKUP(A28,BASE.!$A$2:$T$878,9,FALSE)</f>
        <v>0</v>
      </c>
      <c r="J28" s="124">
        <f>VLOOKUP(A28,BASE.!$A$2:$T$878,10,FALSE)</f>
        <v>0</v>
      </c>
      <c r="K28" s="124" t="str">
        <f>VLOOKUP(A28,BASE.!$A$2:$T$878,11,FALSE)</f>
        <v>Fray Rubén Eduardo Gutiérrez Quiñones,</v>
      </c>
      <c r="L28" s="124" t="str">
        <f>VLOOKUP(A28,BASE.!$A$2:$T$878,12,FALSE)</f>
        <v xml:space="preserve">Barros Arana N° 162, Oficina 101, Concepción, Región del Biobío. 
Teléfonos: 412767056
Celular: +56974305923
</v>
      </c>
      <c r="M28" s="124" t="str">
        <f>VLOOKUP(A28,BASE.!$A$2:$T$878,13,FALSE)</f>
        <v>VIII</v>
      </c>
      <c r="N28" s="124" t="str">
        <f>VLOOKUP(A28,BASE.!$A$2:$T$878,14,FALSE)</f>
        <v>Concepción</v>
      </c>
      <c r="O28" s="124" t="str">
        <f>VLOOKUP(A28,BASE.!$A$2:$T$878,15,FALSE)</f>
        <v>Teléfonos: 412767056
Celular: +56974305923</v>
      </c>
      <c r="P28" s="124" t="str">
        <f>VLOOKUP(A28,BASE.!$A$2:$T$878,16,FALSE)</f>
        <v xml:space="preserve">Correos electrónicos: eduardo.gut@gmail.com
                                        paula.quilodran@programasamigo.cl
</v>
      </c>
      <c r="Q28" s="124">
        <f>VLOOKUP(A28,BASE.!$A$2:$T$878,17,FALSE)</f>
        <v>0</v>
      </c>
      <c r="R28" s="124" t="str">
        <f>VLOOKUP(A28,BASE.!$A$2:$T$878,18,FALSE)</f>
        <v>93910: Organizaciones Religiosas.</v>
      </c>
      <c r="S28" s="124" t="str">
        <f>VLOOKUP(A28,BASE.!$A$2:$T$878,19,FALSE)</f>
        <v xml:space="preserve">Certificado de antecedentes financieros, correspondientes al año 2019, aprobados por el Subdepartamento de Supervisión Financiera Nacional. </v>
      </c>
      <c r="T28" s="169">
        <f>VLOOKUP(A28,BASE.!$A$2:$T$878,20,FALSE)</f>
        <v>37970</v>
      </c>
      <c r="U28" s="183">
        <v>1750</v>
      </c>
      <c r="V28" s="184">
        <v>23726446</v>
      </c>
      <c r="W28" s="184">
        <v>60822281</v>
      </c>
      <c r="X28" s="170">
        <v>44286</v>
      </c>
      <c r="Y28" s="166" t="s">
        <v>7879</v>
      </c>
      <c r="Z28" s="166" t="s">
        <v>7880</v>
      </c>
      <c r="AA28" s="183" t="s">
        <v>7901</v>
      </c>
    </row>
    <row r="29" spans="1:27" x14ac:dyDescent="0.2">
      <c r="A29" s="183">
        <v>1750</v>
      </c>
      <c r="B29" s="124" t="str">
        <f>VLOOKUP(A29,BASE.!$A$2:$T$878,2,FALSE)</f>
        <v>Congregación Religiosos Terciarios Capuchinos de Nuestra Señora de los Dolores</v>
      </c>
      <c r="C29" s="124">
        <f>VLOOKUP(A29,BASE.!$A$2:$T$878,3,FALSE)</f>
        <v>817951724</v>
      </c>
      <c r="D29" s="124" t="str">
        <f>VLOOKUP(A29,BASE.!$A$2:$T$878,4,FALSE)</f>
        <v>Organización Religiosa.</v>
      </c>
      <c r="E29" s="124" t="str">
        <f>VLOOKUP(A29,BASE.!$A$2:$T$878,5,FALSE)</f>
        <v>Erigida de acuerdo al Derecho Canónico, según consta en Certificado Nº722/2003, emitido por doña Sara Rodríguez Silva, Notario Eclesiástico del Obispado de Valparaíso, con fecha 17 de noviembre del 2003.</v>
      </c>
      <c r="F29" s="124" t="str">
        <f>VLOOKUP(A29,BASE.!$A$2:$T$878,6,FALSE)</f>
        <v>Indefinida.</v>
      </c>
      <c r="G29" s="124" t="str">
        <f>VLOOKUP(A29,BASE.!$A$2:$T$878,7,FALSE)</f>
        <v>Actividades Religiosas.</v>
      </c>
      <c r="H29" s="124" t="str">
        <f>VLOOKUP(A29,BASE.!$A$2:$T$878,8,FALSE)</f>
        <v>no tiene</v>
      </c>
      <c r="I29" s="124">
        <f>VLOOKUP(A29,BASE.!$A$2:$T$878,9,FALSE)</f>
        <v>0</v>
      </c>
      <c r="J29" s="124">
        <f>VLOOKUP(A29,BASE.!$A$2:$T$878,10,FALSE)</f>
        <v>0</v>
      </c>
      <c r="K29" s="124" t="str">
        <f>VLOOKUP(A29,BASE.!$A$2:$T$878,11,FALSE)</f>
        <v>Fray Rubén Eduardo Gutiérrez Quiñones,</v>
      </c>
      <c r="L29" s="124" t="str">
        <f>VLOOKUP(A29,BASE.!$A$2:$T$878,12,FALSE)</f>
        <v xml:space="preserve">Barros Arana N° 162, Oficina 101, Concepción, Región del Biobío. 
Teléfonos: 412767056
Celular: +56974305923
</v>
      </c>
      <c r="M29" s="124" t="str">
        <f>VLOOKUP(A29,BASE.!$A$2:$T$878,13,FALSE)</f>
        <v>VIII</v>
      </c>
      <c r="N29" s="124" t="str">
        <f>VLOOKUP(A29,BASE.!$A$2:$T$878,14,FALSE)</f>
        <v>Concepción</v>
      </c>
      <c r="O29" s="124" t="str">
        <f>VLOOKUP(A29,BASE.!$A$2:$T$878,15,FALSE)</f>
        <v>Teléfonos: 412767056
Celular: +56974305923</v>
      </c>
      <c r="P29" s="124" t="str">
        <f>VLOOKUP(A29,BASE.!$A$2:$T$878,16,FALSE)</f>
        <v xml:space="preserve">Correos electrónicos: eduardo.gut@gmail.com
                                        paula.quilodran@programasamigo.cl
</v>
      </c>
      <c r="Q29" s="124">
        <f>VLOOKUP(A29,BASE.!$A$2:$T$878,17,FALSE)</f>
        <v>0</v>
      </c>
      <c r="R29" s="124" t="str">
        <f>VLOOKUP(A29,BASE.!$A$2:$T$878,18,FALSE)</f>
        <v>93910: Organizaciones Religiosas.</v>
      </c>
      <c r="S29" s="124" t="str">
        <f>VLOOKUP(A29,BASE.!$A$2:$T$878,19,FALSE)</f>
        <v xml:space="preserve">Certificado de antecedentes financieros, correspondientes al año 2019, aprobados por el Subdepartamento de Supervisión Financiera Nacional. </v>
      </c>
      <c r="T29" s="169">
        <f>VLOOKUP(A29,BASE.!$A$2:$T$878,20,FALSE)</f>
        <v>37970</v>
      </c>
      <c r="U29" s="183">
        <v>1750</v>
      </c>
      <c r="V29" s="184">
        <v>18209164</v>
      </c>
      <c r="W29" s="184">
        <v>55277820</v>
      </c>
      <c r="X29" s="170">
        <v>44286</v>
      </c>
      <c r="Y29" s="166" t="s">
        <v>7879</v>
      </c>
      <c r="Z29" s="166" t="s">
        <v>7880</v>
      </c>
      <c r="AA29" s="183" t="s">
        <v>7902</v>
      </c>
    </row>
    <row r="30" spans="1:27" x14ac:dyDescent="0.2">
      <c r="A30" s="183">
        <v>1750</v>
      </c>
      <c r="B30" s="124" t="str">
        <f>VLOOKUP(A30,BASE.!$A$2:$T$878,2,FALSE)</f>
        <v>Congregación Religiosos Terciarios Capuchinos de Nuestra Señora de los Dolores</v>
      </c>
      <c r="C30" s="124">
        <f>VLOOKUP(A30,BASE.!$A$2:$T$878,3,FALSE)</f>
        <v>817951724</v>
      </c>
      <c r="D30" s="124" t="str">
        <f>VLOOKUP(A30,BASE.!$A$2:$T$878,4,FALSE)</f>
        <v>Organización Religiosa.</v>
      </c>
      <c r="E30" s="124" t="str">
        <f>VLOOKUP(A30,BASE.!$A$2:$T$878,5,FALSE)</f>
        <v>Erigida de acuerdo al Derecho Canónico, según consta en Certificado Nº722/2003, emitido por doña Sara Rodríguez Silva, Notario Eclesiástico del Obispado de Valparaíso, con fecha 17 de noviembre del 2003.</v>
      </c>
      <c r="F30" s="124" t="str">
        <f>VLOOKUP(A30,BASE.!$A$2:$T$878,6,FALSE)</f>
        <v>Indefinida.</v>
      </c>
      <c r="G30" s="124" t="str">
        <f>VLOOKUP(A30,BASE.!$A$2:$T$878,7,FALSE)</f>
        <v>Actividades Religiosas.</v>
      </c>
      <c r="H30" s="124" t="str">
        <f>VLOOKUP(A30,BASE.!$A$2:$T$878,8,FALSE)</f>
        <v>no tiene</v>
      </c>
      <c r="I30" s="124">
        <f>VLOOKUP(A30,BASE.!$A$2:$T$878,9,FALSE)</f>
        <v>0</v>
      </c>
      <c r="J30" s="124">
        <f>VLOOKUP(A30,BASE.!$A$2:$T$878,10,FALSE)</f>
        <v>0</v>
      </c>
      <c r="K30" s="124" t="str">
        <f>VLOOKUP(A30,BASE.!$A$2:$T$878,11,FALSE)</f>
        <v>Fray Rubén Eduardo Gutiérrez Quiñones,</v>
      </c>
      <c r="L30" s="124" t="str">
        <f>VLOOKUP(A30,BASE.!$A$2:$T$878,12,FALSE)</f>
        <v xml:space="preserve">Barros Arana N° 162, Oficina 101, Concepción, Región del Biobío. 
Teléfonos: 412767056
Celular: +56974305923
</v>
      </c>
      <c r="M30" s="124" t="str">
        <f>VLOOKUP(A30,BASE.!$A$2:$T$878,13,FALSE)</f>
        <v>VIII</v>
      </c>
      <c r="N30" s="124" t="str">
        <f>VLOOKUP(A30,BASE.!$A$2:$T$878,14,FALSE)</f>
        <v>Concepción</v>
      </c>
      <c r="O30" s="124" t="str">
        <f>VLOOKUP(A30,BASE.!$A$2:$T$878,15,FALSE)</f>
        <v>Teléfonos: 412767056
Celular: +56974305923</v>
      </c>
      <c r="P30" s="124" t="str">
        <f>VLOOKUP(A30,BASE.!$A$2:$T$878,16,FALSE)</f>
        <v xml:space="preserve">Correos electrónicos: eduardo.gut@gmail.com
                                        paula.quilodran@programasamigo.cl
</v>
      </c>
      <c r="Q30" s="124">
        <f>VLOOKUP(A30,BASE.!$A$2:$T$878,17,FALSE)</f>
        <v>0</v>
      </c>
      <c r="R30" s="124" t="str">
        <f>VLOOKUP(A30,BASE.!$A$2:$T$878,18,FALSE)</f>
        <v>93910: Organizaciones Religiosas.</v>
      </c>
      <c r="S30" s="124" t="str">
        <f>VLOOKUP(A30,BASE.!$A$2:$T$878,19,FALSE)</f>
        <v xml:space="preserve">Certificado de antecedentes financieros, correspondientes al año 2019, aprobados por el Subdepartamento de Supervisión Financiera Nacional. </v>
      </c>
      <c r="T30" s="169">
        <f>VLOOKUP(A30,BASE.!$A$2:$T$878,20,FALSE)</f>
        <v>37970</v>
      </c>
      <c r="U30" s="183">
        <v>1750</v>
      </c>
      <c r="V30" s="184">
        <v>3645546</v>
      </c>
      <c r="W30" s="184">
        <v>11912440</v>
      </c>
      <c r="X30" s="170">
        <v>44286</v>
      </c>
      <c r="Y30" s="166" t="s">
        <v>7879</v>
      </c>
      <c r="Z30" s="166" t="s">
        <v>7880</v>
      </c>
      <c r="AA30" s="183" t="s">
        <v>162</v>
      </c>
    </row>
    <row r="31" spans="1:27" x14ac:dyDescent="0.2">
      <c r="A31" s="183">
        <v>1750</v>
      </c>
      <c r="B31" s="124" t="str">
        <f>VLOOKUP(A31,BASE.!$A$2:$T$878,2,FALSE)</f>
        <v>Congregación Religiosos Terciarios Capuchinos de Nuestra Señora de los Dolores</v>
      </c>
      <c r="C31" s="124">
        <f>VLOOKUP(A31,BASE.!$A$2:$T$878,3,FALSE)</f>
        <v>817951724</v>
      </c>
      <c r="D31" s="124" t="str">
        <f>VLOOKUP(A31,BASE.!$A$2:$T$878,4,FALSE)</f>
        <v>Organización Religiosa.</v>
      </c>
      <c r="E31" s="124" t="str">
        <f>VLOOKUP(A31,BASE.!$A$2:$T$878,5,FALSE)</f>
        <v>Erigida de acuerdo al Derecho Canónico, según consta en Certificado Nº722/2003, emitido por doña Sara Rodríguez Silva, Notario Eclesiástico del Obispado de Valparaíso, con fecha 17 de noviembre del 2003.</v>
      </c>
      <c r="F31" s="124" t="str">
        <f>VLOOKUP(A31,BASE.!$A$2:$T$878,6,FALSE)</f>
        <v>Indefinida.</v>
      </c>
      <c r="G31" s="124" t="str">
        <f>VLOOKUP(A31,BASE.!$A$2:$T$878,7,FALSE)</f>
        <v>Actividades Religiosas.</v>
      </c>
      <c r="H31" s="124" t="str">
        <f>VLOOKUP(A31,BASE.!$A$2:$T$878,8,FALSE)</f>
        <v>no tiene</v>
      </c>
      <c r="I31" s="124">
        <f>VLOOKUP(A31,BASE.!$A$2:$T$878,9,FALSE)</f>
        <v>0</v>
      </c>
      <c r="J31" s="124">
        <f>VLOOKUP(A31,BASE.!$A$2:$T$878,10,FALSE)</f>
        <v>0</v>
      </c>
      <c r="K31" s="124" t="str">
        <f>VLOOKUP(A31,BASE.!$A$2:$T$878,11,FALSE)</f>
        <v>Fray Rubén Eduardo Gutiérrez Quiñones,</v>
      </c>
      <c r="L31" s="124" t="str">
        <f>VLOOKUP(A31,BASE.!$A$2:$T$878,12,FALSE)</f>
        <v xml:space="preserve">Barros Arana N° 162, Oficina 101, Concepción, Región del Biobío. 
Teléfonos: 412767056
Celular: +56974305923
</v>
      </c>
      <c r="M31" s="124" t="str">
        <f>VLOOKUP(A31,BASE.!$A$2:$T$878,13,FALSE)</f>
        <v>VIII</v>
      </c>
      <c r="N31" s="124" t="str">
        <f>VLOOKUP(A31,BASE.!$A$2:$T$878,14,FALSE)</f>
        <v>Concepción</v>
      </c>
      <c r="O31" s="124" t="str">
        <f>VLOOKUP(A31,BASE.!$A$2:$T$878,15,FALSE)</f>
        <v>Teléfonos: 412767056
Celular: +56974305923</v>
      </c>
      <c r="P31" s="124" t="str">
        <f>VLOOKUP(A31,BASE.!$A$2:$T$878,16,FALSE)</f>
        <v xml:space="preserve">Correos electrónicos: eduardo.gut@gmail.com
                                        paula.quilodran@programasamigo.cl
</v>
      </c>
      <c r="Q31" s="124">
        <f>VLOOKUP(A31,BASE.!$A$2:$T$878,17,FALSE)</f>
        <v>0</v>
      </c>
      <c r="R31" s="124" t="str">
        <f>VLOOKUP(A31,BASE.!$A$2:$T$878,18,FALSE)</f>
        <v>93910: Organizaciones Religiosas.</v>
      </c>
      <c r="S31" s="124" t="str">
        <f>VLOOKUP(A31,BASE.!$A$2:$T$878,19,FALSE)</f>
        <v xml:space="preserve">Certificado de antecedentes financieros, correspondientes al año 2019, aprobados por el Subdepartamento de Supervisión Financiera Nacional. </v>
      </c>
      <c r="T31" s="169">
        <f>VLOOKUP(A31,BASE.!$A$2:$T$878,20,FALSE)</f>
        <v>37970</v>
      </c>
      <c r="U31" s="183">
        <v>1750</v>
      </c>
      <c r="V31" s="184">
        <v>18042005</v>
      </c>
      <c r="W31" s="184">
        <v>56504108</v>
      </c>
      <c r="X31" s="170">
        <v>44286</v>
      </c>
      <c r="Y31" s="166" t="s">
        <v>7879</v>
      </c>
      <c r="Z31" s="166" t="s">
        <v>7880</v>
      </c>
      <c r="AA31" s="183" t="s">
        <v>7903</v>
      </c>
    </row>
    <row r="32" spans="1:27" x14ac:dyDescent="0.2">
      <c r="A32" s="183">
        <v>1750</v>
      </c>
      <c r="B32" s="124" t="str">
        <f>VLOOKUP(A32,BASE.!$A$2:$T$878,2,FALSE)</f>
        <v>Congregación Religiosos Terciarios Capuchinos de Nuestra Señora de los Dolores</v>
      </c>
      <c r="C32" s="124">
        <f>VLOOKUP(A32,BASE.!$A$2:$T$878,3,FALSE)</f>
        <v>817951724</v>
      </c>
      <c r="D32" s="124" t="str">
        <f>VLOOKUP(A32,BASE.!$A$2:$T$878,4,FALSE)</f>
        <v>Organización Religiosa.</v>
      </c>
      <c r="E32" s="124" t="str">
        <f>VLOOKUP(A32,BASE.!$A$2:$T$878,5,FALSE)</f>
        <v>Erigida de acuerdo al Derecho Canónico, según consta en Certificado Nº722/2003, emitido por doña Sara Rodríguez Silva, Notario Eclesiástico del Obispado de Valparaíso, con fecha 17 de noviembre del 2003.</v>
      </c>
      <c r="F32" s="124" t="str">
        <f>VLOOKUP(A32,BASE.!$A$2:$T$878,6,FALSE)</f>
        <v>Indefinida.</v>
      </c>
      <c r="G32" s="124" t="str">
        <f>VLOOKUP(A32,BASE.!$A$2:$T$878,7,FALSE)</f>
        <v>Actividades Religiosas.</v>
      </c>
      <c r="H32" s="124" t="str">
        <f>VLOOKUP(A32,BASE.!$A$2:$T$878,8,FALSE)</f>
        <v>no tiene</v>
      </c>
      <c r="I32" s="124">
        <f>VLOOKUP(A32,BASE.!$A$2:$T$878,9,FALSE)</f>
        <v>0</v>
      </c>
      <c r="J32" s="124">
        <f>VLOOKUP(A32,BASE.!$A$2:$T$878,10,FALSE)</f>
        <v>0</v>
      </c>
      <c r="K32" s="124" t="str">
        <f>VLOOKUP(A32,BASE.!$A$2:$T$878,11,FALSE)</f>
        <v>Fray Rubén Eduardo Gutiérrez Quiñones,</v>
      </c>
      <c r="L32" s="124" t="str">
        <f>VLOOKUP(A32,BASE.!$A$2:$T$878,12,FALSE)</f>
        <v xml:space="preserve">Barros Arana N° 162, Oficina 101, Concepción, Región del Biobío. 
Teléfonos: 412767056
Celular: +56974305923
</v>
      </c>
      <c r="M32" s="124" t="str">
        <f>VLOOKUP(A32,BASE.!$A$2:$T$878,13,FALSE)</f>
        <v>VIII</v>
      </c>
      <c r="N32" s="124" t="str">
        <f>VLOOKUP(A32,BASE.!$A$2:$T$878,14,FALSE)</f>
        <v>Concepción</v>
      </c>
      <c r="O32" s="124" t="str">
        <f>VLOOKUP(A32,BASE.!$A$2:$T$878,15,FALSE)</f>
        <v>Teléfonos: 412767056
Celular: +56974305923</v>
      </c>
      <c r="P32" s="124" t="str">
        <f>VLOOKUP(A32,BASE.!$A$2:$T$878,16,FALSE)</f>
        <v xml:space="preserve">Correos electrónicos: eduardo.gut@gmail.com
                                        paula.quilodran@programasamigo.cl
</v>
      </c>
      <c r="Q32" s="124">
        <f>VLOOKUP(A32,BASE.!$A$2:$T$878,17,FALSE)</f>
        <v>0</v>
      </c>
      <c r="R32" s="124" t="str">
        <f>VLOOKUP(A32,BASE.!$A$2:$T$878,18,FALSE)</f>
        <v>93910: Organizaciones Religiosas.</v>
      </c>
      <c r="S32" s="124" t="str">
        <f>VLOOKUP(A32,BASE.!$A$2:$T$878,19,FALSE)</f>
        <v xml:space="preserve">Certificado de antecedentes financieros, correspondientes al año 2019, aprobados por el Subdepartamento de Supervisión Financiera Nacional. </v>
      </c>
      <c r="T32" s="169">
        <f>VLOOKUP(A32,BASE.!$A$2:$T$878,20,FALSE)</f>
        <v>37970</v>
      </c>
      <c r="U32" s="183">
        <v>1750</v>
      </c>
      <c r="V32" s="184">
        <v>2667924</v>
      </c>
      <c r="W32" s="184">
        <v>8003772</v>
      </c>
      <c r="X32" s="170">
        <v>44286</v>
      </c>
      <c r="Y32" s="166" t="s">
        <v>7879</v>
      </c>
      <c r="Z32" s="166" t="s">
        <v>7880</v>
      </c>
      <c r="AA32" s="183" t="s">
        <v>187</v>
      </c>
    </row>
    <row r="33" spans="1:27" x14ac:dyDescent="0.2">
      <c r="A33" s="183">
        <v>1750</v>
      </c>
      <c r="B33" s="124" t="str">
        <f>VLOOKUP(A33,BASE.!$A$2:$T$878,2,FALSE)</f>
        <v>Congregación Religiosos Terciarios Capuchinos de Nuestra Señora de los Dolores</v>
      </c>
      <c r="C33" s="124">
        <f>VLOOKUP(A33,BASE.!$A$2:$T$878,3,FALSE)</f>
        <v>817951724</v>
      </c>
      <c r="D33" s="124" t="str">
        <f>VLOOKUP(A33,BASE.!$A$2:$T$878,4,FALSE)</f>
        <v>Organización Religiosa.</v>
      </c>
      <c r="E33" s="124" t="str">
        <f>VLOOKUP(A33,BASE.!$A$2:$T$878,5,FALSE)</f>
        <v>Erigida de acuerdo al Derecho Canónico, según consta en Certificado Nº722/2003, emitido por doña Sara Rodríguez Silva, Notario Eclesiástico del Obispado de Valparaíso, con fecha 17 de noviembre del 2003.</v>
      </c>
      <c r="F33" s="124" t="str">
        <f>VLOOKUP(A33,BASE.!$A$2:$T$878,6,FALSE)</f>
        <v>Indefinida.</v>
      </c>
      <c r="G33" s="124" t="str">
        <f>VLOOKUP(A33,BASE.!$A$2:$T$878,7,FALSE)</f>
        <v>Actividades Religiosas.</v>
      </c>
      <c r="H33" s="124" t="str">
        <f>VLOOKUP(A33,BASE.!$A$2:$T$878,8,FALSE)</f>
        <v>no tiene</v>
      </c>
      <c r="I33" s="124">
        <f>VLOOKUP(A33,BASE.!$A$2:$T$878,9,FALSE)</f>
        <v>0</v>
      </c>
      <c r="J33" s="124">
        <f>VLOOKUP(A33,BASE.!$A$2:$T$878,10,FALSE)</f>
        <v>0</v>
      </c>
      <c r="K33" s="124" t="str">
        <f>VLOOKUP(A33,BASE.!$A$2:$T$878,11,FALSE)</f>
        <v>Fray Rubén Eduardo Gutiérrez Quiñones,</v>
      </c>
      <c r="L33" s="124" t="str">
        <f>VLOOKUP(A33,BASE.!$A$2:$T$878,12,FALSE)</f>
        <v xml:space="preserve">Barros Arana N° 162, Oficina 101, Concepción, Región del Biobío. 
Teléfonos: 412767056
Celular: +56974305923
</v>
      </c>
      <c r="M33" s="124" t="str">
        <f>VLOOKUP(A33,BASE.!$A$2:$T$878,13,FALSE)</f>
        <v>VIII</v>
      </c>
      <c r="N33" s="124" t="str">
        <f>VLOOKUP(A33,BASE.!$A$2:$T$878,14,FALSE)</f>
        <v>Concepción</v>
      </c>
      <c r="O33" s="124" t="str">
        <f>VLOOKUP(A33,BASE.!$A$2:$T$878,15,FALSE)</f>
        <v>Teléfonos: 412767056
Celular: +56974305923</v>
      </c>
      <c r="P33" s="124" t="str">
        <f>VLOOKUP(A33,BASE.!$A$2:$T$878,16,FALSE)</f>
        <v xml:space="preserve">Correos electrónicos: eduardo.gut@gmail.com
                                        paula.quilodran@programasamigo.cl
</v>
      </c>
      <c r="Q33" s="124">
        <f>VLOOKUP(A33,BASE.!$A$2:$T$878,17,FALSE)</f>
        <v>0</v>
      </c>
      <c r="R33" s="124" t="str">
        <f>VLOOKUP(A33,BASE.!$A$2:$T$878,18,FALSE)</f>
        <v>93910: Organizaciones Religiosas.</v>
      </c>
      <c r="S33" s="124" t="str">
        <f>VLOOKUP(A33,BASE.!$A$2:$T$878,19,FALSE)</f>
        <v xml:space="preserve">Certificado de antecedentes financieros, correspondientes al año 2019, aprobados por el Subdepartamento de Supervisión Financiera Nacional. </v>
      </c>
      <c r="T33" s="169">
        <f>VLOOKUP(A33,BASE.!$A$2:$T$878,20,FALSE)</f>
        <v>37970</v>
      </c>
      <c r="U33" s="183">
        <v>1750</v>
      </c>
      <c r="V33" s="184">
        <v>27742608</v>
      </c>
      <c r="W33" s="184">
        <v>68585892</v>
      </c>
      <c r="X33" s="170">
        <v>44286</v>
      </c>
      <c r="Y33" s="166" t="s">
        <v>7879</v>
      </c>
      <c r="Z33" s="166" t="s">
        <v>7880</v>
      </c>
      <c r="AA33" s="183" t="s">
        <v>7904</v>
      </c>
    </row>
    <row r="34" spans="1:27" x14ac:dyDescent="0.2">
      <c r="A34" s="183">
        <v>1750</v>
      </c>
      <c r="B34" s="124" t="str">
        <f>VLOOKUP(A34,BASE.!$A$2:$T$878,2,FALSE)</f>
        <v>Congregación Religiosos Terciarios Capuchinos de Nuestra Señora de los Dolores</v>
      </c>
      <c r="C34" s="124">
        <f>VLOOKUP(A34,BASE.!$A$2:$T$878,3,FALSE)</f>
        <v>817951724</v>
      </c>
      <c r="D34" s="124" t="str">
        <f>VLOOKUP(A34,BASE.!$A$2:$T$878,4,FALSE)</f>
        <v>Organización Religiosa.</v>
      </c>
      <c r="E34" s="124" t="str">
        <f>VLOOKUP(A34,BASE.!$A$2:$T$878,5,FALSE)</f>
        <v>Erigida de acuerdo al Derecho Canónico, según consta en Certificado Nº722/2003, emitido por doña Sara Rodríguez Silva, Notario Eclesiástico del Obispado de Valparaíso, con fecha 17 de noviembre del 2003.</v>
      </c>
      <c r="F34" s="124" t="str">
        <f>VLOOKUP(A34,BASE.!$A$2:$T$878,6,FALSE)</f>
        <v>Indefinida.</v>
      </c>
      <c r="G34" s="124" t="str">
        <f>VLOOKUP(A34,BASE.!$A$2:$T$878,7,FALSE)</f>
        <v>Actividades Religiosas.</v>
      </c>
      <c r="H34" s="124" t="str">
        <f>VLOOKUP(A34,BASE.!$A$2:$T$878,8,FALSE)</f>
        <v>no tiene</v>
      </c>
      <c r="I34" s="124">
        <f>VLOOKUP(A34,BASE.!$A$2:$T$878,9,FALSE)</f>
        <v>0</v>
      </c>
      <c r="J34" s="124">
        <f>VLOOKUP(A34,BASE.!$A$2:$T$878,10,FALSE)</f>
        <v>0</v>
      </c>
      <c r="K34" s="124" t="str">
        <f>VLOOKUP(A34,BASE.!$A$2:$T$878,11,FALSE)</f>
        <v>Fray Rubén Eduardo Gutiérrez Quiñones,</v>
      </c>
      <c r="L34" s="124" t="str">
        <f>VLOOKUP(A34,BASE.!$A$2:$T$878,12,FALSE)</f>
        <v xml:space="preserve">Barros Arana N° 162, Oficina 101, Concepción, Región del Biobío. 
Teléfonos: 412767056
Celular: +56974305923
</v>
      </c>
      <c r="M34" s="124" t="str">
        <f>VLOOKUP(A34,BASE.!$A$2:$T$878,13,FALSE)</f>
        <v>VIII</v>
      </c>
      <c r="N34" s="124" t="str">
        <f>VLOOKUP(A34,BASE.!$A$2:$T$878,14,FALSE)</f>
        <v>Concepción</v>
      </c>
      <c r="O34" s="124" t="str">
        <f>VLOOKUP(A34,BASE.!$A$2:$T$878,15,FALSE)</f>
        <v>Teléfonos: 412767056
Celular: +56974305923</v>
      </c>
      <c r="P34" s="124" t="str">
        <f>VLOOKUP(A34,BASE.!$A$2:$T$878,16,FALSE)</f>
        <v xml:space="preserve">Correos electrónicos: eduardo.gut@gmail.com
                                        paula.quilodran@programasamigo.cl
</v>
      </c>
      <c r="Q34" s="124">
        <f>VLOOKUP(A34,BASE.!$A$2:$T$878,17,FALSE)</f>
        <v>0</v>
      </c>
      <c r="R34" s="124" t="str">
        <f>VLOOKUP(A34,BASE.!$A$2:$T$878,18,FALSE)</f>
        <v>93910: Organizaciones Religiosas.</v>
      </c>
      <c r="S34" s="124" t="str">
        <f>VLOOKUP(A34,BASE.!$A$2:$T$878,19,FALSE)</f>
        <v xml:space="preserve">Certificado de antecedentes financieros, correspondientes al año 2019, aprobados por el Subdepartamento de Supervisión Financiera Nacional. </v>
      </c>
      <c r="T34" s="169">
        <f>VLOOKUP(A34,BASE.!$A$2:$T$878,20,FALSE)</f>
        <v>37970</v>
      </c>
      <c r="U34" s="183">
        <v>1750</v>
      </c>
      <c r="V34" s="184">
        <v>7944192</v>
      </c>
      <c r="W34" s="184">
        <v>24031181</v>
      </c>
      <c r="X34" s="170">
        <v>44286</v>
      </c>
      <c r="Y34" s="166" t="s">
        <v>7879</v>
      </c>
      <c r="Z34" s="166" t="s">
        <v>7880</v>
      </c>
      <c r="AA34" s="183" t="s">
        <v>7905</v>
      </c>
    </row>
    <row r="35" spans="1:27" x14ac:dyDescent="0.2">
      <c r="A35" s="183">
        <v>1750</v>
      </c>
      <c r="B35" s="124" t="str">
        <f>VLOOKUP(A35,BASE.!$A$2:$T$878,2,FALSE)</f>
        <v>Congregación Religiosos Terciarios Capuchinos de Nuestra Señora de los Dolores</v>
      </c>
      <c r="C35" s="124">
        <f>VLOOKUP(A35,BASE.!$A$2:$T$878,3,FALSE)</f>
        <v>817951724</v>
      </c>
      <c r="D35" s="124" t="str">
        <f>VLOOKUP(A35,BASE.!$A$2:$T$878,4,FALSE)</f>
        <v>Organización Religiosa.</v>
      </c>
      <c r="E35" s="124" t="str">
        <f>VLOOKUP(A35,BASE.!$A$2:$T$878,5,FALSE)</f>
        <v>Erigida de acuerdo al Derecho Canónico, según consta en Certificado Nº722/2003, emitido por doña Sara Rodríguez Silva, Notario Eclesiástico del Obispado de Valparaíso, con fecha 17 de noviembre del 2003.</v>
      </c>
      <c r="F35" s="124" t="str">
        <f>VLOOKUP(A35,BASE.!$A$2:$T$878,6,FALSE)</f>
        <v>Indefinida.</v>
      </c>
      <c r="G35" s="124" t="str">
        <f>VLOOKUP(A35,BASE.!$A$2:$T$878,7,FALSE)</f>
        <v>Actividades Religiosas.</v>
      </c>
      <c r="H35" s="124" t="str">
        <f>VLOOKUP(A35,BASE.!$A$2:$T$878,8,FALSE)</f>
        <v>no tiene</v>
      </c>
      <c r="I35" s="124">
        <f>VLOOKUP(A35,BASE.!$A$2:$T$878,9,FALSE)</f>
        <v>0</v>
      </c>
      <c r="J35" s="124">
        <f>VLOOKUP(A35,BASE.!$A$2:$T$878,10,FALSE)</f>
        <v>0</v>
      </c>
      <c r="K35" s="124" t="str">
        <f>VLOOKUP(A35,BASE.!$A$2:$T$878,11,FALSE)</f>
        <v>Fray Rubén Eduardo Gutiérrez Quiñones,</v>
      </c>
      <c r="L35" s="124" t="str">
        <f>VLOOKUP(A35,BASE.!$A$2:$T$878,12,FALSE)</f>
        <v xml:space="preserve">Barros Arana N° 162, Oficina 101, Concepción, Región del Biobío. 
Teléfonos: 412767056
Celular: +56974305923
</v>
      </c>
      <c r="M35" s="124" t="str">
        <f>VLOOKUP(A35,BASE.!$A$2:$T$878,13,FALSE)</f>
        <v>VIII</v>
      </c>
      <c r="N35" s="124" t="str">
        <f>VLOOKUP(A35,BASE.!$A$2:$T$878,14,FALSE)</f>
        <v>Concepción</v>
      </c>
      <c r="O35" s="124" t="str">
        <f>VLOOKUP(A35,BASE.!$A$2:$T$878,15,FALSE)</f>
        <v>Teléfonos: 412767056
Celular: +56974305923</v>
      </c>
      <c r="P35" s="124" t="str">
        <f>VLOOKUP(A35,BASE.!$A$2:$T$878,16,FALSE)</f>
        <v xml:space="preserve">Correos electrónicos: eduardo.gut@gmail.com
                                        paula.quilodran@programasamigo.cl
</v>
      </c>
      <c r="Q35" s="124">
        <f>VLOOKUP(A35,BASE.!$A$2:$T$878,17,FALSE)</f>
        <v>0</v>
      </c>
      <c r="R35" s="124" t="str">
        <f>VLOOKUP(A35,BASE.!$A$2:$T$878,18,FALSE)</f>
        <v>93910: Organizaciones Religiosas.</v>
      </c>
      <c r="S35" s="124" t="str">
        <f>VLOOKUP(A35,BASE.!$A$2:$T$878,19,FALSE)</f>
        <v xml:space="preserve">Certificado de antecedentes financieros, correspondientes al año 2019, aprobados por el Subdepartamento de Supervisión Financiera Nacional. </v>
      </c>
      <c r="T35" s="169">
        <f>VLOOKUP(A35,BASE.!$A$2:$T$878,20,FALSE)</f>
        <v>37970</v>
      </c>
      <c r="U35" s="183">
        <v>1750</v>
      </c>
      <c r="V35" s="184">
        <v>26201352</v>
      </c>
      <c r="W35" s="184">
        <v>60209660</v>
      </c>
      <c r="X35" s="170">
        <v>44286</v>
      </c>
      <c r="Y35" s="166" t="s">
        <v>7879</v>
      </c>
      <c r="Z35" s="166" t="s">
        <v>7880</v>
      </c>
      <c r="AA35" s="183" t="s">
        <v>7885</v>
      </c>
    </row>
    <row r="36" spans="1:27" x14ac:dyDescent="0.2">
      <c r="A36" s="183">
        <v>1750</v>
      </c>
      <c r="B36" s="124" t="str">
        <f>VLOOKUP(A36,BASE.!$A$2:$T$878,2,FALSE)</f>
        <v>Congregación Religiosos Terciarios Capuchinos de Nuestra Señora de los Dolores</v>
      </c>
      <c r="C36" s="124">
        <f>VLOOKUP(A36,BASE.!$A$2:$T$878,3,FALSE)</f>
        <v>817951724</v>
      </c>
      <c r="D36" s="124" t="str">
        <f>VLOOKUP(A36,BASE.!$A$2:$T$878,4,FALSE)</f>
        <v>Organización Religiosa.</v>
      </c>
      <c r="E36" s="124" t="str">
        <f>VLOOKUP(A36,BASE.!$A$2:$T$878,5,FALSE)</f>
        <v>Erigida de acuerdo al Derecho Canónico, según consta en Certificado Nº722/2003, emitido por doña Sara Rodríguez Silva, Notario Eclesiástico del Obispado de Valparaíso, con fecha 17 de noviembre del 2003.</v>
      </c>
      <c r="F36" s="124" t="str">
        <f>VLOOKUP(A36,BASE.!$A$2:$T$878,6,FALSE)</f>
        <v>Indefinida.</v>
      </c>
      <c r="G36" s="124" t="str">
        <f>VLOOKUP(A36,BASE.!$A$2:$T$878,7,FALSE)</f>
        <v>Actividades Religiosas.</v>
      </c>
      <c r="H36" s="124" t="str">
        <f>VLOOKUP(A36,BASE.!$A$2:$T$878,8,FALSE)</f>
        <v>no tiene</v>
      </c>
      <c r="I36" s="124">
        <f>VLOOKUP(A36,BASE.!$A$2:$T$878,9,FALSE)</f>
        <v>0</v>
      </c>
      <c r="J36" s="124">
        <f>VLOOKUP(A36,BASE.!$A$2:$T$878,10,FALSE)</f>
        <v>0</v>
      </c>
      <c r="K36" s="124" t="str">
        <f>VLOOKUP(A36,BASE.!$A$2:$T$878,11,FALSE)</f>
        <v>Fray Rubén Eduardo Gutiérrez Quiñones,</v>
      </c>
      <c r="L36" s="124" t="str">
        <f>VLOOKUP(A36,BASE.!$A$2:$T$878,12,FALSE)</f>
        <v xml:space="preserve">Barros Arana N° 162, Oficina 101, Concepción, Región del Biobío. 
Teléfonos: 412767056
Celular: +56974305923
</v>
      </c>
      <c r="M36" s="124" t="str">
        <f>VLOOKUP(A36,BASE.!$A$2:$T$878,13,FALSE)</f>
        <v>VIII</v>
      </c>
      <c r="N36" s="124" t="str">
        <f>VLOOKUP(A36,BASE.!$A$2:$T$878,14,FALSE)</f>
        <v>Concepción</v>
      </c>
      <c r="O36" s="124" t="str">
        <f>VLOOKUP(A36,BASE.!$A$2:$T$878,15,FALSE)</f>
        <v>Teléfonos: 412767056
Celular: +56974305923</v>
      </c>
      <c r="P36" s="124" t="str">
        <f>VLOOKUP(A36,BASE.!$A$2:$T$878,16,FALSE)</f>
        <v xml:space="preserve">Correos electrónicos: eduardo.gut@gmail.com
                                        paula.quilodran@programasamigo.cl
</v>
      </c>
      <c r="Q36" s="124">
        <f>VLOOKUP(A36,BASE.!$A$2:$T$878,17,FALSE)</f>
        <v>0</v>
      </c>
      <c r="R36" s="124" t="str">
        <f>VLOOKUP(A36,BASE.!$A$2:$T$878,18,FALSE)</f>
        <v>93910: Organizaciones Religiosas.</v>
      </c>
      <c r="S36" s="124" t="str">
        <f>VLOOKUP(A36,BASE.!$A$2:$T$878,19,FALSE)</f>
        <v xml:space="preserve">Certificado de antecedentes financieros, correspondientes al año 2019, aprobados por el Subdepartamento de Supervisión Financiera Nacional. </v>
      </c>
      <c r="T36" s="169">
        <f>VLOOKUP(A36,BASE.!$A$2:$T$878,20,FALSE)</f>
        <v>37970</v>
      </c>
      <c r="U36" s="183">
        <v>1750</v>
      </c>
      <c r="V36" s="184">
        <v>34197885</v>
      </c>
      <c r="W36" s="184">
        <v>93386045</v>
      </c>
      <c r="X36" s="170">
        <v>44286</v>
      </c>
      <c r="Y36" s="166" t="s">
        <v>7879</v>
      </c>
      <c r="Z36" s="166" t="s">
        <v>7880</v>
      </c>
      <c r="AA36" s="183" t="s">
        <v>7906</v>
      </c>
    </row>
    <row r="37" spans="1:27" x14ac:dyDescent="0.2">
      <c r="A37" s="183">
        <v>1800</v>
      </c>
      <c r="B37" s="124" t="str">
        <f>VLOOKUP(A37,BASE.!$A$2:$T$878,2,FALSE)</f>
        <v>Fundación Ciudad del Niño</v>
      </c>
      <c r="C37" s="124">
        <f>VLOOKUP(A37,BASE.!$A$2:$T$878,3,FALSE)</f>
        <v>700376001</v>
      </c>
      <c r="D37" s="124" t="str">
        <f>VLOOKUP(A37,BASE.!$A$2:$T$878,4,FALSE)</f>
        <v>Fundación de Derecho Privado</v>
      </c>
      <c r="E37" s="124" t="str">
        <f>VLOOKUP(A37,BASE.!$A$2:$T$878,5,FALSE)</f>
        <v>Otorgada por Decreto Supremo N° 629, de fecha 14 de febrero de 1938, del Ministerio de Justicia.</v>
      </c>
      <c r="F37" s="124" t="str">
        <f>VLOOKUP(A37,BASE.!$A$2:$T$878,6,FALSE)</f>
        <v xml:space="preserve">Certificado de Vigencia de persona jurídica sin fines de lucro Folio N° 500345686181, emitido con fecha 14 de septiembre de 2020, del Servicio de Registro Civil e Identificación. </v>
      </c>
      <c r="G37" s="124" t="str">
        <f>VLOOKUP(A37,BASE.!$A$2:$T$878,7,FALSE)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124" t="str">
        <f>VLOOKUP(A37,BASE.!$A$2:$T$878,8,FALSE)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37" s="124" t="str">
        <f>VLOOKUP(A37,BASE.!$A$2:$T$878,9,FALSE)</f>
        <v>: 3 años.</v>
      </c>
      <c r="J37" s="124" t="str">
        <f>VLOOKUP(A37,BASE.!$A$2:$T$878,10,FALSE)</f>
        <v>07-01-2021 hasta el 07-01-2024.</v>
      </c>
      <c r="K37" s="124" t="str">
        <f>VLOOKUP(A37,BASE.!$A$2:$T$878,11,FALSE)</f>
        <v xml:space="preserve">José Pedro Silva Prado, 
Edmundo Crespo Pisano,
</v>
      </c>
      <c r="L37" s="124" t="str">
        <f>VLOOKUP(A37,BASE.!$A$2:$T$878,12,FALSE)</f>
        <v xml:space="preserve">Paseo Pdte. Errázuriz Echaurren N° 2631, 5° piso, comuna de Providencia, Santiago, Región Metropolitana.
</v>
      </c>
      <c r="M37" s="124" t="str">
        <f>VLOOKUP(A37,BASE.!$A$2:$T$878,13,FALSE)</f>
        <v>XIII</v>
      </c>
      <c r="N37" s="124" t="str">
        <f>VLOOKUP(A37,BASE.!$A$2:$T$878,14,FALSE)</f>
        <v>Providencia</v>
      </c>
      <c r="O37" s="124" t="str">
        <f>VLOOKUP(A37,BASE.!$A$2:$T$878,15,FALSE)</f>
        <v>228737900 - 228737980</v>
      </c>
      <c r="P37" s="124" t="str">
        <f>VLOOKUP(A37,BASE.!$A$2:$T$878,16,FALSE)</f>
        <v>http://www.ciudaddelnino.cl</v>
      </c>
      <c r="Q37" s="124">
        <f>VLOOKUP(A37,BASE.!$A$2:$T$878,17,FALSE)</f>
        <v>0</v>
      </c>
      <c r="R37" s="124" t="str">
        <f>VLOOKUP(A37,BASE.!$A$2:$T$878,18,FALSE)</f>
        <v>93401: Instituciones de Asistencia Social</v>
      </c>
      <c r="S37" s="124" t="str">
        <f>VLOOKUP(A37,BASE.!$A$2:$T$878,19,FALSE)</f>
        <v xml:space="preserve">Se acompaña certificado de antecedentes financieros, correspondientes al año 2019,  aprobados por el Subdepartamento de Supervisión Financiera Nacional.  </v>
      </c>
      <c r="T37" s="169">
        <f>VLOOKUP(A37,BASE.!$A$2:$T$878,20,FALSE)</f>
        <v>37970</v>
      </c>
      <c r="U37" s="183">
        <v>1800</v>
      </c>
      <c r="V37" s="184">
        <v>11805291</v>
      </c>
      <c r="W37" s="184">
        <v>46283084</v>
      </c>
      <c r="X37" s="170">
        <v>44286</v>
      </c>
      <c r="Y37" s="166" t="s">
        <v>7879</v>
      </c>
      <c r="Z37" s="166" t="s">
        <v>7880</v>
      </c>
      <c r="AA37" s="183" t="s">
        <v>7907</v>
      </c>
    </row>
    <row r="38" spans="1:27" x14ac:dyDescent="0.2">
      <c r="A38" s="183">
        <v>1800</v>
      </c>
      <c r="B38" s="124" t="str">
        <f>VLOOKUP(A38,BASE.!$A$2:$T$878,2,FALSE)</f>
        <v>Fundación Ciudad del Niño</v>
      </c>
      <c r="C38" s="124">
        <f>VLOOKUP(A38,BASE.!$A$2:$T$878,3,FALSE)</f>
        <v>700376001</v>
      </c>
      <c r="D38" s="124" t="str">
        <f>VLOOKUP(A38,BASE.!$A$2:$T$878,4,FALSE)</f>
        <v>Fundación de Derecho Privado</v>
      </c>
      <c r="E38" s="124" t="str">
        <f>VLOOKUP(A38,BASE.!$A$2:$T$878,5,FALSE)</f>
        <v>Otorgada por Decreto Supremo N° 629, de fecha 14 de febrero de 1938, del Ministerio de Justicia.</v>
      </c>
      <c r="F38" s="124" t="str">
        <f>VLOOKUP(A38,BASE.!$A$2:$T$878,6,FALSE)</f>
        <v xml:space="preserve">Certificado de Vigencia de persona jurídica sin fines de lucro Folio N° 500345686181, emitido con fecha 14 de septiembre de 2020, del Servicio de Registro Civil e Identificación. </v>
      </c>
      <c r="G38" s="124" t="str">
        <f>VLOOKUP(A38,BASE.!$A$2:$T$878,7,FALSE)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124" t="str">
        <f>VLOOKUP(A38,BASE.!$A$2:$T$878,8,FALSE)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38" s="124" t="str">
        <f>VLOOKUP(A38,BASE.!$A$2:$T$878,9,FALSE)</f>
        <v>: 3 años.</v>
      </c>
      <c r="J38" s="124" t="str">
        <f>VLOOKUP(A38,BASE.!$A$2:$T$878,10,FALSE)</f>
        <v>07-01-2021 hasta el 07-01-2024.</v>
      </c>
      <c r="K38" s="124" t="str">
        <f>VLOOKUP(A38,BASE.!$A$2:$T$878,11,FALSE)</f>
        <v xml:space="preserve">José Pedro Silva Prado, 
Edmundo Crespo Pisano,
</v>
      </c>
      <c r="L38" s="124" t="str">
        <f>VLOOKUP(A38,BASE.!$A$2:$T$878,12,FALSE)</f>
        <v xml:space="preserve">Paseo Pdte. Errázuriz Echaurren N° 2631, 5° piso, comuna de Providencia, Santiago, Región Metropolitana.
</v>
      </c>
      <c r="M38" s="124" t="str">
        <f>VLOOKUP(A38,BASE.!$A$2:$T$878,13,FALSE)</f>
        <v>XIII</v>
      </c>
      <c r="N38" s="124" t="str">
        <f>VLOOKUP(A38,BASE.!$A$2:$T$878,14,FALSE)</f>
        <v>Providencia</v>
      </c>
      <c r="O38" s="124" t="str">
        <f>VLOOKUP(A38,BASE.!$A$2:$T$878,15,FALSE)</f>
        <v>228737900 - 228737980</v>
      </c>
      <c r="P38" s="124" t="str">
        <f>VLOOKUP(A38,BASE.!$A$2:$T$878,16,FALSE)</f>
        <v>http://www.ciudaddelnino.cl</v>
      </c>
      <c r="Q38" s="124">
        <f>VLOOKUP(A38,BASE.!$A$2:$T$878,17,FALSE)</f>
        <v>0</v>
      </c>
      <c r="R38" s="124" t="str">
        <f>VLOOKUP(A38,BASE.!$A$2:$T$878,18,FALSE)</f>
        <v>93401: Instituciones de Asistencia Social</v>
      </c>
      <c r="S38" s="124" t="str">
        <f>VLOOKUP(A38,BASE.!$A$2:$T$878,19,FALSE)</f>
        <v xml:space="preserve">Se acompaña certificado de antecedentes financieros, correspondientes al año 2019,  aprobados por el Subdepartamento de Supervisión Financiera Nacional.  </v>
      </c>
      <c r="T38" s="169">
        <f>VLOOKUP(A38,BASE.!$A$2:$T$878,20,FALSE)</f>
        <v>37970</v>
      </c>
      <c r="U38" s="183">
        <v>1800</v>
      </c>
      <c r="V38" s="184">
        <v>57615708</v>
      </c>
      <c r="W38" s="184">
        <v>188935446</v>
      </c>
      <c r="X38" s="170">
        <v>44286</v>
      </c>
      <c r="Y38" s="166" t="s">
        <v>7879</v>
      </c>
      <c r="Z38" s="166" t="s">
        <v>7880</v>
      </c>
      <c r="AA38" s="183" t="s">
        <v>230</v>
      </c>
    </row>
    <row r="39" spans="1:27" x14ac:dyDescent="0.2">
      <c r="A39" s="183">
        <v>1800</v>
      </c>
      <c r="B39" s="124" t="str">
        <f>VLOOKUP(A39,BASE.!$A$2:$T$878,2,FALSE)</f>
        <v>Fundación Ciudad del Niño</v>
      </c>
      <c r="C39" s="124">
        <f>VLOOKUP(A39,BASE.!$A$2:$T$878,3,FALSE)</f>
        <v>700376001</v>
      </c>
      <c r="D39" s="124" t="str">
        <f>VLOOKUP(A39,BASE.!$A$2:$T$878,4,FALSE)</f>
        <v>Fundación de Derecho Privado</v>
      </c>
      <c r="E39" s="124" t="str">
        <f>VLOOKUP(A39,BASE.!$A$2:$T$878,5,FALSE)</f>
        <v>Otorgada por Decreto Supremo N° 629, de fecha 14 de febrero de 1938, del Ministerio de Justicia.</v>
      </c>
      <c r="F39" s="124" t="str">
        <f>VLOOKUP(A39,BASE.!$A$2:$T$878,6,FALSE)</f>
        <v xml:space="preserve">Certificado de Vigencia de persona jurídica sin fines de lucro Folio N° 500345686181, emitido con fecha 14 de septiembre de 2020, del Servicio de Registro Civil e Identificación. </v>
      </c>
      <c r="G39" s="124" t="str">
        <f>VLOOKUP(A39,BASE.!$A$2:$T$878,7,FALSE)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24" t="str">
        <f>VLOOKUP(A39,BASE.!$A$2:$T$878,8,FALSE)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39" s="124" t="str">
        <f>VLOOKUP(A39,BASE.!$A$2:$T$878,9,FALSE)</f>
        <v>: 3 años.</v>
      </c>
      <c r="J39" s="124" t="str">
        <f>VLOOKUP(A39,BASE.!$A$2:$T$878,10,FALSE)</f>
        <v>07-01-2021 hasta el 07-01-2024.</v>
      </c>
      <c r="K39" s="124" t="str">
        <f>VLOOKUP(A39,BASE.!$A$2:$T$878,11,FALSE)</f>
        <v xml:space="preserve">José Pedro Silva Prado, 
Edmundo Crespo Pisano,
</v>
      </c>
      <c r="L39" s="124" t="str">
        <f>VLOOKUP(A39,BASE.!$A$2:$T$878,12,FALSE)</f>
        <v xml:space="preserve">Paseo Pdte. Errázuriz Echaurren N° 2631, 5° piso, comuna de Providencia, Santiago, Región Metropolitana.
</v>
      </c>
      <c r="M39" s="124" t="str">
        <f>VLOOKUP(A39,BASE.!$A$2:$T$878,13,FALSE)</f>
        <v>XIII</v>
      </c>
      <c r="N39" s="124" t="str">
        <f>VLOOKUP(A39,BASE.!$A$2:$T$878,14,FALSE)</f>
        <v>Providencia</v>
      </c>
      <c r="O39" s="124" t="str">
        <f>VLOOKUP(A39,BASE.!$A$2:$T$878,15,FALSE)</f>
        <v>228737900 - 228737980</v>
      </c>
      <c r="P39" s="124" t="str">
        <f>VLOOKUP(A39,BASE.!$A$2:$T$878,16,FALSE)</f>
        <v>http://www.ciudaddelnino.cl</v>
      </c>
      <c r="Q39" s="124">
        <f>VLOOKUP(A39,BASE.!$A$2:$T$878,17,FALSE)</f>
        <v>0</v>
      </c>
      <c r="R39" s="124" t="str">
        <f>VLOOKUP(A39,BASE.!$A$2:$T$878,18,FALSE)</f>
        <v>93401: Instituciones de Asistencia Social</v>
      </c>
      <c r="S39" s="124" t="str">
        <f>VLOOKUP(A39,BASE.!$A$2:$T$878,19,FALSE)</f>
        <v xml:space="preserve">Se acompaña certificado de antecedentes financieros, correspondientes al año 2019,  aprobados por el Subdepartamento de Supervisión Financiera Nacional.  </v>
      </c>
      <c r="T39" s="169">
        <f>VLOOKUP(A39,BASE.!$A$2:$T$878,20,FALSE)</f>
        <v>37970</v>
      </c>
      <c r="U39" s="183">
        <v>1800</v>
      </c>
      <c r="V39" s="184">
        <v>35914368</v>
      </c>
      <c r="W39" s="184">
        <v>67503288</v>
      </c>
      <c r="X39" s="170">
        <v>44286</v>
      </c>
      <c r="Y39" s="166" t="s">
        <v>7879</v>
      </c>
      <c r="Z39" s="166" t="s">
        <v>7880</v>
      </c>
      <c r="AA39" s="183" t="s">
        <v>7883</v>
      </c>
    </row>
    <row r="40" spans="1:27" x14ac:dyDescent="0.2">
      <c r="A40" s="183">
        <v>1800</v>
      </c>
      <c r="B40" s="124" t="str">
        <f>VLOOKUP(A40,BASE.!$A$2:$T$878,2,FALSE)</f>
        <v>Fundación Ciudad del Niño</v>
      </c>
      <c r="C40" s="124">
        <f>VLOOKUP(A40,BASE.!$A$2:$T$878,3,FALSE)</f>
        <v>700376001</v>
      </c>
      <c r="D40" s="124" t="str">
        <f>VLOOKUP(A40,BASE.!$A$2:$T$878,4,FALSE)</f>
        <v>Fundación de Derecho Privado</v>
      </c>
      <c r="E40" s="124" t="str">
        <f>VLOOKUP(A40,BASE.!$A$2:$T$878,5,FALSE)</f>
        <v>Otorgada por Decreto Supremo N° 629, de fecha 14 de febrero de 1938, del Ministerio de Justicia.</v>
      </c>
      <c r="F40" s="124" t="str">
        <f>VLOOKUP(A40,BASE.!$A$2:$T$878,6,FALSE)</f>
        <v xml:space="preserve">Certificado de Vigencia de persona jurídica sin fines de lucro Folio N° 500345686181, emitido con fecha 14 de septiembre de 2020, del Servicio de Registro Civil e Identificación. </v>
      </c>
      <c r="G40" s="124" t="str">
        <f>VLOOKUP(A40,BASE.!$A$2:$T$878,7,FALSE)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24" t="str">
        <f>VLOOKUP(A40,BASE.!$A$2:$T$878,8,FALSE)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0" s="124" t="str">
        <f>VLOOKUP(A40,BASE.!$A$2:$T$878,9,FALSE)</f>
        <v>: 3 años.</v>
      </c>
      <c r="J40" s="124" t="str">
        <f>VLOOKUP(A40,BASE.!$A$2:$T$878,10,FALSE)</f>
        <v>07-01-2021 hasta el 07-01-2024.</v>
      </c>
      <c r="K40" s="124" t="str">
        <f>VLOOKUP(A40,BASE.!$A$2:$T$878,11,FALSE)</f>
        <v xml:space="preserve">José Pedro Silva Prado, 
Edmundo Crespo Pisano,
</v>
      </c>
      <c r="L40" s="124" t="str">
        <f>VLOOKUP(A40,BASE.!$A$2:$T$878,12,FALSE)</f>
        <v xml:space="preserve">Paseo Pdte. Errázuriz Echaurren N° 2631, 5° piso, comuna de Providencia, Santiago, Región Metropolitana.
</v>
      </c>
      <c r="M40" s="124" t="str">
        <f>VLOOKUP(A40,BASE.!$A$2:$T$878,13,FALSE)</f>
        <v>XIII</v>
      </c>
      <c r="N40" s="124" t="str">
        <f>VLOOKUP(A40,BASE.!$A$2:$T$878,14,FALSE)</f>
        <v>Providencia</v>
      </c>
      <c r="O40" s="124" t="str">
        <f>VLOOKUP(A40,BASE.!$A$2:$T$878,15,FALSE)</f>
        <v>228737900 - 228737980</v>
      </c>
      <c r="P40" s="124" t="str">
        <f>VLOOKUP(A40,BASE.!$A$2:$T$878,16,FALSE)</f>
        <v>http://www.ciudaddelnino.cl</v>
      </c>
      <c r="Q40" s="124">
        <f>VLOOKUP(A40,BASE.!$A$2:$T$878,17,FALSE)</f>
        <v>0</v>
      </c>
      <c r="R40" s="124" t="str">
        <f>VLOOKUP(A40,BASE.!$A$2:$T$878,18,FALSE)</f>
        <v>93401: Instituciones de Asistencia Social</v>
      </c>
      <c r="S40" s="124" t="str">
        <f>VLOOKUP(A40,BASE.!$A$2:$T$878,19,FALSE)</f>
        <v xml:space="preserve">Se acompaña certificado de antecedentes financieros, correspondientes al año 2019,  aprobados por el Subdepartamento de Supervisión Financiera Nacional.  </v>
      </c>
      <c r="T40" s="169">
        <f>VLOOKUP(A40,BASE.!$A$2:$T$878,20,FALSE)</f>
        <v>37970</v>
      </c>
      <c r="U40" s="183">
        <v>1800</v>
      </c>
      <c r="V40" s="184">
        <v>47063921</v>
      </c>
      <c r="W40" s="184">
        <v>186051974</v>
      </c>
      <c r="X40" s="170">
        <v>44286</v>
      </c>
      <c r="Y40" s="166" t="s">
        <v>7879</v>
      </c>
      <c r="Z40" s="166" t="s">
        <v>7880</v>
      </c>
      <c r="AA40" s="183" t="s">
        <v>7908</v>
      </c>
    </row>
    <row r="41" spans="1:27" x14ac:dyDescent="0.2">
      <c r="A41" s="183">
        <v>1800</v>
      </c>
      <c r="B41" s="124" t="str">
        <f>VLOOKUP(A41,BASE.!$A$2:$T$878,2,FALSE)</f>
        <v>Fundación Ciudad del Niño</v>
      </c>
      <c r="C41" s="124">
        <f>VLOOKUP(A41,BASE.!$A$2:$T$878,3,FALSE)</f>
        <v>700376001</v>
      </c>
      <c r="D41" s="124" t="str">
        <f>VLOOKUP(A41,BASE.!$A$2:$T$878,4,FALSE)</f>
        <v>Fundación de Derecho Privado</v>
      </c>
      <c r="E41" s="124" t="str">
        <f>VLOOKUP(A41,BASE.!$A$2:$T$878,5,FALSE)</f>
        <v>Otorgada por Decreto Supremo N° 629, de fecha 14 de febrero de 1938, del Ministerio de Justicia.</v>
      </c>
      <c r="F41" s="124" t="str">
        <f>VLOOKUP(A41,BASE.!$A$2:$T$878,6,FALSE)</f>
        <v xml:space="preserve">Certificado de Vigencia de persona jurídica sin fines de lucro Folio N° 500345686181, emitido con fecha 14 de septiembre de 2020, del Servicio de Registro Civil e Identificación. </v>
      </c>
      <c r="G41" s="124" t="str">
        <f>VLOOKUP(A41,BASE.!$A$2:$T$878,7,FALSE)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24" t="str">
        <f>VLOOKUP(A41,BASE.!$A$2:$T$878,8,FALSE)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1" s="124" t="str">
        <f>VLOOKUP(A41,BASE.!$A$2:$T$878,9,FALSE)</f>
        <v>: 3 años.</v>
      </c>
      <c r="J41" s="124" t="str">
        <f>VLOOKUP(A41,BASE.!$A$2:$T$878,10,FALSE)</f>
        <v>07-01-2021 hasta el 07-01-2024.</v>
      </c>
      <c r="K41" s="124" t="str">
        <f>VLOOKUP(A41,BASE.!$A$2:$T$878,11,FALSE)</f>
        <v xml:space="preserve">José Pedro Silva Prado, 
Edmundo Crespo Pisano,
</v>
      </c>
      <c r="L41" s="124" t="str">
        <f>VLOOKUP(A41,BASE.!$A$2:$T$878,12,FALSE)</f>
        <v xml:space="preserve">Paseo Pdte. Errázuriz Echaurren N° 2631, 5° piso, comuna de Providencia, Santiago, Región Metropolitana.
</v>
      </c>
      <c r="M41" s="124" t="str">
        <f>VLOOKUP(A41,BASE.!$A$2:$T$878,13,FALSE)</f>
        <v>XIII</v>
      </c>
      <c r="N41" s="124" t="str">
        <f>VLOOKUP(A41,BASE.!$A$2:$T$878,14,FALSE)</f>
        <v>Providencia</v>
      </c>
      <c r="O41" s="124" t="str">
        <f>VLOOKUP(A41,BASE.!$A$2:$T$878,15,FALSE)</f>
        <v>228737900 - 228737980</v>
      </c>
      <c r="P41" s="124" t="str">
        <f>VLOOKUP(A41,BASE.!$A$2:$T$878,16,FALSE)</f>
        <v>http://www.ciudaddelnino.cl</v>
      </c>
      <c r="Q41" s="124">
        <f>VLOOKUP(A41,BASE.!$A$2:$T$878,17,FALSE)</f>
        <v>0</v>
      </c>
      <c r="R41" s="124" t="str">
        <f>VLOOKUP(A41,BASE.!$A$2:$T$878,18,FALSE)</f>
        <v>93401: Instituciones de Asistencia Social</v>
      </c>
      <c r="S41" s="124" t="str">
        <f>VLOOKUP(A41,BASE.!$A$2:$T$878,19,FALSE)</f>
        <v xml:space="preserve">Se acompaña certificado de antecedentes financieros, correspondientes al año 2019,  aprobados por el Subdepartamento de Supervisión Financiera Nacional.  </v>
      </c>
      <c r="T41" s="169">
        <f>VLOOKUP(A41,BASE.!$A$2:$T$878,20,FALSE)</f>
        <v>37970</v>
      </c>
      <c r="U41" s="183">
        <v>1800</v>
      </c>
      <c r="V41" s="184">
        <v>33759579</v>
      </c>
      <c r="W41" s="184">
        <v>150702151</v>
      </c>
      <c r="X41" s="170">
        <v>44286</v>
      </c>
      <c r="Y41" s="166" t="s">
        <v>7879</v>
      </c>
      <c r="Z41" s="166" t="s">
        <v>7880</v>
      </c>
      <c r="AA41" s="183" t="s">
        <v>7909</v>
      </c>
    </row>
    <row r="42" spans="1:27" x14ac:dyDescent="0.2">
      <c r="A42" s="183">
        <v>1800</v>
      </c>
      <c r="B42" s="124" t="str">
        <f>VLOOKUP(A42,BASE.!$A$2:$T$878,2,FALSE)</f>
        <v>Fundación Ciudad del Niño</v>
      </c>
      <c r="C42" s="124">
        <f>VLOOKUP(A42,BASE.!$A$2:$T$878,3,FALSE)</f>
        <v>700376001</v>
      </c>
      <c r="D42" s="124" t="str">
        <f>VLOOKUP(A42,BASE.!$A$2:$T$878,4,FALSE)</f>
        <v>Fundación de Derecho Privado</v>
      </c>
      <c r="E42" s="124" t="str">
        <f>VLOOKUP(A42,BASE.!$A$2:$T$878,5,FALSE)</f>
        <v>Otorgada por Decreto Supremo N° 629, de fecha 14 de febrero de 1938, del Ministerio de Justicia.</v>
      </c>
      <c r="F42" s="124" t="str">
        <f>VLOOKUP(A42,BASE.!$A$2:$T$878,6,FALSE)</f>
        <v xml:space="preserve">Certificado de Vigencia de persona jurídica sin fines de lucro Folio N° 500345686181, emitido con fecha 14 de septiembre de 2020, del Servicio de Registro Civil e Identificación. </v>
      </c>
      <c r="G42" s="124" t="str">
        <f>VLOOKUP(A42,BASE.!$A$2:$T$878,7,FALSE)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24" t="str">
        <f>VLOOKUP(A42,BASE.!$A$2:$T$878,8,FALSE)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2" s="124" t="str">
        <f>VLOOKUP(A42,BASE.!$A$2:$T$878,9,FALSE)</f>
        <v>: 3 años.</v>
      </c>
      <c r="J42" s="124" t="str">
        <f>VLOOKUP(A42,BASE.!$A$2:$T$878,10,FALSE)</f>
        <v>07-01-2021 hasta el 07-01-2024.</v>
      </c>
      <c r="K42" s="124" t="str">
        <f>VLOOKUP(A42,BASE.!$A$2:$T$878,11,FALSE)</f>
        <v xml:space="preserve">José Pedro Silva Prado, 
Edmundo Crespo Pisano,
</v>
      </c>
      <c r="L42" s="124" t="str">
        <f>VLOOKUP(A42,BASE.!$A$2:$T$878,12,FALSE)</f>
        <v xml:space="preserve">Paseo Pdte. Errázuriz Echaurren N° 2631, 5° piso, comuna de Providencia, Santiago, Región Metropolitana.
</v>
      </c>
      <c r="M42" s="124" t="str">
        <f>VLOOKUP(A42,BASE.!$A$2:$T$878,13,FALSE)</f>
        <v>XIII</v>
      </c>
      <c r="N42" s="124" t="str">
        <f>VLOOKUP(A42,BASE.!$A$2:$T$878,14,FALSE)</f>
        <v>Providencia</v>
      </c>
      <c r="O42" s="124" t="str">
        <f>VLOOKUP(A42,BASE.!$A$2:$T$878,15,FALSE)</f>
        <v>228737900 - 228737980</v>
      </c>
      <c r="P42" s="124" t="str">
        <f>VLOOKUP(A42,BASE.!$A$2:$T$878,16,FALSE)</f>
        <v>http://www.ciudaddelnino.cl</v>
      </c>
      <c r="Q42" s="124">
        <f>VLOOKUP(A42,BASE.!$A$2:$T$878,17,FALSE)</f>
        <v>0</v>
      </c>
      <c r="R42" s="124" t="str">
        <f>VLOOKUP(A42,BASE.!$A$2:$T$878,18,FALSE)</f>
        <v>93401: Instituciones de Asistencia Social</v>
      </c>
      <c r="S42" s="124" t="str">
        <f>VLOOKUP(A42,BASE.!$A$2:$T$878,19,FALSE)</f>
        <v xml:space="preserve">Se acompaña certificado de antecedentes financieros, correspondientes al año 2019,  aprobados por el Subdepartamento de Supervisión Financiera Nacional.  </v>
      </c>
      <c r="T42" s="169">
        <f>VLOOKUP(A42,BASE.!$A$2:$T$878,20,FALSE)</f>
        <v>37970</v>
      </c>
      <c r="U42" s="183">
        <v>1800</v>
      </c>
      <c r="V42" s="184">
        <v>18277848</v>
      </c>
      <c r="W42" s="184">
        <v>59768562</v>
      </c>
      <c r="X42" s="170">
        <v>44286</v>
      </c>
      <c r="Y42" s="166" t="s">
        <v>7879</v>
      </c>
      <c r="Z42" s="166" t="s">
        <v>7880</v>
      </c>
      <c r="AA42" s="183" t="s">
        <v>7910</v>
      </c>
    </row>
    <row r="43" spans="1:27" x14ac:dyDescent="0.2">
      <c r="A43" s="183">
        <v>1800</v>
      </c>
      <c r="B43" s="124" t="str">
        <f>VLOOKUP(A43,BASE.!$A$2:$T$878,2,FALSE)</f>
        <v>Fundación Ciudad del Niño</v>
      </c>
      <c r="C43" s="124">
        <f>VLOOKUP(A43,BASE.!$A$2:$T$878,3,FALSE)</f>
        <v>700376001</v>
      </c>
      <c r="D43" s="124" t="str">
        <f>VLOOKUP(A43,BASE.!$A$2:$T$878,4,FALSE)</f>
        <v>Fundación de Derecho Privado</v>
      </c>
      <c r="E43" s="124" t="str">
        <f>VLOOKUP(A43,BASE.!$A$2:$T$878,5,FALSE)</f>
        <v>Otorgada por Decreto Supremo N° 629, de fecha 14 de febrero de 1938, del Ministerio de Justicia.</v>
      </c>
      <c r="F43" s="124" t="str">
        <f>VLOOKUP(A43,BASE.!$A$2:$T$878,6,FALSE)</f>
        <v xml:space="preserve">Certificado de Vigencia de persona jurídica sin fines de lucro Folio N° 500345686181, emitido con fecha 14 de septiembre de 2020, del Servicio de Registro Civil e Identificación. </v>
      </c>
      <c r="G43" s="124" t="str">
        <f>VLOOKUP(A43,BASE.!$A$2:$T$878,7,FALSE)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24" t="str">
        <f>VLOOKUP(A43,BASE.!$A$2:$T$878,8,FALSE)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3" s="124" t="str">
        <f>VLOOKUP(A43,BASE.!$A$2:$T$878,9,FALSE)</f>
        <v>: 3 años.</v>
      </c>
      <c r="J43" s="124" t="str">
        <f>VLOOKUP(A43,BASE.!$A$2:$T$878,10,FALSE)</f>
        <v>07-01-2021 hasta el 07-01-2024.</v>
      </c>
      <c r="K43" s="124" t="str">
        <f>VLOOKUP(A43,BASE.!$A$2:$T$878,11,FALSE)</f>
        <v xml:space="preserve">José Pedro Silva Prado, 
Edmundo Crespo Pisano,
</v>
      </c>
      <c r="L43" s="124" t="str">
        <f>VLOOKUP(A43,BASE.!$A$2:$T$878,12,FALSE)</f>
        <v xml:space="preserve">Paseo Pdte. Errázuriz Echaurren N° 2631, 5° piso, comuna de Providencia, Santiago, Región Metropolitana.
</v>
      </c>
      <c r="M43" s="124" t="str">
        <f>VLOOKUP(A43,BASE.!$A$2:$T$878,13,FALSE)</f>
        <v>XIII</v>
      </c>
      <c r="N43" s="124" t="str">
        <f>VLOOKUP(A43,BASE.!$A$2:$T$878,14,FALSE)</f>
        <v>Providencia</v>
      </c>
      <c r="O43" s="124" t="str">
        <f>VLOOKUP(A43,BASE.!$A$2:$T$878,15,FALSE)</f>
        <v>228737900 - 228737980</v>
      </c>
      <c r="P43" s="124" t="str">
        <f>VLOOKUP(A43,BASE.!$A$2:$T$878,16,FALSE)</f>
        <v>http://www.ciudaddelnino.cl</v>
      </c>
      <c r="Q43" s="124">
        <f>VLOOKUP(A43,BASE.!$A$2:$T$878,17,FALSE)</f>
        <v>0</v>
      </c>
      <c r="R43" s="124" t="str">
        <f>VLOOKUP(A43,BASE.!$A$2:$T$878,18,FALSE)</f>
        <v>93401: Instituciones de Asistencia Social</v>
      </c>
      <c r="S43" s="124" t="str">
        <f>VLOOKUP(A43,BASE.!$A$2:$T$878,19,FALSE)</f>
        <v xml:space="preserve">Se acompaña certificado de antecedentes financieros, correspondientes al año 2019,  aprobados por el Subdepartamento de Supervisión Financiera Nacional.  </v>
      </c>
      <c r="T43" s="169">
        <f>VLOOKUP(A43,BASE.!$A$2:$T$878,20,FALSE)</f>
        <v>37970</v>
      </c>
      <c r="U43" s="183">
        <v>1800</v>
      </c>
      <c r="V43" s="184">
        <v>58937400</v>
      </c>
      <c r="W43" s="184">
        <v>155759877</v>
      </c>
      <c r="X43" s="170">
        <v>44286</v>
      </c>
      <c r="Y43" s="166" t="s">
        <v>7879</v>
      </c>
      <c r="Z43" s="166" t="s">
        <v>7880</v>
      </c>
      <c r="AA43" s="183" t="s">
        <v>7911</v>
      </c>
    </row>
    <row r="44" spans="1:27" x14ac:dyDescent="0.2">
      <c r="A44" s="183">
        <v>1800</v>
      </c>
      <c r="B44" s="124" t="str">
        <f>VLOOKUP(A44,BASE.!$A$2:$T$878,2,FALSE)</f>
        <v>Fundación Ciudad del Niño</v>
      </c>
      <c r="C44" s="124">
        <f>VLOOKUP(A44,BASE.!$A$2:$T$878,3,FALSE)</f>
        <v>700376001</v>
      </c>
      <c r="D44" s="124" t="str">
        <f>VLOOKUP(A44,BASE.!$A$2:$T$878,4,FALSE)</f>
        <v>Fundación de Derecho Privado</v>
      </c>
      <c r="E44" s="124" t="str">
        <f>VLOOKUP(A44,BASE.!$A$2:$T$878,5,FALSE)</f>
        <v>Otorgada por Decreto Supremo N° 629, de fecha 14 de febrero de 1938, del Ministerio de Justicia.</v>
      </c>
      <c r="F44" s="124" t="str">
        <f>VLOOKUP(A44,BASE.!$A$2:$T$878,6,FALSE)</f>
        <v xml:space="preserve">Certificado de Vigencia de persona jurídica sin fines de lucro Folio N° 500345686181, emitido con fecha 14 de septiembre de 2020, del Servicio de Registro Civil e Identificación. </v>
      </c>
      <c r="G44" s="124" t="str">
        <f>VLOOKUP(A44,BASE.!$A$2:$T$878,7,FALSE)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24" t="str">
        <f>VLOOKUP(A44,BASE.!$A$2:$T$878,8,FALSE)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4" s="124" t="str">
        <f>VLOOKUP(A44,BASE.!$A$2:$T$878,9,FALSE)</f>
        <v>: 3 años.</v>
      </c>
      <c r="J44" s="124" t="str">
        <f>VLOOKUP(A44,BASE.!$A$2:$T$878,10,FALSE)</f>
        <v>07-01-2021 hasta el 07-01-2024.</v>
      </c>
      <c r="K44" s="124" t="str">
        <f>VLOOKUP(A44,BASE.!$A$2:$T$878,11,FALSE)</f>
        <v xml:space="preserve">José Pedro Silva Prado, 
Edmundo Crespo Pisano,
</v>
      </c>
      <c r="L44" s="124" t="str">
        <f>VLOOKUP(A44,BASE.!$A$2:$T$878,12,FALSE)</f>
        <v xml:space="preserve">Paseo Pdte. Errázuriz Echaurren N° 2631, 5° piso, comuna de Providencia, Santiago, Región Metropolitana.
</v>
      </c>
      <c r="M44" s="124" t="str">
        <f>VLOOKUP(A44,BASE.!$A$2:$T$878,13,FALSE)</f>
        <v>XIII</v>
      </c>
      <c r="N44" s="124" t="str">
        <f>VLOOKUP(A44,BASE.!$A$2:$T$878,14,FALSE)</f>
        <v>Providencia</v>
      </c>
      <c r="O44" s="124" t="str">
        <f>VLOOKUP(A44,BASE.!$A$2:$T$878,15,FALSE)</f>
        <v>228737900 - 228737980</v>
      </c>
      <c r="P44" s="124" t="str">
        <f>VLOOKUP(A44,BASE.!$A$2:$T$878,16,FALSE)</f>
        <v>http://www.ciudaddelnino.cl</v>
      </c>
      <c r="Q44" s="124">
        <f>VLOOKUP(A44,BASE.!$A$2:$T$878,17,FALSE)</f>
        <v>0</v>
      </c>
      <c r="R44" s="124" t="str">
        <f>VLOOKUP(A44,BASE.!$A$2:$T$878,18,FALSE)</f>
        <v>93401: Instituciones de Asistencia Social</v>
      </c>
      <c r="S44" s="124" t="str">
        <f>VLOOKUP(A44,BASE.!$A$2:$T$878,19,FALSE)</f>
        <v xml:space="preserve">Se acompaña certificado de antecedentes financieros, correspondientes al año 2019,  aprobados por el Subdepartamento de Supervisión Financiera Nacional.  </v>
      </c>
      <c r="T44" s="169">
        <f>VLOOKUP(A44,BASE.!$A$2:$T$878,20,FALSE)</f>
        <v>37970</v>
      </c>
      <c r="U44" s="183">
        <v>1800</v>
      </c>
      <c r="V44" s="184">
        <v>6982200</v>
      </c>
      <c r="W44" s="184">
        <v>20736383</v>
      </c>
      <c r="X44" s="170">
        <v>44286</v>
      </c>
      <c r="Y44" s="166" t="s">
        <v>7879</v>
      </c>
      <c r="Z44" s="166" t="s">
        <v>7880</v>
      </c>
      <c r="AA44" s="183" t="s">
        <v>7912</v>
      </c>
    </row>
    <row r="45" spans="1:27" x14ac:dyDescent="0.2">
      <c r="A45" s="183">
        <v>1800</v>
      </c>
      <c r="B45" s="124" t="str">
        <f>VLOOKUP(A45,BASE.!$A$2:$T$878,2,FALSE)</f>
        <v>Fundación Ciudad del Niño</v>
      </c>
      <c r="C45" s="124">
        <f>VLOOKUP(A45,BASE.!$A$2:$T$878,3,FALSE)</f>
        <v>700376001</v>
      </c>
      <c r="D45" s="124" t="str">
        <f>VLOOKUP(A45,BASE.!$A$2:$T$878,4,FALSE)</f>
        <v>Fundación de Derecho Privado</v>
      </c>
      <c r="E45" s="124" t="str">
        <f>VLOOKUP(A45,BASE.!$A$2:$T$878,5,FALSE)</f>
        <v>Otorgada por Decreto Supremo N° 629, de fecha 14 de febrero de 1938, del Ministerio de Justicia.</v>
      </c>
      <c r="F45" s="124" t="str">
        <f>VLOOKUP(A45,BASE.!$A$2:$T$878,6,FALSE)</f>
        <v xml:space="preserve">Certificado de Vigencia de persona jurídica sin fines de lucro Folio N° 500345686181, emitido con fecha 14 de septiembre de 2020, del Servicio de Registro Civil e Identificación. </v>
      </c>
      <c r="G45" s="124" t="str">
        <f>VLOOKUP(A45,BASE.!$A$2:$T$878,7,FALSE)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24" t="str">
        <f>VLOOKUP(A45,BASE.!$A$2:$T$878,8,FALSE)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5" s="124" t="str">
        <f>VLOOKUP(A45,BASE.!$A$2:$T$878,9,FALSE)</f>
        <v>: 3 años.</v>
      </c>
      <c r="J45" s="124" t="str">
        <f>VLOOKUP(A45,BASE.!$A$2:$T$878,10,FALSE)</f>
        <v>07-01-2021 hasta el 07-01-2024.</v>
      </c>
      <c r="K45" s="124" t="str">
        <f>VLOOKUP(A45,BASE.!$A$2:$T$878,11,FALSE)</f>
        <v xml:space="preserve">José Pedro Silva Prado, 
Edmundo Crespo Pisano,
</v>
      </c>
      <c r="L45" s="124" t="str">
        <f>VLOOKUP(A45,BASE.!$A$2:$T$878,12,FALSE)</f>
        <v xml:space="preserve">Paseo Pdte. Errázuriz Echaurren N° 2631, 5° piso, comuna de Providencia, Santiago, Región Metropolitana.
</v>
      </c>
      <c r="M45" s="124" t="str">
        <f>VLOOKUP(A45,BASE.!$A$2:$T$878,13,FALSE)</f>
        <v>XIII</v>
      </c>
      <c r="N45" s="124" t="str">
        <f>VLOOKUP(A45,BASE.!$A$2:$T$878,14,FALSE)</f>
        <v>Providencia</v>
      </c>
      <c r="O45" s="124" t="str">
        <f>VLOOKUP(A45,BASE.!$A$2:$T$878,15,FALSE)</f>
        <v>228737900 - 228737980</v>
      </c>
      <c r="P45" s="124" t="str">
        <f>VLOOKUP(A45,BASE.!$A$2:$T$878,16,FALSE)</f>
        <v>http://www.ciudaddelnino.cl</v>
      </c>
      <c r="Q45" s="124">
        <f>VLOOKUP(A45,BASE.!$A$2:$T$878,17,FALSE)</f>
        <v>0</v>
      </c>
      <c r="R45" s="124" t="str">
        <f>VLOOKUP(A45,BASE.!$A$2:$T$878,18,FALSE)</f>
        <v>93401: Instituciones de Asistencia Social</v>
      </c>
      <c r="S45" s="124" t="str">
        <f>VLOOKUP(A45,BASE.!$A$2:$T$878,19,FALSE)</f>
        <v xml:space="preserve">Se acompaña certificado de antecedentes financieros, correspondientes al año 2019,  aprobados por el Subdepartamento de Supervisión Financiera Nacional.  </v>
      </c>
      <c r="T45" s="169">
        <f>VLOOKUP(A45,BASE.!$A$2:$T$878,20,FALSE)</f>
        <v>37970</v>
      </c>
      <c r="U45" s="183">
        <v>1800</v>
      </c>
      <c r="V45" s="184">
        <v>9504481</v>
      </c>
      <c r="W45" s="184">
        <v>34910690</v>
      </c>
      <c r="X45" s="170">
        <v>44286</v>
      </c>
      <c r="Y45" s="166" t="s">
        <v>7879</v>
      </c>
      <c r="Z45" s="166" t="s">
        <v>7880</v>
      </c>
      <c r="AA45" s="183" t="s">
        <v>162</v>
      </c>
    </row>
    <row r="46" spans="1:27" x14ac:dyDescent="0.2">
      <c r="A46" s="183">
        <v>1800</v>
      </c>
      <c r="B46" s="124" t="str">
        <f>VLOOKUP(A46,BASE.!$A$2:$T$878,2,FALSE)</f>
        <v>Fundación Ciudad del Niño</v>
      </c>
      <c r="C46" s="124">
        <f>VLOOKUP(A46,BASE.!$A$2:$T$878,3,FALSE)</f>
        <v>700376001</v>
      </c>
      <c r="D46" s="124" t="str">
        <f>VLOOKUP(A46,BASE.!$A$2:$T$878,4,FALSE)</f>
        <v>Fundación de Derecho Privado</v>
      </c>
      <c r="E46" s="124" t="str">
        <f>VLOOKUP(A46,BASE.!$A$2:$T$878,5,FALSE)</f>
        <v>Otorgada por Decreto Supremo N° 629, de fecha 14 de febrero de 1938, del Ministerio de Justicia.</v>
      </c>
      <c r="F46" s="124" t="str">
        <f>VLOOKUP(A46,BASE.!$A$2:$T$878,6,FALSE)</f>
        <v xml:space="preserve">Certificado de Vigencia de persona jurídica sin fines de lucro Folio N° 500345686181, emitido con fecha 14 de septiembre de 2020, del Servicio de Registro Civil e Identificación. </v>
      </c>
      <c r="G46" s="124" t="str">
        <f>VLOOKUP(A46,BASE.!$A$2:$T$878,7,FALSE)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24" t="str">
        <f>VLOOKUP(A46,BASE.!$A$2:$T$878,8,FALSE)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6" s="124" t="str">
        <f>VLOOKUP(A46,BASE.!$A$2:$T$878,9,FALSE)</f>
        <v>: 3 años.</v>
      </c>
      <c r="J46" s="124" t="str">
        <f>VLOOKUP(A46,BASE.!$A$2:$T$878,10,FALSE)</f>
        <v>07-01-2021 hasta el 07-01-2024.</v>
      </c>
      <c r="K46" s="124" t="str">
        <f>VLOOKUP(A46,BASE.!$A$2:$T$878,11,FALSE)</f>
        <v xml:space="preserve">José Pedro Silva Prado, 
Edmundo Crespo Pisano,
</v>
      </c>
      <c r="L46" s="124" t="str">
        <f>VLOOKUP(A46,BASE.!$A$2:$T$878,12,FALSE)</f>
        <v xml:space="preserve">Paseo Pdte. Errázuriz Echaurren N° 2631, 5° piso, comuna de Providencia, Santiago, Región Metropolitana.
</v>
      </c>
      <c r="M46" s="124" t="str">
        <f>VLOOKUP(A46,BASE.!$A$2:$T$878,13,FALSE)</f>
        <v>XIII</v>
      </c>
      <c r="N46" s="124" t="str">
        <f>VLOOKUP(A46,BASE.!$A$2:$T$878,14,FALSE)</f>
        <v>Providencia</v>
      </c>
      <c r="O46" s="124" t="str">
        <f>VLOOKUP(A46,BASE.!$A$2:$T$878,15,FALSE)</f>
        <v>228737900 - 228737980</v>
      </c>
      <c r="P46" s="124" t="str">
        <f>VLOOKUP(A46,BASE.!$A$2:$T$878,16,FALSE)</f>
        <v>http://www.ciudaddelnino.cl</v>
      </c>
      <c r="Q46" s="124">
        <f>VLOOKUP(A46,BASE.!$A$2:$T$878,17,FALSE)</f>
        <v>0</v>
      </c>
      <c r="R46" s="124" t="str">
        <f>VLOOKUP(A46,BASE.!$A$2:$T$878,18,FALSE)</f>
        <v>93401: Instituciones de Asistencia Social</v>
      </c>
      <c r="S46" s="124" t="str">
        <f>VLOOKUP(A46,BASE.!$A$2:$T$878,19,FALSE)</f>
        <v xml:space="preserve">Se acompaña certificado de antecedentes financieros, correspondientes al año 2019,  aprobados por el Subdepartamento de Supervisión Financiera Nacional.  </v>
      </c>
      <c r="T46" s="169">
        <f>VLOOKUP(A46,BASE.!$A$2:$T$878,20,FALSE)</f>
        <v>37970</v>
      </c>
      <c r="U46" s="183">
        <v>1800</v>
      </c>
      <c r="V46" s="184">
        <v>17688240</v>
      </c>
      <c r="W46" s="184">
        <v>58105867</v>
      </c>
      <c r="X46" s="170">
        <v>44286</v>
      </c>
      <c r="Y46" s="166" t="s">
        <v>7879</v>
      </c>
      <c r="Z46" s="166" t="s">
        <v>7880</v>
      </c>
      <c r="AA46" s="183" t="s">
        <v>7913</v>
      </c>
    </row>
    <row r="47" spans="1:27" x14ac:dyDescent="0.2">
      <c r="A47" s="183">
        <v>1800</v>
      </c>
      <c r="B47" s="124" t="str">
        <f>VLOOKUP(A47,BASE.!$A$2:$T$878,2,FALSE)</f>
        <v>Fundación Ciudad del Niño</v>
      </c>
      <c r="C47" s="124">
        <f>VLOOKUP(A47,BASE.!$A$2:$T$878,3,FALSE)</f>
        <v>700376001</v>
      </c>
      <c r="D47" s="124" t="str">
        <f>VLOOKUP(A47,BASE.!$A$2:$T$878,4,FALSE)</f>
        <v>Fundación de Derecho Privado</v>
      </c>
      <c r="E47" s="124" t="str">
        <f>VLOOKUP(A47,BASE.!$A$2:$T$878,5,FALSE)</f>
        <v>Otorgada por Decreto Supremo N° 629, de fecha 14 de febrero de 1938, del Ministerio de Justicia.</v>
      </c>
      <c r="F47" s="124" t="str">
        <f>VLOOKUP(A47,BASE.!$A$2:$T$878,6,FALSE)</f>
        <v xml:space="preserve">Certificado de Vigencia de persona jurídica sin fines de lucro Folio N° 500345686181, emitido con fecha 14 de septiembre de 2020, del Servicio de Registro Civil e Identificación. </v>
      </c>
      <c r="G47" s="124" t="str">
        <f>VLOOKUP(A47,BASE.!$A$2:$T$878,7,FALSE)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24" t="str">
        <f>VLOOKUP(A47,BASE.!$A$2:$T$878,8,FALSE)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7" s="124" t="str">
        <f>VLOOKUP(A47,BASE.!$A$2:$T$878,9,FALSE)</f>
        <v>: 3 años.</v>
      </c>
      <c r="J47" s="124" t="str">
        <f>VLOOKUP(A47,BASE.!$A$2:$T$878,10,FALSE)</f>
        <v>07-01-2021 hasta el 07-01-2024.</v>
      </c>
      <c r="K47" s="124" t="str">
        <f>VLOOKUP(A47,BASE.!$A$2:$T$878,11,FALSE)</f>
        <v xml:space="preserve">José Pedro Silva Prado, 
Edmundo Crespo Pisano,
</v>
      </c>
      <c r="L47" s="124" t="str">
        <f>VLOOKUP(A47,BASE.!$A$2:$T$878,12,FALSE)</f>
        <v xml:space="preserve">Paseo Pdte. Errázuriz Echaurren N° 2631, 5° piso, comuna de Providencia, Santiago, Región Metropolitana.
</v>
      </c>
      <c r="M47" s="124" t="str">
        <f>VLOOKUP(A47,BASE.!$A$2:$T$878,13,FALSE)</f>
        <v>XIII</v>
      </c>
      <c r="N47" s="124" t="str">
        <f>VLOOKUP(A47,BASE.!$A$2:$T$878,14,FALSE)</f>
        <v>Providencia</v>
      </c>
      <c r="O47" s="124" t="str">
        <f>VLOOKUP(A47,BASE.!$A$2:$T$878,15,FALSE)</f>
        <v>228737900 - 228737980</v>
      </c>
      <c r="P47" s="124" t="str">
        <f>VLOOKUP(A47,BASE.!$A$2:$T$878,16,FALSE)</f>
        <v>http://www.ciudaddelnino.cl</v>
      </c>
      <c r="Q47" s="124">
        <f>VLOOKUP(A47,BASE.!$A$2:$T$878,17,FALSE)</f>
        <v>0</v>
      </c>
      <c r="R47" s="124" t="str">
        <f>VLOOKUP(A47,BASE.!$A$2:$T$878,18,FALSE)</f>
        <v>93401: Instituciones de Asistencia Social</v>
      </c>
      <c r="S47" s="124" t="str">
        <f>VLOOKUP(A47,BASE.!$A$2:$T$878,19,FALSE)</f>
        <v xml:space="preserve">Se acompaña certificado de antecedentes financieros, correspondientes al año 2019,  aprobados por el Subdepartamento de Supervisión Financiera Nacional.  </v>
      </c>
      <c r="T47" s="169">
        <f>VLOOKUP(A47,BASE.!$A$2:$T$878,20,FALSE)</f>
        <v>37970</v>
      </c>
      <c r="U47" s="183">
        <v>1800</v>
      </c>
      <c r="V47" s="184">
        <v>6206400</v>
      </c>
      <c r="W47" s="184">
        <v>22498200</v>
      </c>
      <c r="X47" s="170">
        <v>44286</v>
      </c>
      <c r="Y47" s="166" t="s">
        <v>7879</v>
      </c>
      <c r="Z47" s="166" t="s">
        <v>7880</v>
      </c>
      <c r="AA47" s="183" t="s">
        <v>7914</v>
      </c>
    </row>
    <row r="48" spans="1:27" x14ac:dyDescent="0.2">
      <c r="A48" s="183">
        <v>1800</v>
      </c>
      <c r="B48" s="124" t="str">
        <f>VLOOKUP(A48,BASE.!$A$2:$T$878,2,FALSE)</f>
        <v>Fundación Ciudad del Niño</v>
      </c>
      <c r="C48" s="124">
        <f>VLOOKUP(A48,BASE.!$A$2:$T$878,3,FALSE)</f>
        <v>700376001</v>
      </c>
      <c r="D48" s="124" t="str">
        <f>VLOOKUP(A48,BASE.!$A$2:$T$878,4,FALSE)</f>
        <v>Fundación de Derecho Privado</v>
      </c>
      <c r="E48" s="124" t="str">
        <f>VLOOKUP(A48,BASE.!$A$2:$T$878,5,FALSE)</f>
        <v>Otorgada por Decreto Supremo N° 629, de fecha 14 de febrero de 1938, del Ministerio de Justicia.</v>
      </c>
      <c r="F48" s="124" t="str">
        <f>VLOOKUP(A48,BASE.!$A$2:$T$878,6,FALSE)</f>
        <v xml:space="preserve">Certificado de Vigencia de persona jurídica sin fines de lucro Folio N° 500345686181, emitido con fecha 14 de septiembre de 2020, del Servicio de Registro Civil e Identificación. </v>
      </c>
      <c r="G48" s="124" t="str">
        <f>VLOOKUP(A48,BASE.!$A$2:$T$878,7,FALSE)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24" t="str">
        <f>VLOOKUP(A48,BASE.!$A$2:$T$878,8,FALSE)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8" s="124" t="str">
        <f>VLOOKUP(A48,BASE.!$A$2:$T$878,9,FALSE)</f>
        <v>: 3 años.</v>
      </c>
      <c r="J48" s="124" t="str">
        <f>VLOOKUP(A48,BASE.!$A$2:$T$878,10,FALSE)</f>
        <v>07-01-2021 hasta el 07-01-2024.</v>
      </c>
      <c r="K48" s="124" t="str">
        <f>VLOOKUP(A48,BASE.!$A$2:$T$878,11,FALSE)</f>
        <v xml:space="preserve">José Pedro Silva Prado, 
Edmundo Crespo Pisano,
</v>
      </c>
      <c r="L48" s="124" t="str">
        <f>VLOOKUP(A48,BASE.!$A$2:$T$878,12,FALSE)</f>
        <v xml:space="preserve">Paseo Pdte. Errázuriz Echaurren N° 2631, 5° piso, comuna de Providencia, Santiago, Región Metropolitana.
</v>
      </c>
      <c r="M48" s="124" t="str">
        <f>VLOOKUP(A48,BASE.!$A$2:$T$878,13,FALSE)</f>
        <v>XIII</v>
      </c>
      <c r="N48" s="124" t="str">
        <f>VLOOKUP(A48,BASE.!$A$2:$T$878,14,FALSE)</f>
        <v>Providencia</v>
      </c>
      <c r="O48" s="124" t="str">
        <f>VLOOKUP(A48,BASE.!$A$2:$T$878,15,FALSE)</f>
        <v>228737900 - 228737980</v>
      </c>
      <c r="P48" s="124" t="str">
        <f>VLOOKUP(A48,BASE.!$A$2:$T$878,16,FALSE)</f>
        <v>http://www.ciudaddelnino.cl</v>
      </c>
      <c r="Q48" s="124">
        <f>VLOOKUP(A48,BASE.!$A$2:$T$878,17,FALSE)</f>
        <v>0</v>
      </c>
      <c r="R48" s="124" t="str">
        <f>VLOOKUP(A48,BASE.!$A$2:$T$878,18,FALSE)</f>
        <v>93401: Instituciones de Asistencia Social</v>
      </c>
      <c r="S48" s="124" t="str">
        <f>VLOOKUP(A48,BASE.!$A$2:$T$878,19,FALSE)</f>
        <v xml:space="preserve">Se acompaña certificado de antecedentes financieros, correspondientes al año 2019,  aprobados por el Subdepartamento de Supervisión Financiera Nacional.  </v>
      </c>
      <c r="T48" s="169">
        <f>VLOOKUP(A48,BASE.!$A$2:$T$878,20,FALSE)</f>
        <v>37970</v>
      </c>
      <c r="U48" s="183">
        <v>1800</v>
      </c>
      <c r="V48" s="184">
        <v>7075296</v>
      </c>
      <c r="W48" s="184">
        <v>23436917</v>
      </c>
      <c r="X48" s="170">
        <v>44286</v>
      </c>
      <c r="Y48" s="166" t="s">
        <v>7879</v>
      </c>
      <c r="Z48" s="166" t="s">
        <v>7880</v>
      </c>
      <c r="AA48" s="183" t="s">
        <v>7915</v>
      </c>
    </row>
    <row r="49" spans="1:27" x14ac:dyDescent="0.2">
      <c r="A49" s="183">
        <v>1800</v>
      </c>
      <c r="B49" s="124" t="str">
        <f>VLOOKUP(A49,BASE.!$A$2:$T$878,2,FALSE)</f>
        <v>Fundación Ciudad del Niño</v>
      </c>
      <c r="C49" s="124">
        <f>VLOOKUP(A49,BASE.!$A$2:$T$878,3,FALSE)</f>
        <v>700376001</v>
      </c>
      <c r="D49" s="124" t="str">
        <f>VLOOKUP(A49,BASE.!$A$2:$T$878,4,FALSE)</f>
        <v>Fundación de Derecho Privado</v>
      </c>
      <c r="E49" s="124" t="str">
        <f>VLOOKUP(A49,BASE.!$A$2:$T$878,5,FALSE)</f>
        <v>Otorgada por Decreto Supremo N° 629, de fecha 14 de febrero de 1938, del Ministerio de Justicia.</v>
      </c>
      <c r="F49" s="124" t="str">
        <f>VLOOKUP(A49,BASE.!$A$2:$T$878,6,FALSE)</f>
        <v xml:space="preserve">Certificado de Vigencia de persona jurídica sin fines de lucro Folio N° 500345686181, emitido con fecha 14 de septiembre de 2020, del Servicio de Registro Civil e Identificación. </v>
      </c>
      <c r="G49" s="124" t="str">
        <f>VLOOKUP(A49,BASE.!$A$2:$T$878,7,FALSE)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24" t="str">
        <f>VLOOKUP(A49,BASE.!$A$2:$T$878,8,FALSE)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49" s="124" t="str">
        <f>VLOOKUP(A49,BASE.!$A$2:$T$878,9,FALSE)</f>
        <v>: 3 años.</v>
      </c>
      <c r="J49" s="124" t="str">
        <f>VLOOKUP(A49,BASE.!$A$2:$T$878,10,FALSE)</f>
        <v>07-01-2021 hasta el 07-01-2024.</v>
      </c>
      <c r="K49" s="124" t="str">
        <f>VLOOKUP(A49,BASE.!$A$2:$T$878,11,FALSE)</f>
        <v xml:space="preserve">José Pedro Silva Prado, 
Edmundo Crespo Pisano,
</v>
      </c>
      <c r="L49" s="124" t="str">
        <f>VLOOKUP(A49,BASE.!$A$2:$T$878,12,FALSE)</f>
        <v xml:space="preserve">Paseo Pdte. Errázuriz Echaurren N° 2631, 5° piso, comuna de Providencia, Santiago, Región Metropolitana.
</v>
      </c>
      <c r="M49" s="124" t="str">
        <f>VLOOKUP(A49,BASE.!$A$2:$T$878,13,FALSE)</f>
        <v>XIII</v>
      </c>
      <c r="N49" s="124" t="str">
        <f>VLOOKUP(A49,BASE.!$A$2:$T$878,14,FALSE)</f>
        <v>Providencia</v>
      </c>
      <c r="O49" s="124" t="str">
        <f>VLOOKUP(A49,BASE.!$A$2:$T$878,15,FALSE)</f>
        <v>228737900 - 228737980</v>
      </c>
      <c r="P49" s="124" t="str">
        <f>VLOOKUP(A49,BASE.!$A$2:$T$878,16,FALSE)</f>
        <v>http://www.ciudaddelnino.cl</v>
      </c>
      <c r="Q49" s="124">
        <f>VLOOKUP(A49,BASE.!$A$2:$T$878,17,FALSE)</f>
        <v>0</v>
      </c>
      <c r="R49" s="124" t="str">
        <f>VLOOKUP(A49,BASE.!$A$2:$T$878,18,FALSE)</f>
        <v>93401: Instituciones de Asistencia Social</v>
      </c>
      <c r="S49" s="124" t="str">
        <f>VLOOKUP(A49,BASE.!$A$2:$T$878,19,FALSE)</f>
        <v xml:space="preserve">Se acompaña certificado de antecedentes financieros, correspondientes al año 2019,  aprobados por el Subdepartamento de Supervisión Financiera Nacional.  </v>
      </c>
      <c r="T49" s="169">
        <f>VLOOKUP(A49,BASE.!$A$2:$T$878,20,FALSE)</f>
        <v>37970</v>
      </c>
      <c r="U49" s="183">
        <v>1800</v>
      </c>
      <c r="V49" s="184">
        <v>23336064</v>
      </c>
      <c r="W49" s="184">
        <v>78237051</v>
      </c>
      <c r="X49" s="170">
        <v>44286</v>
      </c>
      <c r="Y49" s="166" t="s">
        <v>7879</v>
      </c>
      <c r="Z49" s="166" t="s">
        <v>7880</v>
      </c>
      <c r="AA49" s="183" t="s">
        <v>7916</v>
      </c>
    </row>
    <row r="50" spans="1:27" x14ac:dyDescent="0.2">
      <c r="A50" s="183">
        <v>1800</v>
      </c>
      <c r="B50" s="124" t="str">
        <f>VLOOKUP(A50,BASE.!$A$2:$T$878,2,FALSE)</f>
        <v>Fundación Ciudad del Niño</v>
      </c>
      <c r="C50" s="124">
        <f>VLOOKUP(A50,BASE.!$A$2:$T$878,3,FALSE)</f>
        <v>700376001</v>
      </c>
      <c r="D50" s="124" t="str">
        <f>VLOOKUP(A50,BASE.!$A$2:$T$878,4,FALSE)</f>
        <v>Fundación de Derecho Privado</v>
      </c>
      <c r="E50" s="124" t="str">
        <f>VLOOKUP(A50,BASE.!$A$2:$T$878,5,FALSE)</f>
        <v>Otorgada por Decreto Supremo N° 629, de fecha 14 de febrero de 1938, del Ministerio de Justicia.</v>
      </c>
      <c r="F50" s="124" t="str">
        <f>VLOOKUP(A50,BASE.!$A$2:$T$878,6,FALSE)</f>
        <v xml:space="preserve">Certificado de Vigencia de persona jurídica sin fines de lucro Folio N° 500345686181, emitido con fecha 14 de septiembre de 2020, del Servicio de Registro Civil e Identificación. </v>
      </c>
      <c r="G50" s="124" t="str">
        <f>VLOOKUP(A50,BASE.!$A$2:$T$878,7,FALSE)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24" t="str">
        <f>VLOOKUP(A50,BASE.!$A$2:$T$878,8,FALSE)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0" s="124" t="str">
        <f>VLOOKUP(A50,BASE.!$A$2:$T$878,9,FALSE)</f>
        <v>: 3 años.</v>
      </c>
      <c r="J50" s="124" t="str">
        <f>VLOOKUP(A50,BASE.!$A$2:$T$878,10,FALSE)</f>
        <v>07-01-2021 hasta el 07-01-2024.</v>
      </c>
      <c r="K50" s="124" t="str">
        <f>VLOOKUP(A50,BASE.!$A$2:$T$878,11,FALSE)</f>
        <v xml:space="preserve">José Pedro Silva Prado, 
Edmundo Crespo Pisano,
</v>
      </c>
      <c r="L50" s="124" t="str">
        <f>VLOOKUP(A50,BASE.!$A$2:$T$878,12,FALSE)</f>
        <v xml:space="preserve">Paseo Pdte. Errázuriz Echaurren N° 2631, 5° piso, comuna de Providencia, Santiago, Región Metropolitana.
</v>
      </c>
      <c r="M50" s="124" t="str">
        <f>VLOOKUP(A50,BASE.!$A$2:$T$878,13,FALSE)</f>
        <v>XIII</v>
      </c>
      <c r="N50" s="124" t="str">
        <f>VLOOKUP(A50,BASE.!$A$2:$T$878,14,FALSE)</f>
        <v>Providencia</v>
      </c>
      <c r="O50" s="124" t="str">
        <f>VLOOKUP(A50,BASE.!$A$2:$T$878,15,FALSE)</f>
        <v>228737900 - 228737980</v>
      </c>
      <c r="P50" s="124" t="str">
        <f>VLOOKUP(A50,BASE.!$A$2:$T$878,16,FALSE)</f>
        <v>http://www.ciudaddelnino.cl</v>
      </c>
      <c r="Q50" s="124">
        <f>VLOOKUP(A50,BASE.!$A$2:$T$878,17,FALSE)</f>
        <v>0</v>
      </c>
      <c r="R50" s="124" t="str">
        <f>VLOOKUP(A50,BASE.!$A$2:$T$878,18,FALSE)</f>
        <v>93401: Instituciones de Asistencia Social</v>
      </c>
      <c r="S50" s="124" t="str">
        <f>VLOOKUP(A50,BASE.!$A$2:$T$878,19,FALSE)</f>
        <v xml:space="preserve">Se acompaña certificado de antecedentes financieros, correspondientes al año 2019,  aprobados por el Subdepartamento de Supervisión Financiera Nacional.  </v>
      </c>
      <c r="T50" s="169">
        <f>VLOOKUP(A50,BASE.!$A$2:$T$878,20,FALSE)</f>
        <v>37970</v>
      </c>
      <c r="U50" s="183">
        <v>1800</v>
      </c>
      <c r="V50" s="184">
        <v>24437700</v>
      </c>
      <c r="W50" s="184">
        <v>48875400</v>
      </c>
      <c r="X50" s="170">
        <v>44286</v>
      </c>
      <c r="Y50" s="166" t="s">
        <v>7879</v>
      </c>
      <c r="Z50" s="166" t="s">
        <v>7880</v>
      </c>
      <c r="AA50" s="183" t="s">
        <v>250</v>
      </c>
    </row>
    <row r="51" spans="1:27" x14ac:dyDescent="0.2">
      <c r="A51" s="183">
        <v>1800</v>
      </c>
      <c r="B51" s="124" t="str">
        <f>VLOOKUP(A51,BASE.!$A$2:$T$878,2,FALSE)</f>
        <v>Fundación Ciudad del Niño</v>
      </c>
      <c r="C51" s="124">
        <f>VLOOKUP(A51,BASE.!$A$2:$T$878,3,FALSE)</f>
        <v>700376001</v>
      </c>
      <c r="D51" s="124" t="str">
        <f>VLOOKUP(A51,BASE.!$A$2:$T$878,4,FALSE)</f>
        <v>Fundación de Derecho Privado</v>
      </c>
      <c r="E51" s="124" t="str">
        <f>VLOOKUP(A51,BASE.!$A$2:$T$878,5,FALSE)</f>
        <v>Otorgada por Decreto Supremo N° 629, de fecha 14 de febrero de 1938, del Ministerio de Justicia.</v>
      </c>
      <c r="F51" s="124" t="str">
        <f>VLOOKUP(A51,BASE.!$A$2:$T$878,6,FALSE)</f>
        <v xml:space="preserve">Certificado de Vigencia de persona jurídica sin fines de lucro Folio N° 500345686181, emitido con fecha 14 de septiembre de 2020, del Servicio de Registro Civil e Identificación. </v>
      </c>
      <c r="G51" s="124" t="str">
        <f>VLOOKUP(A51,BASE.!$A$2:$T$878,7,FALSE)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24" t="str">
        <f>VLOOKUP(A51,BASE.!$A$2:$T$878,8,FALSE)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1" s="124" t="str">
        <f>VLOOKUP(A51,BASE.!$A$2:$T$878,9,FALSE)</f>
        <v>: 3 años.</v>
      </c>
      <c r="J51" s="124" t="str">
        <f>VLOOKUP(A51,BASE.!$A$2:$T$878,10,FALSE)</f>
        <v>07-01-2021 hasta el 07-01-2024.</v>
      </c>
      <c r="K51" s="124" t="str">
        <f>VLOOKUP(A51,BASE.!$A$2:$T$878,11,FALSE)</f>
        <v xml:space="preserve">José Pedro Silva Prado, 
Edmundo Crespo Pisano,
</v>
      </c>
      <c r="L51" s="124" t="str">
        <f>VLOOKUP(A51,BASE.!$A$2:$T$878,12,FALSE)</f>
        <v xml:space="preserve">Paseo Pdte. Errázuriz Echaurren N° 2631, 5° piso, comuna de Providencia, Santiago, Región Metropolitana.
</v>
      </c>
      <c r="M51" s="124" t="str">
        <f>VLOOKUP(A51,BASE.!$A$2:$T$878,13,FALSE)</f>
        <v>XIII</v>
      </c>
      <c r="N51" s="124" t="str">
        <f>VLOOKUP(A51,BASE.!$A$2:$T$878,14,FALSE)</f>
        <v>Providencia</v>
      </c>
      <c r="O51" s="124" t="str">
        <f>VLOOKUP(A51,BASE.!$A$2:$T$878,15,FALSE)</f>
        <v>228737900 - 228737980</v>
      </c>
      <c r="P51" s="124" t="str">
        <f>VLOOKUP(A51,BASE.!$A$2:$T$878,16,FALSE)</f>
        <v>http://www.ciudaddelnino.cl</v>
      </c>
      <c r="Q51" s="124">
        <f>VLOOKUP(A51,BASE.!$A$2:$T$878,17,FALSE)</f>
        <v>0</v>
      </c>
      <c r="R51" s="124" t="str">
        <f>VLOOKUP(A51,BASE.!$A$2:$T$878,18,FALSE)</f>
        <v>93401: Instituciones de Asistencia Social</v>
      </c>
      <c r="S51" s="124" t="str">
        <f>VLOOKUP(A51,BASE.!$A$2:$T$878,19,FALSE)</f>
        <v xml:space="preserve">Se acompaña certificado de antecedentes financieros, correspondientes al año 2019,  aprobados por el Subdepartamento de Supervisión Financiera Nacional.  </v>
      </c>
      <c r="T51" s="169">
        <f>VLOOKUP(A51,BASE.!$A$2:$T$878,20,FALSE)</f>
        <v>37970</v>
      </c>
      <c r="U51" s="183">
        <v>1800</v>
      </c>
      <c r="V51" s="184">
        <v>20636280</v>
      </c>
      <c r="W51" s="184">
        <v>64267272</v>
      </c>
      <c r="X51" s="170">
        <v>44286</v>
      </c>
      <c r="Y51" s="166" t="s">
        <v>7879</v>
      </c>
      <c r="Z51" s="166" t="s">
        <v>7880</v>
      </c>
      <c r="AA51" s="183" t="s">
        <v>7917</v>
      </c>
    </row>
    <row r="52" spans="1:27" x14ac:dyDescent="0.2">
      <c r="A52" s="183">
        <v>1800</v>
      </c>
      <c r="B52" s="124" t="str">
        <f>VLOOKUP(A52,BASE.!$A$2:$T$878,2,FALSE)</f>
        <v>Fundación Ciudad del Niño</v>
      </c>
      <c r="C52" s="124">
        <f>VLOOKUP(A52,BASE.!$A$2:$T$878,3,FALSE)</f>
        <v>700376001</v>
      </c>
      <c r="D52" s="124" t="str">
        <f>VLOOKUP(A52,BASE.!$A$2:$T$878,4,FALSE)</f>
        <v>Fundación de Derecho Privado</v>
      </c>
      <c r="E52" s="124" t="str">
        <f>VLOOKUP(A52,BASE.!$A$2:$T$878,5,FALSE)</f>
        <v>Otorgada por Decreto Supremo N° 629, de fecha 14 de febrero de 1938, del Ministerio de Justicia.</v>
      </c>
      <c r="F52" s="124" t="str">
        <f>VLOOKUP(A52,BASE.!$A$2:$T$878,6,FALSE)</f>
        <v xml:space="preserve">Certificado de Vigencia de persona jurídica sin fines de lucro Folio N° 500345686181, emitido con fecha 14 de septiembre de 2020, del Servicio de Registro Civil e Identificación. </v>
      </c>
      <c r="G52" s="124" t="str">
        <f>VLOOKUP(A52,BASE.!$A$2:$T$878,7,FALSE)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24" t="str">
        <f>VLOOKUP(A52,BASE.!$A$2:$T$878,8,FALSE)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2" s="124" t="str">
        <f>VLOOKUP(A52,BASE.!$A$2:$T$878,9,FALSE)</f>
        <v>: 3 años.</v>
      </c>
      <c r="J52" s="124" t="str">
        <f>VLOOKUP(A52,BASE.!$A$2:$T$878,10,FALSE)</f>
        <v>07-01-2021 hasta el 07-01-2024.</v>
      </c>
      <c r="K52" s="124" t="str">
        <f>VLOOKUP(A52,BASE.!$A$2:$T$878,11,FALSE)</f>
        <v xml:space="preserve">José Pedro Silva Prado, 
Edmundo Crespo Pisano,
</v>
      </c>
      <c r="L52" s="124" t="str">
        <f>VLOOKUP(A52,BASE.!$A$2:$T$878,12,FALSE)</f>
        <v xml:space="preserve">Paseo Pdte. Errázuriz Echaurren N° 2631, 5° piso, comuna de Providencia, Santiago, Región Metropolitana.
</v>
      </c>
      <c r="M52" s="124" t="str">
        <f>VLOOKUP(A52,BASE.!$A$2:$T$878,13,FALSE)</f>
        <v>XIII</v>
      </c>
      <c r="N52" s="124" t="str">
        <f>VLOOKUP(A52,BASE.!$A$2:$T$878,14,FALSE)</f>
        <v>Providencia</v>
      </c>
      <c r="O52" s="124" t="str">
        <f>VLOOKUP(A52,BASE.!$A$2:$T$878,15,FALSE)</f>
        <v>228737900 - 228737980</v>
      </c>
      <c r="P52" s="124" t="str">
        <f>VLOOKUP(A52,BASE.!$A$2:$T$878,16,FALSE)</f>
        <v>http://www.ciudaddelnino.cl</v>
      </c>
      <c r="Q52" s="124">
        <f>VLOOKUP(A52,BASE.!$A$2:$T$878,17,FALSE)</f>
        <v>0</v>
      </c>
      <c r="R52" s="124" t="str">
        <f>VLOOKUP(A52,BASE.!$A$2:$T$878,18,FALSE)</f>
        <v>93401: Instituciones de Asistencia Social</v>
      </c>
      <c r="S52" s="124" t="str">
        <f>VLOOKUP(A52,BASE.!$A$2:$T$878,19,FALSE)</f>
        <v xml:space="preserve">Se acompaña certificado de antecedentes financieros, correspondientes al año 2019,  aprobados por el Subdepartamento de Supervisión Financiera Nacional.  </v>
      </c>
      <c r="T52" s="169">
        <f>VLOOKUP(A52,BASE.!$A$2:$T$878,20,FALSE)</f>
        <v>37970</v>
      </c>
      <c r="U52" s="183">
        <v>1800</v>
      </c>
      <c r="V52" s="184">
        <v>18277848</v>
      </c>
      <c r="W52" s="184">
        <v>55747435</v>
      </c>
      <c r="X52" s="170">
        <v>44286</v>
      </c>
      <c r="Y52" s="166" t="s">
        <v>7879</v>
      </c>
      <c r="Z52" s="166" t="s">
        <v>7880</v>
      </c>
      <c r="AA52" s="183" t="s">
        <v>7918</v>
      </c>
    </row>
    <row r="53" spans="1:27" x14ac:dyDescent="0.2">
      <c r="A53" s="183">
        <v>1800</v>
      </c>
      <c r="B53" s="124" t="str">
        <f>VLOOKUP(A53,BASE.!$A$2:$T$878,2,FALSE)</f>
        <v>Fundación Ciudad del Niño</v>
      </c>
      <c r="C53" s="124">
        <f>VLOOKUP(A53,BASE.!$A$2:$T$878,3,FALSE)</f>
        <v>700376001</v>
      </c>
      <c r="D53" s="124" t="str">
        <f>VLOOKUP(A53,BASE.!$A$2:$T$878,4,FALSE)</f>
        <v>Fundación de Derecho Privado</v>
      </c>
      <c r="E53" s="124" t="str">
        <f>VLOOKUP(A53,BASE.!$A$2:$T$878,5,FALSE)</f>
        <v>Otorgada por Decreto Supremo N° 629, de fecha 14 de febrero de 1938, del Ministerio de Justicia.</v>
      </c>
      <c r="F53" s="124" t="str">
        <f>VLOOKUP(A53,BASE.!$A$2:$T$878,6,FALSE)</f>
        <v xml:space="preserve">Certificado de Vigencia de persona jurídica sin fines de lucro Folio N° 500345686181, emitido con fecha 14 de septiembre de 2020, del Servicio de Registro Civil e Identificación. </v>
      </c>
      <c r="G53" s="124" t="str">
        <f>VLOOKUP(A53,BASE.!$A$2:$T$878,7,FALSE)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24" t="str">
        <f>VLOOKUP(A53,BASE.!$A$2:$T$878,8,FALSE)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3" s="124" t="str">
        <f>VLOOKUP(A53,BASE.!$A$2:$T$878,9,FALSE)</f>
        <v>: 3 años.</v>
      </c>
      <c r="J53" s="124" t="str">
        <f>VLOOKUP(A53,BASE.!$A$2:$T$878,10,FALSE)</f>
        <v>07-01-2021 hasta el 07-01-2024.</v>
      </c>
      <c r="K53" s="124" t="str">
        <f>VLOOKUP(A53,BASE.!$A$2:$T$878,11,FALSE)</f>
        <v xml:space="preserve">José Pedro Silva Prado, 
Edmundo Crespo Pisano,
</v>
      </c>
      <c r="L53" s="124" t="str">
        <f>VLOOKUP(A53,BASE.!$A$2:$T$878,12,FALSE)</f>
        <v xml:space="preserve">Paseo Pdte. Errázuriz Echaurren N° 2631, 5° piso, comuna de Providencia, Santiago, Región Metropolitana.
</v>
      </c>
      <c r="M53" s="124" t="str">
        <f>VLOOKUP(A53,BASE.!$A$2:$T$878,13,FALSE)</f>
        <v>XIII</v>
      </c>
      <c r="N53" s="124" t="str">
        <f>VLOOKUP(A53,BASE.!$A$2:$T$878,14,FALSE)</f>
        <v>Providencia</v>
      </c>
      <c r="O53" s="124" t="str">
        <f>VLOOKUP(A53,BASE.!$A$2:$T$878,15,FALSE)</f>
        <v>228737900 - 228737980</v>
      </c>
      <c r="P53" s="124" t="str">
        <f>VLOOKUP(A53,BASE.!$A$2:$T$878,16,FALSE)</f>
        <v>http://www.ciudaddelnino.cl</v>
      </c>
      <c r="Q53" s="124">
        <f>VLOOKUP(A53,BASE.!$A$2:$T$878,17,FALSE)</f>
        <v>0</v>
      </c>
      <c r="R53" s="124" t="str">
        <f>VLOOKUP(A53,BASE.!$A$2:$T$878,18,FALSE)</f>
        <v>93401: Instituciones de Asistencia Social</v>
      </c>
      <c r="S53" s="124" t="str">
        <f>VLOOKUP(A53,BASE.!$A$2:$T$878,19,FALSE)</f>
        <v xml:space="preserve">Se acompaña certificado de antecedentes financieros, correspondientes al año 2019,  aprobados por el Subdepartamento de Supervisión Financiera Nacional.  </v>
      </c>
      <c r="T53" s="169">
        <f>VLOOKUP(A53,BASE.!$A$2:$T$878,20,FALSE)</f>
        <v>37970</v>
      </c>
      <c r="U53" s="183">
        <v>1800</v>
      </c>
      <c r="V53" s="184">
        <v>54607219</v>
      </c>
      <c r="W53" s="184">
        <v>157355088</v>
      </c>
      <c r="X53" s="170">
        <v>44286</v>
      </c>
      <c r="Y53" s="166" t="s">
        <v>7879</v>
      </c>
      <c r="Z53" s="166" t="s">
        <v>7880</v>
      </c>
      <c r="AA53" s="183" t="s">
        <v>7893</v>
      </c>
    </row>
    <row r="54" spans="1:27" x14ac:dyDescent="0.2">
      <c r="A54" s="183">
        <v>1800</v>
      </c>
      <c r="B54" s="124" t="str">
        <f>VLOOKUP(A54,BASE.!$A$2:$T$878,2,FALSE)</f>
        <v>Fundación Ciudad del Niño</v>
      </c>
      <c r="C54" s="124">
        <f>VLOOKUP(A54,BASE.!$A$2:$T$878,3,FALSE)</f>
        <v>700376001</v>
      </c>
      <c r="D54" s="124" t="str">
        <f>VLOOKUP(A54,BASE.!$A$2:$T$878,4,FALSE)</f>
        <v>Fundación de Derecho Privado</v>
      </c>
      <c r="E54" s="124" t="str">
        <f>VLOOKUP(A54,BASE.!$A$2:$T$878,5,FALSE)</f>
        <v>Otorgada por Decreto Supremo N° 629, de fecha 14 de febrero de 1938, del Ministerio de Justicia.</v>
      </c>
      <c r="F54" s="124" t="str">
        <f>VLOOKUP(A54,BASE.!$A$2:$T$878,6,FALSE)</f>
        <v xml:space="preserve">Certificado de Vigencia de persona jurídica sin fines de lucro Folio N° 500345686181, emitido con fecha 14 de septiembre de 2020, del Servicio de Registro Civil e Identificación. </v>
      </c>
      <c r="G54" s="124" t="str">
        <f>VLOOKUP(A54,BASE.!$A$2:$T$878,7,FALSE)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24" t="str">
        <f>VLOOKUP(A54,BASE.!$A$2:$T$878,8,FALSE)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4" s="124" t="str">
        <f>VLOOKUP(A54,BASE.!$A$2:$T$878,9,FALSE)</f>
        <v>: 3 años.</v>
      </c>
      <c r="J54" s="124" t="str">
        <f>VLOOKUP(A54,BASE.!$A$2:$T$878,10,FALSE)</f>
        <v>07-01-2021 hasta el 07-01-2024.</v>
      </c>
      <c r="K54" s="124" t="str">
        <f>VLOOKUP(A54,BASE.!$A$2:$T$878,11,FALSE)</f>
        <v xml:space="preserve">José Pedro Silva Prado, 
Edmundo Crespo Pisano,
</v>
      </c>
      <c r="L54" s="124" t="str">
        <f>VLOOKUP(A54,BASE.!$A$2:$T$878,12,FALSE)</f>
        <v xml:space="preserve">Paseo Pdte. Errázuriz Echaurren N° 2631, 5° piso, comuna de Providencia, Santiago, Región Metropolitana.
</v>
      </c>
      <c r="M54" s="124" t="str">
        <f>VLOOKUP(A54,BASE.!$A$2:$T$878,13,FALSE)</f>
        <v>XIII</v>
      </c>
      <c r="N54" s="124" t="str">
        <f>VLOOKUP(A54,BASE.!$A$2:$T$878,14,FALSE)</f>
        <v>Providencia</v>
      </c>
      <c r="O54" s="124" t="str">
        <f>VLOOKUP(A54,BASE.!$A$2:$T$878,15,FALSE)</f>
        <v>228737900 - 228737980</v>
      </c>
      <c r="P54" s="124" t="str">
        <f>VLOOKUP(A54,BASE.!$A$2:$T$878,16,FALSE)</f>
        <v>http://www.ciudaddelnino.cl</v>
      </c>
      <c r="Q54" s="124">
        <f>VLOOKUP(A54,BASE.!$A$2:$T$878,17,FALSE)</f>
        <v>0</v>
      </c>
      <c r="R54" s="124" t="str">
        <f>VLOOKUP(A54,BASE.!$A$2:$T$878,18,FALSE)</f>
        <v>93401: Instituciones de Asistencia Social</v>
      </c>
      <c r="S54" s="124" t="str">
        <f>VLOOKUP(A54,BASE.!$A$2:$T$878,19,FALSE)</f>
        <v xml:space="preserve">Se acompaña certificado de antecedentes financieros, correspondientes al año 2019,  aprobados por el Subdepartamento de Supervisión Financiera Nacional.  </v>
      </c>
      <c r="T54" s="169">
        <f>VLOOKUP(A54,BASE.!$A$2:$T$878,20,FALSE)</f>
        <v>37970</v>
      </c>
      <c r="U54" s="183">
        <v>1800</v>
      </c>
      <c r="V54" s="184">
        <v>7429061</v>
      </c>
      <c r="W54" s="184">
        <v>32988568</v>
      </c>
      <c r="X54" s="170">
        <v>44286</v>
      </c>
      <c r="Y54" s="166" t="s">
        <v>7879</v>
      </c>
      <c r="Z54" s="166" t="s">
        <v>7880</v>
      </c>
      <c r="AA54" s="183" t="s">
        <v>7919</v>
      </c>
    </row>
    <row r="55" spans="1:27" x14ac:dyDescent="0.2">
      <c r="A55" s="183">
        <v>1800</v>
      </c>
      <c r="B55" s="124" t="str">
        <f>VLOOKUP(A55,BASE.!$A$2:$T$878,2,FALSE)</f>
        <v>Fundación Ciudad del Niño</v>
      </c>
      <c r="C55" s="124">
        <f>VLOOKUP(A55,BASE.!$A$2:$T$878,3,FALSE)</f>
        <v>700376001</v>
      </c>
      <c r="D55" s="124" t="str">
        <f>VLOOKUP(A55,BASE.!$A$2:$T$878,4,FALSE)</f>
        <v>Fundación de Derecho Privado</v>
      </c>
      <c r="E55" s="124" t="str">
        <f>VLOOKUP(A55,BASE.!$A$2:$T$878,5,FALSE)</f>
        <v>Otorgada por Decreto Supremo N° 629, de fecha 14 de febrero de 1938, del Ministerio de Justicia.</v>
      </c>
      <c r="F55" s="124" t="str">
        <f>VLOOKUP(A55,BASE.!$A$2:$T$878,6,FALSE)</f>
        <v xml:space="preserve">Certificado de Vigencia de persona jurídica sin fines de lucro Folio N° 500345686181, emitido con fecha 14 de septiembre de 2020, del Servicio de Registro Civil e Identificación. </v>
      </c>
      <c r="G55" s="124" t="str">
        <f>VLOOKUP(A55,BASE.!$A$2:$T$878,7,FALSE)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24" t="str">
        <f>VLOOKUP(A55,BASE.!$A$2:$T$878,8,FALSE)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5" s="124" t="str">
        <f>VLOOKUP(A55,BASE.!$A$2:$T$878,9,FALSE)</f>
        <v>: 3 años.</v>
      </c>
      <c r="J55" s="124" t="str">
        <f>VLOOKUP(A55,BASE.!$A$2:$T$878,10,FALSE)</f>
        <v>07-01-2021 hasta el 07-01-2024.</v>
      </c>
      <c r="K55" s="124" t="str">
        <f>VLOOKUP(A55,BASE.!$A$2:$T$878,11,FALSE)</f>
        <v xml:space="preserve">José Pedro Silva Prado, 
Edmundo Crespo Pisano,
</v>
      </c>
      <c r="L55" s="124" t="str">
        <f>VLOOKUP(A55,BASE.!$A$2:$T$878,12,FALSE)</f>
        <v xml:space="preserve">Paseo Pdte. Errázuriz Echaurren N° 2631, 5° piso, comuna de Providencia, Santiago, Región Metropolitana.
</v>
      </c>
      <c r="M55" s="124" t="str">
        <f>VLOOKUP(A55,BASE.!$A$2:$T$878,13,FALSE)</f>
        <v>XIII</v>
      </c>
      <c r="N55" s="124" t="str">
        <f>VLOOKUP(A55,BASE.!$A$2:$T$878,14,FALSE)</f>
        <v>Providencia</v>
      </c>
      <c r="O55" s="124" t="str">
        <f>VLOOKUP(A55,BASE.!$A$2:$T$878,15,FALSE)</f>
        <v>228737900 - 228737980</v>
      </c>
      <c r="P55" s="124" t="str">
        <f>VLOOKUP(A55,BASE.!$A$2:$T$878,16,FALSE)</f>
        <v>http://www.ciudaddelnino.cl</v>
      </c>
      <c r="Q55" s="124">
        <f>VLOOKUP(A55,BASE.!$A$2:$T$878,17,FALSE)</f>
        <v>0</v>
      </c>
      <c r="R55" s="124" t="str">
        <f>VLOOKUP(A55,BASE.!$A$2:$T$878,18,FALSE)</f>
        <v>93401: Instituciones de Asistencia Social</v>
      </c>
      <c r="S55" s="124" t="str">
        <f>VLOOKUP(A55,BASE.!$A$2:$T$878,19,FALSE)</f>
        <v xml:space="preserve">Se acompaña certificado de antecedentes financieros, correspondientes al año 2019,  aprobados por el Subdepartamento de Supervisión Financiera Nacional.  </v>
      </c>
      <c r="T55" s="169">
        <f>VLOOKUP(A55,BASE.!$A$2:$T$878,20,FALSE)</f>
        <v>37970</v>
      </c>
      <c r="U55" s="183">
        <v>1800</v>
      </c>
      <c r="V55" s="184">
        <v>17874432</v>
      </c>
      <c r="W55" s="184">
        <v>56403762</v>
      </c>
      <c r="X55" s="170">
        <v>44286</v>
      </c>
      <c r="Y55" s="166" t="s">
        <v>7879</v>
      </c>
      <c r="Z55" s="166" t="s">
        <v>7880</v>
      </c>
      <c r="AA55" s="183" t="s">
        <v>7920</v>
      </c>
    </row>
    <row r="56" spans="1:27" x14ac:dyDescent="0.2">
      <c r="A56" s="183">
        <v>1800</v>
      </c>
      <c r="B56" s="124" t="str">
        <f>VLOOKUP(A56,BASE.!$A$2:$T$878,2,FALSE)</f>
        <v>Fundación Ciudad del Niño</v>
      </c>
      <c r="C56" s="124">
        <f>VLOOKUP(A56,BASE.!$A$2:$T$878,3,FALSE)</f>
        <v>700376001</v>
      </c>
      <c r="D56" s="124" t="str">
        <f>VLOOKUP(A56,BASE.!$A$2:$T$878,4,FALSE)</f>
        <v>Fundación de Derecho Privado</v>
      </c>
      <c r="E56" s="124" t="str">
        <f>VLOOKUP(A56,BASE.!$A$2:$T$878,5,FALSE)</f>
        <v>Otorgada por Decreto Supremo N° 629, de fecha 14 de febrero de 1938, del Ministerio de Justicia.</v>
      </c>
      <c r="F56" s="124" t="str">
        <f>VLOOKUP(A56,BASE.!$A$2:$T$878,6,FALSE)</f>
        <v xml:space="preserve">Certificado de Vigencia de persona jurídica sin fines de lucro Folio N° 500345686181, emitido con fecha 14 de septiembre de 2020, del Servicio de Registro Civil e Identificación. </v>
      </c>
      <c r="G56" s="124" t="str">
        <f>VLOOKUP(A56,BASE.!$A$2:$T$878,7,FALSE)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24" t="str">
        <f>VLOOKUP(A56,BASE.!$A$2:$T$878,8,FALSE)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6" s="124" t="str">
        <f>VLOOKUP(A56,BASE.!$A$2:$T$878,9,FALSE)</f>
        <v>: 3 años.</v>
      </c>
      <c r="J56" s="124" t="str">
        <f>VLOOKUP(A56,BASE.!$A$2:$T$878,10,FALSE)</f>
        <v>07-01-2021 hasta el 07-01-2024.</v>
      </c>
      <c r="K56" s="124" t="str">
        <f>VLOOKUP(A56,BASE.!$A$2:$T$878,11,FALSE)</f>
        <v xml:space="preserve">José Pedro Silva Prado, 
Edmundo Crespo Pisano,
</v>
      </c>
      <c r="L56" s="124" t="str">
        <f>VLOOKUP(A56,BASE.!$A$2:$T$878,12,FALSE)</f>
        <v xml:space="preserve">Paseo Pdte. Errázuriz Echaurren N° 2631, 5° piso, comuna de Providencia, Santiago, Región Metropolitana.
</v>
      </c>
      <c r="M56" s="124" t="str">
        <f>VLOOKUP(A56,BASE.!$A$2:$T$878,13,FALSE)</f>
        <v>XIII</v>
      </c>
      <c r="N56" s="124" t="str">
        <f>VLOOKUP(A56,BASE.!$A$2:$T$878,14,FALSE)</f>
        <v>Providencia</v>
      </c>
      <c r="O56" s="124" t="str">
        <f>VLOOKUP(A56,BASE.!$A$2:$T$878,15,FALSE)</f>
        <v>228737900 - 228737980</v>
      </c>
      <c r="P56" s="124" t="str">
        <f>VLOOKUP(A56,BASE.!$A$2:$T$878,16,FALSE)</f>
        <v>http://www.ciudaddelnino.cl</v>
      </c>
      <c r="Q56" s="124">
        <f>VLOOKUP(A56,BASE.!$A$2:$T$878,17,FALSE)</f>
        <v>0</v>
      </c>
      <c r="R56" s="124" t="str">
        <f>VLOOKUP(A56,BASE.!$A$2:$T$878,18,FALSE)</f>
        <v>93401: Instituciones de Asistencia Social</v>
      </c>
      <c r="S56" s="124" t="str">
        <f>VLOOKUP(A56,BASE.!$A$2:$T$878,19,FALSE)</f>
        <v xml:space="preserve">Se acompaña certificado de antecedentes financieros, correspondientes al año 2019,  aprobados por el Subdepartamento de Supervisión Financiera Nacional.  </v>
      </c>
      <c r="T56" s="169">
        <f>VLOOKUP(A56,BASE.!$A$2:$T$878,20,FALSE)</f>
        <v>37970</v>
      </c>
      <c r="U56" s="183">
        <v>1800</v>
      </c>
      <c r="V56" s="184">
        <v>46299744</v>
      </c>
      <c r="W56" s="184">
        <v>161985815</v>
      </c>
      <c r="X56" s="170">
        <v>44286</v>
      </c>
      <c r="Y56" s="166" t="s">
        <v>7879</v>
      </c>
      <c r="Z56" s="166" t="s">
        <v>7880</v>
      </c>
      <c r="AA56" s="183" t="s">
        <v>7921</v>
      </c>
    </row>
    <row r="57" spans="1:27" x14ac:dyDescent="0.2">
      <c r="A57" s="183">
        <v>1800</v>
      </c>
      <c r="B57" s="124" t="str">
        <f>VLOOKUP(A57,BASE.!$A$2:$T$878,2,FALSE)</f>
        <v>Fundación Ciudad del Niño</v>
      </c>
      <c r="C57" s="124">
        <f>VLOOKUP(A57,BASE.!$A$2:$T$878,3,FALSE)</f>
        <v>700376001</v>
      </c>
      <c r="D57" s="124" t="str">
        <f>VLOOKUP(A57,BASE.!$A$2:$T$878,4,FALSE)</f>
        <v>Fundación de Derecho Privado</v>
      </c>
      <c r="E57" s="124" t="str">
        <f>VLOOKUP(A57,BASE.!$A$2:$T$878,5,FALSE)</f>
        <v>Otorgada por Decreto Supremo N° 629, de fecha 14 de febrero de 1938, del Ministerio de Justicia.</v>
      </c>
      <c r="F57" s="124" t="str">
        <f>VLOOKUP(A57,BASE.!$A$2:$T$878,6,FALSE)</f>
        <v xml:space="preserve">Certificado de Vigencia de persona jurídica sin fines de lucro Folio N° 500345686181, emitido con fecha 14 de septiembre de 2020, del Servicio de Registro Civil e Identificación. </v>
      </c>
      <c r="G57" s="124" t="str">
        <f>VLOOKUP(A57,BASE.!$A$2:$T$878,7,FALSE)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24" t="str">
        <f>VLOOKUP(A57,BASE.!$A$2:$T$878,8,FALSE)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7" s="124" t="str">
        <f>VLOOKUP(A57,BASE.!$A$2:$T$878,9,FALSE)</f>
        <v>: 3 años.</v>
      </c>
      <c r="J57" s="124" t="str">
        <f>VLOOKUP(A57,BASE.!$A$2:$T$878,10,FALSE)</f>
        <v>07-01-2021 hasta el 07-01-2024.</v>
      </c>
      <c r="K57" s="124" t="str">
        <f>VLOOKUP(A57,BASE.!$A$2:$T$878,11,FALSE)</f>
        <v xml:space="preserve">José Pedro Silva Prado, 
Edmundo Crespo Pisano,
</v>
      </c>
      <c r="L57" s="124" t="str">
        <f>VLOOKUP(A57,BASE.!$A$2:$T$878,12,FALSE)</f>
        <v xml:space="preserve">Paseo Pdte. Errázuriz Echaurren N° 2631, 5° piso, comuna de Providencia, Santiago, Región Metropolitana.
</v>
      </c>
      <c r="M57" s="124" t="str">
        <f>VLOOKUP(A57,BASE.!$A$2:$T$878,13,FALSE)</f>
        <v>XIII</v>
      </c>
      <c r="N57" s="124" t="str">
        <f>VLOOKUP(A57,BASE.!$A$2:$T$878,14,FALSE)</f>
        <v>Providencia</v>
      </c>
      <c r="O57" s="124" t="str">
        <f>VLOOKUP(A57,BASE.!$A$2:$T$878,15,FALSE)</f>
        <v>228737900 - 228737980</v>
      </c>
      <c r="P57" s="124" t="str">
        <f>VLOOKUP(A57,BASE.!$A$2:$T$878,16,FALSE)</f>
        <v>http://www.ciudaddelnino.cl</v>
      </c>
      <c r="Q57" s="124">
        <f>VLOOKUP(A57,BASE.!$A$2:$T$878,17,FALSE)</f>
        <v>0</v>
      </c>
      <c r="R57" s="124" t="str">
        <f>VLOOKUP(A57,BASE.!$A$2:$T$878,18,FALSE)</f>
        <v>93401: Instituciones de Asistencia Social</v>
      </c>
      <c r="S57" s="124" t="str">
        <f>VLOOKUP(A57,BASE.!$A$2:$T$878,19,FALSE)</f>
        <v xml:space="preserve">Se acompaña certificado de antecedentes financieros, correspondientes al año 2019,  aprobados por el Subdepartamento de Supervisión Financiera Nacional.  </v>
      </c>
      <c r="T57" s="169">
        <f>VLOOKUP(A57,BASE.!$A$2:$T$878,20,FALSE)</f>
        <v>37970</v>
      </c>
      <c r="U57" s="183">
        <v>1800</v>
      </c>
      <c r="V57" s="184">
        <v>14398848</v>
      </c>
      <c r="W57" s="184">
        <v>38836548</v>
      </c>
      <c r="X57" s="170">
        <v>44286</v>
      </c>
      <c r="Y57" s="166" t="s">
        <v>7879</v>
      </c>
      <c r="Z57" s="166" t="s">
        <v>7880</v>
      </c>
      <c r="AA57" s="183" t="s">
        <v>7922</v>
      </c>
    </row>
    <row r="58" spans="1:27" x14ac:dyDescent="0.2">
      <c r="A58" s="183">
        <v>1800</v>
      </c>
      <c r="B58" s="124" t="str">
        <f>VLOOKUP(A58,BASE.!$A$2:$T$878,2,FALSE)</f>
        <v>Fundación Ciudad del Niño</v>
      </c>
      <c r="C58" s="124">
        <f>VLOOKUP(A58,BASE.!$A$2:$T$878,3,FALSE)</f>
        <v>700376001</v>
      </c>
      <c r="D58" s="124" t="str">
        <f>VLOOKUP(A58,BASE.!$A$2:$T$878,4,FALSE)</f>
        <v>Fundación de Derecho Privado</v>
      </c>
      <c r="E58" s="124" t="str">
        <f>VLOOKUP(A58,BASE.!$A$2:$T$878,5,FALSE)</f>
        <v>Otorgada por Decreto Supremo N° 629, de fecha 14 de febrero de 1938, del Ministerio de Justicia.</v>
      </c>
      <c r="F58" s="124" t="str">
        <f>VLOOKUP(A58,BASE.!$A$2:$T$878,6,FALSE)</f>
        <v xml:space="preserve">Certificado de Vigencia de persona jurídica sin fines de lucro Folio N° 500345686181, emitido con fecha 14 de septiembre de 2020, del Servicio de Registro Civil e Identificación. </v>
      </c>
      <c r="G58" s="124" t="str">
        <f>VLOOKUP(A58,BASE.!$A$2:$T$878,7,FALSE)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24" t="str">
        <f>VLOOKUP(A58,BASE.!$A$2:$T$878,8,FALSE)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8" s="124" t="str">
        <f>VLOOKUP(A58,BASE.!$A$2:$T$878,9,FALSE)</f>
        <v>: 3 años.</v>
      </c>
      <c r="J58" s="124" t="str">
        <f>VLOOKUP(A58,BASE.!$A$2:$T$878,10,FALSE)</f>
        <v>07-01-2021 hasta el 07-01-2024.</v>
      </c>
      <c r="K58" s="124" t="str">
        <f>VLOOKUP(A58,BASE.!$A$2:$T$878,11,FALSE)</f>
        <v xml:space="preserve">José Pedro Silva Prado, 
Edmundo Crespo Pisano,
</v>
      </c>
      <c r="L58" s="124" t="str">
        <f>VLOOKUP(A58,BASE.!$A$2:$T$878,12,FALSE)</f>
        <v xml:space="preserve">Paseo Pdte. Errázuriz Echaurren N° 2631, 5° piso, comuna de Providencia, Santiago, Región Metropolitana.
</v>
      </c>
      <c r="M58" s="124" t="str">
        <f>VLOOKUP(A58,BASE.!$A$2:$T$878,13,FALSE)</f>
        <v>XIII</v>
      </c>
      <c r="N58" s="124" t="str">
        <f>VLOOKUP(A58,BASE.!$A$2:$T$878,14,FALSE)</f>
        <v>Providencia</v>
      </c>
      <c r="O58" s="124" t="str">
        <f>VLOOKUP(A58,BASE.!$A$2:$T$878,15,FALSE)</f>
        <v>228737900 - 228737980</v>
      </c>
      <c r="P58" s="124" t="str">
        <f>VLOOKUP(A58,BASE.!$A$2:$T$878,16,FALSE)</f>
        <v>http://www.ciudaddelnino.cl</v>
      </c>
      <c r="Q58" s="124">
        <f>VLOOKUP(A58,BASE.!$A$2:$T$878,17,FALSE)</f>
        <v>0</v>
      </c>
      <c r="R58" s="124" t="str">
        <f>VLOOKUP(A58,BASE.!$A$2:$T$878,18,FALSE)</f>
        <v>93401: Instituciones de Asistencia Social</v>
      </c>
      <c r="S58" s="124" t="str">
        <f>VLOOKUP(A58,BASE.!$A$2:$T$878,19,FALSE)</f>
        <v xml:space="preserve">Se acompaña certificado de antecedentes financieros, correspondientes al año 2019,  aprobados por el Subdepartamento de Supervisión Financiera Nacional.  </v>
      </c>
      <c r="T58" s="169">
        <f>VLOOKUP(A58,BASE.!$A$2:$T$878,20,FALSE)</f>
        <v>37970</v>
      </c>
      <c r="U58" s="183">
        <v>1800</v>
      </c>
      <c r="V58" s="184">
        <v>27327349</v>
      </c>
      <c r="W58" s="184">
        <v>87148189</v>
      </c>
      <c r="X58" s="170">
        <v>44286</v>
      </c>
      <c r="Y58" s="166" t="s">
        <v>7879</v>
      </c>
      <c r="Z58" s="166" t="s">
        <v>7880</v>
      </c>
      <c r="AA58" s="183" t="s">
        <v>7881</v>
      </c>
    </row>
    <row r="59" spans="1:27" x14ac:dyDescent="0.2">
      <c r="A59" s="183">
        <v>1800</v>
      </c>
      <c r="B59" s="124" t="str">
        <f>VLOOKUP(A59,BASE.!$A$2:$T$878,2,FALSE)</f>
        <v>Fundación Ciudad del Niño</v>
      </c>
      <c r="C59" s="124">
        <f>VLOOKUP(A59,BASE.!$A$2:$T$878,3,FALSE)</f>
        <v>700376001</v>
      </c>
      <c r="D59" s="124" t="str">
        <f>VLOOKUP(A59,BASE.!$A$2:$T$878,4,FALSE)</f>
        <v>Fundación de Derecho Privado</v>
      </c>
      <c r="E59" s="124" t="str">
        <f>VLOOKUP(A59,BASE.!$A$2:$T$878,5,FALSE)</f>
        <v>Otorgada por Decreto Supremo N° 629, de fecha 14 de febrero de 1938, del Ministerio de Justicia.</v>
      </c>
      <c r="F59" s="124" t="str">
        <f>VLOOKUP(A59,BASE.!$A$2:$T$878,6,FALSE)</f>
        <v xml:space="preserve">Certificado de Vigencia de persona jurídica sin fines de lucro Folio N° 500345686181, emitido con fecha 14 de septiembre de 2020, del Servicio de Registro Civil e Identificación. </v>
      </c>
      <c r="G59" s="124" t="str">
        <f>VLOOKUP(A59,BASE.!$A$2:$T$878,7,FALSE)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24" t="str">
        <f>VLOOKUP(A59,BASE.!$A$2:$T$878,8,FALSE)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59" s="124" t="str">
        <f>VLOOKUP(A59,BASE.!$A$2:$T$878,9,FALSE)</f>
        <v>: 3 años.</v>
      </c>
      <c r="J59" s="124" t="str">
        <f>VLOOKUP(A59,BASE.!$A$2:$T$878,10,FALSE)</f>
        <v>07-01-2021 hasta el 07-01-2024.</v>
      </c>
      <c r="K59" s="124" t="str">
        <f>VLOOKUP(A59,BASE.!$A$2:$T$878,11,FALSE)</f>
        <v xml:space="preserve">José Pedro Silva Prado, 
Edmundo Crespo Pisano,
</v>
      </c>
      <c r="L59" s="124" t="str">
        <f>VLOOKUP(A59,BASE.!$A$2:$T$878,12,FALSE)</f>
        <v xml:space="preserve">Paseo Pdte. Errázuriz Echaurren N° 2631, 5° piso, comuna de Providencia, Santiago, Región Metropolitana.
</v>
      </c>
      <c r="M59" s="124" t="str">
        <f>VLOOKUP(A59,BASE.!$A$2:$T$878,13,FALSE)</f>
        <v>XIII</v>
      </c>
      <c r="N59" s="124" t="str">
        <f>VLOOKUP(A59,BASE.!$A$2:$T$878,14,FALSE)</f>
        <v>Providencia</v>
      </c>
      <c r="O59" s="124" t="str">
        <f>VLOOKUP(A59,BASE.!$A$2:$T$878,15,FALSE)</f>
        <v>228737900 - 228737980</v>
      </c>
      <c r="P59" s="124" t="str">
        <f>VLOOKUP(A59,BASE.!$A$2:$T$878,16,FALSE)</f>
        <v>http://www.ciudaddelnino.cl</v>
      </c>
      <c r="Q59" s="124">
        <f>VLOOKUP(A59,BASE.!$A$2:$T$878,17,FALSE)</f>
        <v>0</v>
      </c>
      <c r="R59" s="124" t="str">
        <f>VLOOKUP(A59,BASE.!$A$2:$T$878,18,FALSE)</f>
        <v>93401: Instituciones de Asistencia Social</v>
      </c>
      <c r="S59" s="124" t="str">
        <f>VLOOKUP(A59,BASE.!$A$2:$T$878,19,FALSE)</f>
        <v xml:space="preserve">Se acompaña certificado de antecedentes financieros, correspondientes al año 2019,  aprobados por el Subdepartamento de Supervisión Financiera Nacional.  </v>
      </c>
      <c r="T59" s="169">
        <f>VLOOKUP(A59,BASE.!$A$2:$T$878,20,FALSE)</f>
        <v>37970</v>
      </c>
      <c r="U59" s="183">
        <v>1800</v>
      </c>
      <c r="V59" s="184">
        <v>13708386</v>
      </c>
      <c r="W59" s="184">
        <v>45694618</v>
      </c>
      <c r="X59" s="170">
        <v>44286</v>
      </c>
      <c r="Y59" s="166" t="s">
        <v>7879</v>
      </c>
      <c r="Z59" s="166" t="s">
        <v>7880</v>
      </c>
      <c r="AA59" s="183" t="s">
        <v>7923</v>
      </c>
    </row>
    <row r="60" spans="1:27" x14ac:dyDescent="0.2">
      <c r="A60" s="183">
        <v>1800</v>
      </c>
      <c r="B60" s="124" t="str">
        <f>VLOOKUP(A60,BASE.!$A$2:$T$878,2,FALSE)</f>
        <v>Fundación Ciudad del Niño</v>
      </c>
      <c r="C60" s="124">
        <f>VLOOKUP(A60,BASE.!$A$2:$T$878,3,FALSE)</f>
        <v>700376001</v>
      </c>
      <c r="D60" s="124" t="str">
        <f>VLOOKUP(A60,BASE.!$A$2:$T$878,4,FALSE)</f>
        <v>Fundación de Derecho Privado</v>
      </c>
      <c r="E60" s="124" t="str">
        <f>VLOOKUP(A60,BASE.!$A$2:$T$878,5,FALSE)</f>
        <v>Otorgada por Decreto Supremo N° 629, de fecha 14 de febrero de 1938, del Ministerio de Justicia.</v>
      </c>
      <c r="F60" s="124" t="str">
        <f>VLOOKUP(A60,BASE.!$A$2:$T$878,6,FALSE)</f>
        <v xml:space="preserve">Certificado de Vigencia de persona jurídica sin fines de lucro Folio N° 500345686181, emitido con fecha 14 de septiembre de 2020, del Servicio de Registro Civil e Identificación. </v>
      </c>
      <c r="G60" s="124" t="str">
        <f>VLOOKUP(A60,BASE.!$A$2:$T$878,7,FALSE)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24" t="str">
        <f>VLOOKUP(A60,BASE.!$A$2:$T$878,8,FALSE)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0" s="124" t="str">
        <f>VLOOKUP(A60,BASE.!$A$2:$T$878,9,FALSE)</f>
        <v>: 3 años.</v>
      </c>
      <c r="J60" s="124" t="str">
        <f>VLOOKUP(A60,BASE.!$A$2:$T$878,10,FALSE)</f>
        <v>07-01-2021 hasta el 07-01-2024.</v>
      </c>
      <c r="K60" s="124" t="str">
        <f>VLOOKUP(A60,BASE.!$A$2:$T$878,11,FALSE)</f>
        <v xml:space="preserve">José Pedro Silva Prado, 
Edmundo Crespo Pisano,
</v>
      </c>
      <c r="L60" s="124" t="str">
        <f>VLOOKUP(A60,BASE.!$A$2:$T$878,12,FALSE)</f>
        <v xml:space="preserve">Paseo Pdte. Errázuriz Echaurren N° 2631, 5° piso, comuna de Providencia, Santiago, Región Metropolitana.
</v>
      </c>
      <c r="M60" s="124" t="str">
        <f>VLOOKUP(A60,BASE.!$A$2:$T$878,13,FALSE)</f>
        <v>XIII</v>
      </c>
      <c r="N60" s="124" t="str">
        <f>VLOOKUP(A60,BASE.!$A$2:$T$878,14,FALSE)</f>
        <v>Providencia</v>
      </c>
      <c r="O60" s="124" t="str">
        <f>VLOOKUP(A60,BASE.!$A$2:$T$878,15,FALSE)</f>
        <v>228737900 - 228737980</v>
      </c>
      <c r="P60" s="124" t="str">
        <f>VLOOKUP(A60,BASE.!$A$2:$T$878,16,FALSE)</f>
        <v>http://www.ciudaddelnino.cl</v>
      </c>
      <c r="Q60" s="124">
        <f>VLOOKUP(A60,BASE.!$A$2:$T$878,17,FALSE)</f>
        <v>0</v>
      </c>
      <c r="R60" s="124" t="str">
        <f>VLOOKUP(A60,BASE.!$A$2:$T$878,18,FALSE)</f>
        <v>93401: Instituciones de Asistencia Social</v>
      </c>
      <c r="S60" s="124" t="str">
        <f>VLOOKUP(A60,BASE.!$A$2:$T$878,19,FALSE)</f>
        <v xml:space="preserve">Se acompaña certificado de antecedentes financieros, correspondientes al año 2019,  aprobados por el Subdepartamento de Supervisión Financiera Nacional.  </v>
      </c>
      <c r="T60" s="169">
        <f>VLOOKUP(A60,BASE.!$A$2:$T$878,20,FALSE)</f>
        <v>37970</v>
      </c>
      <c r="U60" s="183">
        <v>1800</v>
      </c>
      <c r="V60" s="184">
        <v>13708386</v>
      </c>
      <c r="W60" s="184">
        <v>41125158</v>
      </c>
      <c r="X60" s="170">
        <v>44286</v>
      </c>
      <c r="Y60" s="166" t="s">
        <v>7879</v>
      </c>
      <c r="Z60" s="166" t="s">
        <v>7880</v>
      </c>
      <c r="AA60" s="183" t="s">
        <v>7924</v>
      </c>
    </row>
    <row r="61" spans="1:27" x14ac:dyDescent="0.2">
      <c r="A61" s="183">
        <v>1800</v>
      </c>
      <c r="B61" s="124" t="str">
        <f>VLOOKUP(A61,BASE.!$A$2:$T$878,2,FALSE)</f>
        <v>Fundación Ciudad del Niño</v>
      </c>
      <c r="C61" s="124">
        <f>VLOOKUP(A61,BASE.!$A$2:$T$878,3,FALSE)</f>
        <v>700376001</v>
      </c>
      <c r="D61" s="124" t="str">
        <f>VLOOKUP(A61,BASE.!$A$2:$T$878,4,FALSE)</f>
        <v>Fundación de Derecho Privado</v>
      </c>
      <c r="E61" s="124" t="str">
        <f>VLOOKUP(A61,BASE.!$A$2:$T$878,5,FALSE)</f>
        <v>Otorgada por Decreto Supremo N° 629, de fecha 14 de febrero de 1938, del Ministerio de Justicia.</v>
      </c>
      <c r="F61" s="124" t="str">
        <f>VLOOKUP(A61,BASE.!$A$2:$T$878,6,FALSE)</f>
        <v xml:space="preserve">Certificado de Vigencia de persona jurídica sin fines de lucro Folio N° 500345686181, emitido con fecha 14 de septiembre de 2020, del Servicio de Registro Civil e Identificación. </v>
      </c>
      <c r="G61" s="124" t="str">
        <f>VLOOKUP(A61,BASE.!$A$2:$T$878,7,FALSE)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24" t="str">
        <f>VLOOKUP(A61,BASE.!$A$2:$T$878,8,FALSE)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1" s="124" t="str">
        <f>VLOOKUP(A61,BASE.!$A$2:$T$878,9,FALSE)</f>
        <v>: 3 años.</v>
      </c>
      <c r="J61" s="124" t="str">
        <f>VLOOKUP(A61,BASE.!$A$2:$T$878,10,FALSE)</f>
        <v>07-01-2021 hasta el 07-01-2024.</v>
      </c>
      <c r="K61" s="124" t="str">
        <f>VLOOKUP(A61,BASE.!$A$2:$T$878,11,FALSE)</f>
        <v xml:space="preserve">José Pedro Silva Prado, 
Edmundo Crespo Pisano,
</v>
      </c>
      <c r="L61" s="124" t="str">
        <f>VLOOKUP(A61,BASE.!$A$2:$T$878,12,FALSE)</f>
        <v xml:space="preserve">Paseo Pdte. Errázuriz Echaurren N° 2631, 5° piso, comuna de Providencia, Santiago, Región Metropolitana.
</v>
      </c>
      <c r="M61" s="124" t="str">
        <f>VLOOKUP(A61,BASE.!$A$2:$T$878,13,FALSE)</f>
        <v>XIII</v>
      </c>
      <c r="N61" s="124" t="str">
        <f>VLOOKUP(A61,BASE.!$A$2:$T$878,14,FALSE)</f>
        <v>Providencia</v>
      </c>
      <c r="O61" s="124" t="str">
        <f>VLOOKUP(A61,BASE.!$A$2:$T$878,15,FALSE)</f>
        <v>228737900 - 228737980</v>
      </c>
      <c r="P61" s="124" t="str">
        <f>VLOOKUP(A61,BASE.!$A$2:$T$878,16,FALSE)</f>
        <v>http://www.ciudaddelnino.cl</v>
      </c>
      <c r="Q61" s="124">
        <f>VLOOKUP(A61,BASE.!$A$2:$T$878,17,FALSE)</f>
        <v>0</v>
      </c>
      <c r="R61" s="124" t="str">
        <f>VLOOKUP(A61,BASE.!$A$2:$T$878,18,FALSE)</f>
        <v>93401: Instituciones de Asistencia Social</v>
      </c>
      <c r="S61" s="124" t="str">
        <f>VLOOKUP(A61,BASE.!$A$2:$T$878,19,FALSE)</f>
        <v xml:space="preserve">Se acompaña certificado de antecedentes financieros, correspondientes al año 2019,  aprobados por el Subdepartamento de Supervisión Financiera Nacional.  </v>
      </c>
      <c r="T61" s="169">
        <f>VLOOKUP(A61,BASE.!$A$2:$T$878,20,FALSE)</f>
        <v>37970</v>
      </c>
      <c r="U61" s="183">
        <v>1800</v>
      </c>
      <c r="V61" s="184">
        <v>50706288</v>
      </c>
      <c r="W61" s="184">
        <v>96219888</v>
      </c>
      <c r="X61" s="170">
        <v>44286</v>
      </c>
      <c r="Y61" s="166" t="s">
        <v>7879</v>
      </c>
      <c r="Z61" s="166" t="s">
        <v>7880</v>
      </c>
      <c r="AA61" s="183" t="s">
        <v>7925</v>
      </c>
    </row>
    <row r="62" spans="1:27" x14ac:dyDescent="0.2">
      <c r="A62" s="183">
        <v>1800</v>
      </c>
      <c r="B62" s="124" t="str">
        <f>VLOOKUP(A62,BASE.!$A$2:$T$878,2,FALSE)</f>
        <v>Fundación Ciudad del Niño</v>
      </c>
      <c r="C62" s="124">
        <f>VLOOKUP(A62,BASE.!$A$2:$T$878,3,FALSE)</f>
        <v>700376001</v>
      </c>
      <c r="D62" s="124" t="str">
        <f>VLOOKUP(A62,BASE.!$A$2:$T$878,4,FALSE)</f>
        <v>Fundación de Derecho Privado</v>
      </c>
      <c r="E62" s="124" t="str">
        <f>VLOOKUP(A62,BASE.!$A$2:$T$878,5,FALSE)</f>
        <v>Otorgada por Decreto Supremo N° 629, de fecha 14 de febrero de 1938, del Ministerio de Justicia.</v>
      </c>
      <c r="F62" s="124" t="str">
        <f>VLOOKUP(A62,BASE.!$A$2:$T$878,6,FALSE)</f>
        <v xml:space="preserve">Certificado de Vigencia de persona jurídica sin fines de lucro Folio N° 500345686181, emitido con fecha 14 de septiembre de 2020, del Servicio de Registro Civil e Identificación. </v>
      </c>
      <c r="G62" s="124" t="str">
        <f>VLOOKUP(A62,BASE.!$A$2:$T$878,7,FALSE)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24" t="str">
        <f>VLOOKUP(A62,BASE.!$A$2:$T$878,8,FALSE)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2" s="124" t="str">
        <f>VLOOKUP(A62,BASE.!$A$2:$T$878,9,FALSE)</f>
        <v>: 3 años.</v>
      </c>
      <c r="J62" s="124" t="str">
        <f>VLOOKUP(A62,BASE.!$A$2:$T$878,10,FALSE)</f>
        <v>07-01-2021 hasta el 07-01-2024.</v>
      </c>
      <c r="K62" s="124" t="str">
        <f>VLOOKUP(A62,BASE.!$A$2:$T$878,11,FALSE)</f>
        <v xml:space="preserve">José Pedro Silva Prado, 
Edmundo Crespo Pisano,
</v>
      </c>
      <c r="L62" s="124" t="str">
        <f>VLOOKUP(A62,BASE.!$A$2:$T$878,12,FALSE)</f>
        <v xml:space="preserve">Paseo Pdte. Errázuriz Echaurren N° 2631, 5° piso, comuna de Providencia, Santiago, Región Metropolitana.
</v>
      </c>
      <c r="M62" s="124" t="str">
        <f>VLOOKUP(A62,BASE.!$A$2:$T$878,13,FALSE)</f>
        <v>XIII</v>
      </c>
      <c r="N62" s="124" t="str">
        <f>VLOOKUP(A62,BASE.!$A$2:$T$878,14,FALSE)</f>
        <v>Providencia</v>
      </c>
      <c r="O62" s="124" t="str">
        <f>VLOOKUP(A62,BASE.!$A$2:$T$878,15,FALSE)</f>
        <v>228737900 - 228737980</v>
      </c>
      <c r="P62" s="124" t="str">
        <f>VLOOKUP(A62,BASE.!$A$2:$T$878,16,FALSE)</f>
        <v>http://www.ciudaddelnino.cl</v>
      </c>
      <c r="Q62" s="124">
        <f>VLOOKUP(A62,BASE.!$A$2:$T$878,17,FALSE)</f>
        <v>0</v>
      </c>
      <c r="R62" s="124" t="str">
        <f>VLOOKUP(A62,BASE.!$A$2:$T$878,18,FALSE)</f>
        <v>93401: Instituciones de Asistencia Social</v>
      </c>
      <c r="S62" s="124" t="str">
        <f>VLOOKUP(A62,BASE.!$A$2:$T$878,19,FALSE)</f>
        <v xml:space="preserve">Se acompaña certificado de antecedentes financieros, correspondientes al año 2019,  aprobados por el Subdepartamento de Supervisión Financiera Nacional.  </v>
      </c>
      <c r="T62" s="169">
        <f>VLOOKUP(A62,BASE.!$A$2:$T$878,20,FALSE)</f>
        <v>37970</v>
      </c>
      <c r="U62" s="183">
        <v>1800</v>
      </c>
      <c r="V62" s="184">
        <v>25208328</v>
      </c>
      <c r="W62" s="184">
        <v>37621128</v>
      </c>
      <c r="X62" s="170">
        <v>44286</v>
      </c>
      <c r="Y62" s="166" t="s">
        <v>7879</v>
      </c>
      <c r="Z62" s="166" t="s">
        <v>7880</v>
      </c>
      <c r="AA62" s="183" t="s">
        <v>7926</v>
      </c>
    </row>
    <row r="63" spans="1:27" x14ac:dyDescent="0.2">
      <c r="A63" s="183">
        <v>1800</v>
      </c>
      <c r="B63" s="124" t="str">
        <f>VLOOKUP(A63,BASE.!$A$2:$T$878,2,FALSE)</f>
        <v>Fundación Ciudad del Niño</v>
      </c>
      <c r="C63" s="124">
        <f>VLOOKUP(A63,BASE.!$A$2:$T$878,3,FALSE)</f>
        <v>700376001</v>
      </c>
      <c r="D63" s="124" t="str">
        <f>VLOOKUP(A63,BASE.!$A$2:$T$878,4,FALSE)</f>
        <v>Fundación de Derecho Privado</v>
      </c>
      <c r="E63" s="124" t="str">
        <f>VLOOKUP(A63,BASE.!$A$2:$T$878,5,FALSE)</f>
        <v>Otorgada por Decreto Supremo N° 629, de fecha 14 de febrero de 1938, del Ministerio de Justicia.</v>
      </c>
      <c r="F63" s="124" t="str">
        <f>VLOOKUP(A63,BASE.!$A$2:$T$878,6,FALSE)</f>
        <v xml:space="preserve">Certificado de Vigencia de persona jurídica sin fines de lucro Folio N° 500345686181, emitido con fecha 14 de septiembre de 2020, del Servicio de Registro Civil e Identificación. </v>
      </c>
      <c r="G63" s="124" t="str">
        <f>VLOOKUP(A63,BASE.!$A$2:$T$878,7,FALSE)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24" t="str">
        <f>VLOOKUP(A63,BASE.!$A$2:$T$878,8,FALSE)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3" s="124" t="str">
        <f>VLOOKUP(A63,BASE.!$A$2:$T$878,9,FALSE)</f>
        <v>: 3 años.</v>
      </c>
      <c r="J63" s="124" t="str">
        <f>VLOOKUP(A63,BASE.!$A$2:$T$878,10,FALSE)</f>
        <v>07-01-2021 hasta el 07-01-2024.</v>
      </c>
      <c r="K63" s="124" t="str">
        <f>VLOOKUP(A63,BASE.!$A$2:$T$878,11,FALSE)</f>
        <v xml:space="preserve">José Pedro Silva Prado, 
Edmundo Crespo Pisano,
</v>
      </c>
      <c r="L63" s="124" t="str">
        <f>VLOOKUP(A63,BASE.!$A$2:$T$878,12,FALSE)</f>
        <v xml:space="preserve">Paseo Pdte. Errázuriz Echaurren N° 2631, 5° piso, comuna de Providencia, Santiago, Región Metropolitana.
</v>
      </c>
      <c r="M63" s="124" t="str">
        <f>VLOOKUP(A63,BASE.!$A$2:$T$878,13,FALSE)</f>
        <v>XIII</v>
      </c>
      <c r="N63" s="124" t="str">
        <f>VLOOKUP(A63,BASE.!$A$2:$T$878,14,FALSE)</f>
        <v>Providencia</v>
      </c>
      <c r="O63" s="124" t="str">
        <f>VLOOKUP(A63,BASE.!$A$2:$T$878,15,FALSE)</f>
        <v>228737900 - 228737980</v>
      </c>
      <c r="P63" s="124" t="str">
        <f>VLOOKUP(A63,BASE.!$A$2:$T$878,16,FALSE)</f>
        <v>http://www.ciudaddelnino.cl</v>
      </c>
      <c r="Q63" s="124">
        <f>VLOOKUP(A63,BASE.!$A$2:$T$878,17,FALSE)</f>
        <v>0</v>
      </c>
      <c r="R63" s="124" t="str">
        <f>VLOOKUP(A63,BASE.!$A$2:$T$878,18,FALSE)</f>
        <v>93401: Instituciones de Asistencia Social</v>
      </c>
      <c r="S63" s="124" t="str">
        <f>VLOOKUP(A63,BASE.!$A$2:$T$878,19,FALSE)</f>
        <v xml:space="preserve">Se acompaña certificado de antecedentes financieros, correspondientes al año 2019,  aprobados por el Subdepartamento de Supervisión Financiera Nacional.  </v>
      </c>
      <c r="T63" s="169">
        <f>VLOOKUP(A63,BASE.!$A$2:$T$878,20,FALSE)</f>
        <v>37970</v>
      </c>
      <c r="U63" s="183">
        <v>1800</v>
      </c>
      <c r="V63" s="184">
        <v>41110504</v>
      </c>
      <c r="W63" s="184">
        <v>130087868</v>
      </c>
      <c r="X63" s="170">
        <v>44286</v>
      </c>
      <c r="Y63" s="166" t="s">
        <v>7879</v>
      </c>
      <c r="Z63" s="166" t="s">
        <v>7880</v>
      </c>
      <c r="AA63" s="183" t="s">
        <v>7927</v>
      </c>
    </row>
    <row r="64" spans="1:27" x14ac:dyDescent="0.2">
      <c r="A64" s="183">
        <v>1800</v>
      </c>
      <c r="B64" s="124" t="str">
        <f>VLOOKUP(A64,BASE.!$A$2:$T$878,2,FALSE)</f>
        <v>Fundación Ciudad del Niño</v>
      </c>
      <c r="C64" s="124">
        <f>VLOOKUP(A64,BASE.!$A$2:$T$878,3,FALSE)</f>
        <v>700376001</v>
      </c>
      <c r="D64" s="124" t="str">
        <f>VLOOKUP(A64,BASE.!$A$2:$T$878,4,FALSE)</f>
        <v>Fundación de Derecho Privado</v>
      </c>
      <c r="E64" s="124" t="str">
        <f>VLOOKUP(A64,BASE.!$A$2:$T$878,5,FALSE)</f>
        <v>Otorgada por Decreto Supremo N° 629, de fecha 14 de febrero de 1938, del Ministerio de Justicia.</v>
      </c>
      <c r="F64" s="124" t="str">
        <f>VLOOKUP(A64,BASE.!$A$2:$T$878,6,FALSE)</f>
        <v xml:space="preserve">Certificado de Vigencia de persona jurídica sin fines de lucro Folio N° 500345686181, emitido con fecha 14 de septiembre de 2020, del Servicio de Registro Civil e Identificación. </v>
      </c>
      <c r="G64" s="124" t="str">
        <f>VLOOKUP(A64,BASE.!$A$2:$T$878,7,FALSE)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24" t="str">
        <f>VLOOKUP(A64,BASE.!$A$2:$T$878,8,FALSE)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4" s="124" t="str">
        <f>VLOOKUP(A64,BASE.!$A$2:$T$878,9,FALSE)</f>
        <v>: 3 años.</v>
      </c>
      <c r="J64" s="124" t="str">
        <f>VLOOKUP(A64,BASE.!$A$2:$T$878,10,FALSE)</f>
        <v>07-01-2021 hasta el 07-01-2024.</v>
      </c>
      <c r="K64" s="124" t="str">
        <f>VLOOKUP(A64,BASE.!$A$2:$T$878,11,FALSE)</f>
        <v xml:space="preserve">José Pedro Silva Prado, 
Edmundo Crespo Pisano,
</v>
      </c>
      <c r="L64" s="124" t="str">
        <f>VLOOKUP(A64,BASE.!$A$2:$T$878,12,FALSE)</f>
        <v xml:space="preserve">Paseo Pdte. Errázuriz Echaurren N° 2631, 5° piso, comuna de Providencia, Santiago, Región Metropolitana.
</v>
      </c>
      <c r="M64" s="124" t="str">
        <f>VLOOKUP(A64,BASE.!$A$2:$T$878,13,FALSE)</f>
        <v>XIII</v>
      </c>
      <c r="N64" s="124" t="str">
        <f>VLOOKUP(A64,BASE.!$A$2:$T$878,14,FALSE)</f>
        <v>Providencia</v>
      </c>
      <c r="O64" s="124" t="str">
        <f>VLOOKUP(A64,BASE.!$A$2:$T$878,15,FALSE)</f>
        <v>228737900 - 228737980</v>
      </c>
      <c r="P64" s="124" t="str">
        <f>VLOOKUP(A64,BASE.!$A$2:$T$878,16,FALSE)</f>
        <v>http://www.ciudaddelnino.cl</v>
      </c>
      <c r="Q64" s="124">
        <f>VLOOKUP(A64,BASE.!$A$2:$T$878,17,FALSE)</f>
        <v>0</v>
      </c>
      <c r="R64" s="124" t="str">
        <f>VLOOKUP(A64,BASE.!$A$2:$T$878,18,FALSE)</f>
        <v>93401: Instituciones de Asistencia Social</v>
      </c>
      <c r="S64" s="124" t="str">
        <f>VLOOKUP(A64,BASE.!$A$2:$T$878,19,FALSE)</f>
        <v xml:space="preserve">Se acompaña certificado de antecedentes financieros, correspondientes al año 2019,  aprobados por el Subdepartamento de Supervisión Financiera Nacional.  </v>
      </c>
      <c r="T64" s="169">
        <f>VLOOKUP(A64,BASE.!$A$2:$T$878,20,FALSE)</f>
        <v>37970</v>
      </c>
      <c r="U64" s="183">
        <v>1800</v>
      </c>
      <c r="V64" s="184">
        <v>116670851</v>
      </c>
      <c r="W64" s="184">
        <v>395673890</v>
      </c>
      <c r="X64" s="170">
        <v>44286</v>
      </c>
      <c r="Y64" s="166" t="s">
        <v>7879</v>
      </c>
      <c r="Z64" s="166" t="s">
        <v>7880</v>
      </c>
      <c r="AA64" s="183" t="s">
        <v>7928</v>
      </c>
    </row>
    <row r="65" spans="1:27" x14ac:dyDescent="0.2">
      <c r="A65" s="183">
        <v>1800</v>
      </c>
      <c r="B65" s="124" t="str">
        <f>VLOOKUP(A65,BASE.!$A$2:$T$878,2,FALSE)</f>
        <v>Fundación Ciudad del Niño</v>
      </c>
      <c r="C65" s="124">
        <f>VLOOKUP(A65,BASE.!$A$2:$T$878,3,FALSE)</f>
        <v>700376001</v>
      </c>
      <c r="D65" s="124" t="str">
        <f>VLOOKUP(A65,BASE.!$A$2:$T$878,4,FALSE)</f>
        <v>Fundación de Derecho Privado</v>
      </c>
      <c r="E65" s="124" t="str">
        <f>VLOOKUP(A65,BASE.!$A$2:$T$878,5,FALSE)</f>
        <v>Otorgada por Decreto Supremo N° 629, de fecha 14 de febrero de 1938, del Ministerio de Justicia.</v>
      </c>
      <c r="F65" s="124" t="str">
        <f>VLOOKUP(A65,BASE.!$A$2:$T$878,6,FALSE)</f>
        <v xml:space="preserve">Certificado de Vigencia de persona jurídica sin fines de lucro Folio N° 500345686181, emitido con fecha 14 de septiembre de 2020, del Servicio de Registro Civil e Identificación. </v>
      </c>
      <c r="G65" s="124" t="str">
        <f>VLOOKUP(A65,BASE.!$A$2:$T$878,7,FALSE)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24" t="str">
        <f>VLOOKUP(A65,BASE.!$A$2:$T$878,8,FALSE)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5" s="124" t="str">
        <f>VLOOKUP(A65,BASE.!$A$2:$T$878,9,FALSE)</f>
        <v>: 3 años.</v>
      </c>
      <c r="J65" s="124" t="str">
        <f>VLOOKUP(A65,BASE.!$A$2:$T$878,10,FALSE)</f>
        <v>07-01-2021 hasta el 07-01-2024.</v>
      </c>
      <c r="K65" s="124" t="str">
        <f>VLOOKUP(A65,BASE.!$A$2:$T$878,11,FALSE)</f>
        <v xml:space="preserve">José Pedro Silva Prado, 
Edmundo Crespo Pisano,
</v>
      </c>
      <c r="L65" s="124" t="str">
        <f>VLOOKUP(A65,BASE.!$A$2:$T$878,12,FALSE)</f>
        <v xml:space="preserve">Paseo Pdte. Errázuriz Echaurren N° 2631, 5° piso, comuna de Providencia, Santiago, Región Metropolitana.
</v>
      </c>
      <c r="M65" s="124" t="str">
        <f>VLOOKUP(A65,BASE.!$A$2:$T$878,13,FALSE)</f>
        <v>XIII</v>
      </c>
      <c r="N65" s="124" t="str">
        <f>VLOOKUP(A65,BASE.!$A$2:$T$878,14,FALSE)</f>
        <v>Providencia</v>
      </c>
      <c r="O65" s="124" t="str">
        <f>VLOOKUP(A65,BASE.!$A$2:$T$878,15,FALSE)</f>
        <v>228737900 - 228737980</v>
      </c>
      <c r="P65" s="124" t="str">
        <f>VLOOKUP(A65,BASE.!$A$2:$T$878,16,FALSE)</f>
        <v>http://www.ciudaddelnino.cl</v>
      </c>
      <c r="Q65" s="124">
        <f>VLOOKUP(A65,BASE.!$A$2:$T$878,17,FALSE)</f>
        <v>0</v>
      </c>
      <c r="R65" s="124" t="str">
        <f>VLOOKUP(A65,BASE.!$A$2:$T$878,18,FALSE)</f>
        <v>93401: Instituciones de Asistencia Social</v>
      </c>
      <c r="S65" s="124" t="str">
        <f>VLOOKUP(A65,BASE.!$A$2:$T$878,19,FALSE)</f>
        <v xml:space="preserve">Se acompaña certificado de antecedentes financieros, correspondientes al año 2019,  aprobados por el Subdepartamento de Supervisión Financiera Nacional.  </v>
      </c>
      <c r="T65" s="169">
        <f>VLOOKUP(A65,BASE.!$A$2:$T$878,20,FALSE)</f>
        <v>37970</v>
      </c>
      <c r="U65" s="183">
        <v>1800</v>
      </c>
      <c r="V65" s="184">
        <v>19339033</v>
      </c>
      <c r="W65" s="184">
        <v>68890930</v>
      </c>
      <c r="X65" s="170">
        <v>44286</v>
      </c>
      <c r="Y65" s="166" t="s">
        <v>7879</v>
      </c>
      <c r="Z65" s="166" t="s">
        <v>7880</v>
      </c>
      <c r="AA65" s="183" t="s">
        <v>7929</v>
      </c>
    </row>
    <row r="66" spans="1:27" x14ac:dyDescent="0.2">
      <c r="A66" s="183">
        <v>1800</v>
      </c>
      <c r="B66" s="124" t="str">
        <f>VLOOKUP(A66,BASE.!$A$2:$T$878,2,FALSE)</f>
        <v>Fundación Ciudad del Niño</v>
      </c>
      <c r="C66" s="124">
        <f>VLOOKUP(A66,BASE.!$A$2:$T$878,3,FALSE)</f>
        <v>700376001</v>
      </c>
      <c r="D66" s="124" t="str">
        <f>VLOOKUP(A66,BASE.!$A$2:$T$878,4,FALSE)</f>
        <v>Fundación de Derecho Privado</v>
      </c>
      <c r="E66" s="124" t="str">
        <f>VLOOKUP(A66,BASE.!$A$2:$T$878,5,FALSE)</f>
        <v>Otorgada por Decreto Supremo N° 629, de fecha 14 de febrero de 1938, del Ministerio de Justicia.</v>
      </c>
      <c r="F66" s="124" t="str">
        <f>VLOOKUP(A66,BASE.!$A$2:$T$878,6,FALSE)</f>
        <v xml:space="preserve">Certificado de Vigencia de persona jurídica sin fines de lucro Folio N° 500345686181, emitido con fecha 14 de septiembre de 2020, del Servicio de Registro Civil e Identificación. </v>
      </c>
      <c r="G66" s="124" t="str">
        <f>VLOOKUP(A66,BASE.!$A$2:$T$878,7,FALSE)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24" t="str">
        <f>VLOOKUP(A66,BASE.!$A$2:$T$878,8,FALSE)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6" s="124" t="str">
        <f>VLOOKUP(A66,BASE.!$A$2:$T$878,9,FALSE)</f>
        <v>: 3 años.</v>
      </c>
      <c r="J66" s="124" t="str">
        <f>VLOOKUP(A66,BASE.!$A$2:$T$878,10,FALSE)</f>
        <v>07-01-2021 hasta el 07-01-2024.</v>
      </c>
      <c r="K66" s="124" t="str">
        <f>VLOOKUP(A66,BASE.!$A$2:$T$878,11,FALSE)</f>
        <v xml:space="preserve">José Pedro Silva Prado, 
Edmundo Crespo Pisano,
</v>
      </c>
      <c r="L66" s="124" t="str">
        <f>VLOOKUP(A66,BASE.!$A$2:$T$878,12,FALSE)</f>
        <v xml:space="preserve">Paseo Pdte. Errázuriz Echaurren N° 2631, 5° piso, comuna de Providencia, Santiago, Región Metropolitana.
</v>
      </c>
      <c r="M66" s="124" t="str">
        <f>VLOOKUP(A66,BASE.!$A$2:$T$878,13,FALSE)</f>
        <v>XIII</v>
      </c>
      <c r="N66" s="124" t="str">
        <f>VLOOKUP(A66,BASE.!$A$2:$T$878,14,FALSE)</f>
        <v>Providencia</v>
      </c>
      <c r="O66" s="124" t="str">
        <f>VLOOKUP(A66,BASE.!$A$2:$T$878,15,FALSE)</f>
        <v>228737900 - 228737980</v>
      </c>
      <c r="P66" s="124" t="str">
        <f>VLOOKUP(A66,BASE.!$A$2:$T$878,16,FALSE)</f>
        <v>http://www.ciudaddelnino.cl</v>
      </c>
      <c r="Q66" s="124">
        <f>VLOOKUP(A66,BASE.!$A$2:$T$878,17,FALSE)</f>
        <v>0</v>
      </c>
      <c r="R66" s="124" t="str">
        <f>VLOOKUP(A66,BASE.!$A$2:$T$878,18,FALSE)</f>
        <v>93401: Instituciones de Asistencia Social</v>
      </c>
      <c r="S66" s="124" t="str">
        <f>VLOOKUP(A66,BASE.!$A$2:$T$878,19,FALSE)</f>
        <v xml:space="preserve">Se acompaña certificado de antecedentes financieros, correspondientes al año 2019,  aprobados por el Subdepartamento de Supervisión Financiera Nacional.  </v>
      </c>
      <c r="T66" s="169">
        <f>VLOOKUP(A66,BASE.!$A$2:$T$878,20,FALSE)</f>
        <v>37970</v>
      </c>
      <c r="U66" s="183">
        <v>1800</v>
      </c>
      <c r="V66" s="184">
        <v>23791200</v>
      </c>
      <c r="W66" s="184">
        <v>77331744</v>
      </c>
      <c r="X66" s="170">
        <v>44286</v>
      </c>
      <c r="Y66" s="166" t="s">
        <v>7879</v>
      </c>
      <c r="Z66" s="166" t="s">
        <v>7880</v>
      </c>
      <c r="AA66" s="183" t="s">
        <v>7930</v>
      </c>
    </row>
    <row r="67" spans="1:27" x14ac:dyDescent="0.2">
      <c r="A67" s="183">
        <v>1800</v>
      </c>
      <c r="B67" s="124" t="str">
        <f>VLOOKUP(A67,BASE.!$A$2:$T$878,2,FALSE)</f>
        <v>Fundación Ciudad del Niño</v>
      </c>
      <c r="C67" s="124">
        <f>VLOOKUP(A67,BASE.!$A$2:$T$878,3,FALSE)</f>
        <v>700376001</v>
      </c>
      <c r="D67" s="124" t="str">
        <f>VLOOKUP(A67,BASE.!$A$2:$T$878,4,FALSE)</f>
        <v>Fundación de Derecho Privado</v>
      </c>
      <c r="E67" s="124" t="str">
        <f>VLOOKUP(A67,BASE.!$A$2:$T$878,5,FALSE)</f>
        <v>Otorgada por Decreto Supremo N° 629, de fecha 14 de febrero de 1938, del Ministerio de Justicia.</v>
      </c>
      <c r="F67" s="124" t="str">
        <f>VLOOKUP(A67,BASE.!$A$2:$T$878,6,FALSE)</f>
        <v xml:space="preserve">Certificado de Vigencia de persona jurídica sin fines de lucro Folio N° 500345686181, emitido con fecha 14 de septiembre de 2020, del Servicio de Registro Civil e Identificación. </v>
      </c>
      <c r="G67" s="124" t="str">
        <f>VLOOKUP(A67,BASE.!$A$2:$T$878,7,FALSE)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24" t="str">
        <f>VLOOKUP(A67,BASE.!$A$2:$T$878,8,FALSE)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7" s="124" t="str">
        <f>VLOOKUP(A67,BASE.!$A$2:$T$878,9,FALSE)</f>
        <v>: 3 años.</v>
      </c>
      <c r="J67" s="124" t="str">
        <f>VLOOKUP(A67,BASE.!$A$2:$T$878,10,FALSE)</f>
        <v>07-01-2021 hasta el 07-01-2024.</v>
      </c>
      <c r="K67" s="124" t="str">
        <f>VLOOKUP(A67,BASE.!$A$2:$T$878,11,FALSE)</f>
        <v xml:space="preserve">José Pedro Silva Prado, 
Edmundo Crespo Pisano,
</v>
      </c>
      <c r="L67" s="124" t="str">
        <f>VLOOKUP(A67,BASE.!$A$2:$T$878,12,FALSE)</f>
        <v xml:space="preserve">Paseo Pdte. Errázuriz Echaurren N° 2631, 5° piso, comuna de Providencia, Santiago, Región Metropolitana.
</v>
      </c>
      <c r="M67" s="124" t="str">
        <f>VLOOKUP(A67,BASE.!$A$2:$T$878,13,FALSE)</f>
        <v>XIII</v>
      </c>
      <c r="N67" s="124" t="str">
        <f>VLOOKUP(A67,BASE.!$A$2:$T$878,14,FALSE)</f>
        <v>Providencia</v>
      </c>
      <c r="O67" s="124" t="str">
        <f>VLOOKUP(A67,BASE.!$A$2:$T$878,15,FALSE)</f>
        <v>228737900 - 228737980</v>
      </c>
      <c r="P67" s="124" t="str">
        <f>VLOOKUP(A67,BASE.!$A$2:$T$878,16,FALSE)</f>
        <v>http://www.ciudaddelnino.cl</v>
      </c>
      <c r="Q67" s="124">
        <f>VLOOKUP(A67,BASE.!$A$2:$T$878,17,FALSE)</f>
        <v>0</v>
      </c>
      <c r="R67" s="124" t="str">
        <f>VLOOKUP(A67,BASE.!$A$2:$T$878,18,FALSE)</f>
        <v>93401: Instituciones de Asistencia Social</v>
      </c>
      <c r="S67" s="124" t="str">
        <f>VLOOKUP(A67,BASE.!$A$2:$T$878,19,FALSE)</f>
        <v xml:space="preserve">Se acompaña certificado de antecedentes financieros, correspondientes al año 2019,  aprobados por el Subdepartamento de Supervisión Financiera Nacional.  </v>
      </c>
      <c r="T67" s="169">
        <f>VLOOKUP(A67,BASE.!$A$2:$T$878,20,FALSE)</f>
        <v>37970</v>
      </c>
      <c r="U67" s="183">
        <v>1800</v>
      </c>
      <c r="V67" s="184">
        <v>16033200</v>
      </c>
      <c r="W67" s="184">
        <v>56757528</v>
      </c>
      <c r="X67" s="170">
        <v>44286</v>
      </c>
      <c r="Y67" s="166" t="s">
        <v>7879</v>
      </c>
      <c r="Z67" s="166" t="s">
        <v>7880</v>
      </c>
      <c r="AA67" s="183" t="s">
        <v>7931</v>
      </c>
    </row>
    <row r="68" spans="1:27" x14ac:dyDescent="0.2">
      <c r="A68" s="183">
        <v>1800</v>
      </c>
      <c r="B68" s="124" t="str">
        <f>VLOOKUP(A68,BASE.!$A$2:$T$878,2,FALSE)</f>
        <v>Fundación Ciudad del Niño</v>
      </c>
      <c r="C68" s="124">
        <f>VLOOKUP(A68,BASE.!$A$2:$T$878,3,FALSE)</f>
        <v>700376001</v>
      </c>
      <c r="D68" s="124" t="str">
        <f>VLOOKUP(A68,BASE.!$A$2:$T$878,4,FALSE)</f>
        <v>Fundación de Derecho Privado</v>
      </c>
      <c r="E68" s="124" t="str">
        <f>VLOOKUP(A68,BASE.!$A$2:$T$878,5,FALSE)</f>
        <v>Otorgada por Decreto Supremo N° 629, de fecha 14 de febrero de 1938, del Ministerio de Justicia.</v>
      </c>
      <c r="F68" s="124" t="str">
        <f>VLOOKUP(A68,BASE.!$A$2:$T$878,6,FALSE)</f>
        <v xml:space="preserve">Certificado de Vigencia de persona jurídica sin fines de lucro Folio N° 500345686181, emitido con fecha 14 de septiembre de 2020, del Servicio de Registro Civil e Identificación. </v>
      </c>
      <c r="G68" s="124" t="str">
        <f>VLOOKUP(A68,BASE.!$A$2:$T$878,7,FALSE)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24" t="str">
        <f>VLOOKUP(A68,BASE.!$A$2:$T$878,8,FALSE)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8" s="124" t="str">
        <f>VLOOKUP(A68,BASE.!$A$2:$T$878,9,FALSE)</f>
        <v>: 3 años.</v>
      </c>
      <c r="J68" s="124" t="str">
        <f>VLOOKUP(A68,BASE.!$A$2:$T$878,10,FALSE)</f>
        <v>07-01-2021 hasta el 07-01-2024.</v>
      </c>
      <c r="K68" s="124" t="str">
        <f>VLOOKUP(A68,BASE.!$A$2:$T$878,11,FALSE)</f>
        <v xml:space="preserve">José Pedro Silva Prado, 
Edmundo Crespo Pisano,
</v>
      </c>
      <c r="L68" s="124" t="str">
        <f>VLOOKUP(A68,BASE.!$A$2:$T$878,12,FALSE)</f>
        <v xml:space="preserve">Paseo Pdte. Errázuriz Echaurren N° 2631, 5° piso, comuna de Providencia, Santiago, Región Metropolitana.
</v>
      </c>
      <c r="M68" s="124" t="str">
        <f>VLOOKUP(A68,BASE.!$A$2:$T$878,13,FALSE)</f>
        <v>XIII</v>
      </c>
      <c r="N68" s="124" t="str">
        <f>VLOOKUP(A68,BASE.!$A$2:$T$878,14,FALSE)</f>
        <v>Providencia</v>
      </c>
      <c r="O68" s="124" t="str">
        <f>VLOOKUP(A68,BASE.!$A$2:$T$878,15,FALSE)</f>
        <v>228737900 - 228737980</v>
      </c>
      <c r="P68" s="124" t="str">
        <f>VLOOKUP(A68,BASE.!$A$2:$T$878,16,FALSE)</f>
        <v>http://www.ciudaddelnino.cl</v>
      </c>
      <c r="Q68" s="124">
        <f>VLOOKUP(A68,BASE.!$A$2:$T$878,17,FALSE)</f>
        <v>0</v>
      </c>
      <c r="R68" s="124" t="str">
        <f>VLOOKUP(A68,BASE.!$A$2:$T$878,18,FALSE)</f>
        <v>93401: Instituciones de Asistencia Social</v>
      </c>
      <c r="S68" s="124" t="str">
        <f>VLOOKUP(A68,BASE.!$A$2:$T$878,19,FALSE)</f>
        <v xml:space="preserve">Se acompaña certificado de antecedentes financieros, correspondientes al año 2019,  aprobados por el Subdepartamento de Supervisión Financiera Nacional.  </v>
      </c>
      <c r="T68" s="169">
        <f>VLOOKUP(A68,BASE.!$A$2:$T$878,20,FALSE)</f>
        <v>37970</v>
      </c>
      <c r="U68" s="183">
        <v>1800</v>
      </c>
      <c r="V68" s="184">
        <v>6633090</v>
      </c>
      <c r="W68" s="184">
        <v>44751246</v>
      </c>
      <c r="X68" s="170">
        <v>44286</v>
      </c>
      <c r="Y68" s="166" t="s">
        <v>7879</v>
      </c>
      <c r="Z68" s="166" t="s">
        <v>7880</v>
      </c>
      <c r="AA68" s="183" t="s">
        <v>7932</v>
      </c>
    </row>
    <row r="69" spans="1:27" x14ac:dyDescent="0.2">
      <c r="A69" s="183">
        <v>1800</v>
      </c>
      <c r="B69" s="124" t="str">
        <f>VLOOKUP(A69,BASE.!$A$2:$T$878,2,FALSE)</f>
        <v>Fundación Ciudad del Niño</v>
      </c>
      <c r="C69" s="124">
        <f>VLOOKUP(A69,BASE.!$A$2:$T$878,3,FALSE)</f>
        <v>700376001</v>
      </c>
      <c r="D69" s="124" t="str">
        <f>VLOOKUP(A69,BASE.!$A$2:$T$878,4,FALSE)</f>
        <v>Fundación de Derecho Privado</v>
      </c>
      <c r="E69" s="124" t="str">
        <f>VLOOKUP(A69,BASE.!$A$2:$T$878,5,FALSE)</f>
        <v>Otorgada por Decreto Supremo N° 629, de fecha 14 de febrero de 1938, del Ministerio de Justicia.</v>
      </c>
      <c r="F69" s="124" t="str">
        <f>VLOOKUP(A69,BASE.!$A$2:$T$878,6,FALSE)</f>
        <v xml:space="preserve">Certificado de Vigencia de persona jurídica sin fines de lucro Folio N° 500345686181, emitido con fecha 14 de septiembre de 2020, del Servicio de Registro Civil e Identificación. </v>
      </c>
      <c r="G69" s="124" t="str">
        <f>VLOOKUP(A69,BASE.!$A$2:$T$878,7,FALSE)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24" t="str">
        <f>VLOOKUP(A69,BASE.!$A$2:$T$878,8,FALSE)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69" s="124" t="str">
        <f>VLOOKUP(A69,BASE.!$A$2:$T$878,9,FALSE)</f>
        <v>: 3 años.</v>
      </c>
      <c r="J69" s="124" t="str">
        <f>VLOOKUP(A69,BASE.!$A$2:$T$878,10,FALSE)</f>
        <v>07-01-2021 hasta el 07-01-2024.</v>
      </c>
      <c r="K69" s="124" t="str">
        <f>VLOOKUP(A69,BASE.!$A$2:$T$878,11,FALSE)</f>
        <v xml:space="preserve">José Pedro Silva Prado, 
Edmundo Crespo Pisano,
</v>
      </c>
      <c r="L69" s="124" t="str">
        <f>VLOOKUP(A69,BASE.!$A$2:$T$878,12,FALSE)</f>
        <v xml:space="preserve">Paseo Pdte. Errázuriz Echaurren N° 2631, 5° piso, comuna de Providencia, Santiago, Región Metropolitana.
</v>
      </c>
      <c r="M69" s="124" t="str">
        <f>VLOOKUP(A69,BASE.!$A$2:$T$878,13,FALSE)</f>
        <v>XIII</v>
      </c>
      <c r="N69" s="124" t="str">
        <f>VLOOKUP(A69,BASE.!$A$2:$T$878,14,FALSE)</f>
        <v>Providencia</v>
      </c>
      <c r="O69" s="124" t="str">
        <f>VLOOKUP(A69,BASE.!$A$2:$T$878,15,FALSE)</f>
        <v>228737900 - 228737980</v>
      </c>
      <c r="P69" s="124" t="str">
        <f>VLOOKUP(A69,BASE.!$A$2:$T$878,16,FALSE)</f>
        <v>http://www.ciudaddelnino.cl</v>
      </c>
      <c r="Q69" s="124">
        <f>VLOOKUP(A69,BASE.!$A$2:$T$878,17,FALSE)</f>
        <v>0</v>
      </c>
      <c r="R69" s="124" t="str">
        <f>VLOOKUP(A69,BASE.!$A$2:$T$878,18,FALSE)</f>
        <v>93401: Instituciones de Asistencia Social</v>
      </c>
      <c r="S69" s="124" t="str">
        <f>VLOOKUP(A69,BASE.!$A$2:$T$878,19,FALSE)</f>
        <v xml:space="preserve">Se acompaña certificado de antecedentes financieros, correspondientes al año 2019,  aprobados por el Subdepartamento de Supervisión Financiera Nacional.  </v>
      </c>
      <c r="T69" s="169">
        <f>VLOOKUP(A69,BASE.!$A$2:$T$878,20,FALSE)</f>
        <v>37970</v>
      </c>
      <c r="U69" s="183">
        <v>1800</v>
      </c>
      <c r="V69" s="184">
        <v>22040847</v>
      </c>
      <c r="W69" s="184">
        <v>70524597</v>
      </c>
      <c r="X69" s="170">
        <v>44286</v>
      </c>
      <c r="Y69" s="166" t="s">
        <v>7879</v>
      </c>
      <c r="Z69" s="166" t="s">
        <v>7880</v>
      </c>
      <c r="AA69" s="183" t="s">
        <v>7933</v>
      </c>
    </row>
    <row r="70" spans="1:27" x14ac:dyDescent="0.2">
      <c r="A70" s="183">
        <v>1800</v>
      </c>
      <c r="B70" s="124" t="str">
        <f>VLOOKUP(A70,BASE.!$A$2:$T$878,2,FALSE)</f>
        <v>Fundación Ciudad del Niño</v>
      </c>
      <c r="C70" s="124">
        <f>VLOOKUP(A70,BASE.!$A$2:$T$878,3,FALSE)</f>
        <v>700376001</v>
      </c>
      <c r="D70" s="124" t="str">
        <f>VLOOKUP(A70,BASE.!$A$2:$T$878,4,FALSE)</f>
        <v>Fundación de Derecho Privado</v>
      </c>
      <c r="E70" s="124" t="str">
        <f>VLOOKUP(A70,BASE.!$A$2:$T$878,5,FALSE)</f>
        <v>Otorgada por Decreto Supremo N° 629, de fecha 14 de febrero de 1938, del Ministerio de Justicia.</v>
      </c>
      <c r="F70" s="124" t="str">
        <f>VLOOKUP(A70,BASE.!$A$2:$T$878,6,FALSE)</f>
        <v xml:space="preserve">Certificado de Vigencia de persona jurídica sin fines de lucro Folio N° 500345686181, emitido con fecha 14 de septiembre de 2020, del Servicio de Registro Civil e Identificación. </v>
      </c>
      <c r="G70" s="124" t="str">
        <f>VLOOKUP(A70,BASE.!$A$2:$T$878,7,FALSE)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24" t="str">
        <f>VLOOKUP(A70,BASE.!$A$2:$T$878,8,FALSE)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0" s="124" t="str">
        <f>VLOOKUP(A70,BASE.!$A$2:$T$878,9,FALSE)</f>
        <v>: 3 años.</v>
      </c>
      <c r="J70" s="124" t="str">
        <f>VLOOKUP(A70,BASE.!$A$2:$T$878,10,FALSE)</f>
        <v>07-01-2021 hasta el 07-01-2024.</v>
      </c>
      <c r="K70" s="124" t="str">
        <f>VLOOKUP(A70,BASE.!$A$2:$T$878,11,FALSE)</f>
        <v xml:space="preserve">José Pedro Silva Prado, 
Edmundo Crespo Pisano,
</v>
      </c>
      <c r="L70" s="124" t="str">
        <f>VLOOKUP(A70,BASE.!$A$2:$T$878,12,FALSE)</f>
        <v xml:space="preserve">Paseo Pdte. Errázuriz Echaurren N° 2631, 5° piso, comuna de Providencia, Santiago, Región Metropolitana.
</v>
      </c>
      <c r="M70" s="124" t="str">
        <f>VLOOKUP(A70,BASE.!$A$2:$T$878,13,FALSE)</f>
        <v>XIII</v>
      </c>
      <c r="N70" s="124" t="str">
        <f>VLOOKUP(A70,BASE.!$A$2:$T$878,14,FALSE)</f>
        <v>Providencia</v>
      </c>
      <c r="O70" s="124" t="str">
        <f>VLOOKUP(A70,BASE.!$A$2:$T$878,15,FALSE)</f>
        <v>228737900 - 228737980</v>
      </c>
      <c r="P70" s="124" t="str">
        <f>VLOOKUP(A70,BASE.!$A$2:$T$878,16,FALSE)</f>
        <v>http://www.ciudaddelnino.cl</v>
      </c>
      <c r="Q70" s="124">
        <f>VLOOKUP(A70,BASE.!$A$2:$T$878,17,FALSE)</f>
        <v>0</v>
      </c>
      <c r="R70" s="124" t="str">
        <f>VLOOKUP(A70,BASE.!$A$2:$T$878,18,FALSE)</f>
        <v>93401: Instituciones de Asistencia Social</v>
      </c>
      <c r="S70" s="124" t="str">
        <f>VLOOKUP(A70,BASE.!$A$2:$T$878,19,FALSE)</f>
        <v xml:space="preserve">Se acompaña certificado de antecedentes financieros, correspondientes al año 2019,  aprobados por el Subdepartamento de Supervisión Financiera Nacional.  </v>
      </c>
      <c r="T70" s="169">
        <f>VLOOKUP(A70,BASE.!$A$2:$T$878,20,FALSE)</f>
        <v>37970</v>
      </c>
      <c r="U70" s="183">
        <v>1800</v>
      </c>
      <c r="V70" s="184">
        <v>6982200</v>
      </c>
      <c r="W70" s="184">
        <v>20733881</v>
      </c>
      <c r="X70" s="170">
        <v>44286</v>
      </c>
      <c r="Y70" s="166" t="s">
        <v>7879</v>
      </c>
      <c r="Z70" s="166" t="s">
        <v>7880</v>
      </c>
      <c r="AA70" s="183" t="s">
        <v>7934</v>
      </c>
    </row>
    <row r="71" spans="1:27" x14ac:dyDescent="0.2">
      <c r="A71" s="183">
        <v>1800</v>
      </c>
      <c r="B71" s="124" t="str">
        <f>VLOOKUP(A71,BASE.!$A$2:$T$878,2,FALSE)</f>
        <v>Fundación Ciudad del Niño</v>
      </c>
      <c r="C71" s="124">
        <f>VLOOKUP(A71,BASE.!$A$2:$T$878,3,FALSE)</f>
        <v>700376001</v>
      </c>
      <c r="D71" s="124" t="str">
        <f>VLOOKUP(A71,BASE.!$A$2:$T$878,4,FALSE)</f>
        <v>Fundación de Derecho Privado</v>
      </c>
      <c r="E71" s="124" t="str">
        <f>VLOOKUP(A71,BASE.!$A$2:$T$878,5,FALSE)</f>
        <v>Otorgada por Decreto Supremo N° 629, de fecha 14 de febrero de 1938, del Ministerio de Justicia.</v>
      </c>
      <c r="F71" s="124" t="str">
        <f>VLOOKUP(A71,BASE.!$A$2:$T$878,6,FALSE)</f>
        <v xml:space="preserve">Certificado de Vigencia de persona jurídica sin fines de lucro Folio N° 500345686181, emitido con fecha 14 de septiembre de 2020, del Servicio de Registro Civil e Identificación. </v>
      </c>
      <c r="G71" s="124" t="str">
        <f>VLOOKUP(A71,BASE.!$A$2:$T$878,7,FALSE)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24" t="str">
        <f>VLOOKUP(A71,BASE.!$A$2:$T$878,8,FALSE)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1" s="124" t="str">
        <f>VLOOKUP(A71,BASE.!$A$2:$T$878,9,FALSE)</f>
        <v>: 3 años.</v>
      </c>
      <c r="J71" s="124" t="str">
        <f>VLOOKUP(A71,BASE.!$A$2:$T$878,10,FALSE)</f>
        <v>07-01-2021 hasta el 07-01-2024.</v>
      </c>
      <c r="K71" s="124" t="str">
        <f>VLOOKUP(A71,BASE.!$A$2:$T$878,11,FALSE)</f>
        <v xml:space="preserve">José Pedro Silva Prado, 
Edmundo Crespo Pisano,
</v>
      </c>
      <c r="L71" s="124" t="str">
        <f>VLOOKUP(A71,BASE.!$A$2:$T$878,12,FALSE)</f>
        <v xml:space="preserve">Paseo Pdte. Errázuriz Echaurren N° 2631, 5° piso, comuna de Providencia, Santiago, Región Metropolitana.
</v>
      </c>
      <c r="M71" s="124" t="str">
        <f>VLOOKUP(A71,BASE.!$A$2:$T$878,13,FALSE)</f>
        <v>XIII</v>
      </c>
      <c r="N71" s="124" t="str">
        <f>VLOOKUP(A71,BASE.!$A$2:$T$878,14,FALSE)</f>
        <v>Providencia</v>
      </c>
      <c r="O71" s="124" t="str">
        <f>VLOOKUP(A71,BASE.!$A$2:$T$878,15,FALSE)</f>
        <v>228737900 - 228737980</v>
      </c>
      <c r="P71" s="124" t="str">
        <f>VLOOKUP(A71,BASE.!$A$2:$T$878,16,FALSE)</f>
        <v>http://www.ciudaddelnino.cl</v>
      </c>
      <c r="Q71" s="124">
        <f>VLOOKUP(A71,BASE.!$A$2:$T$878,17,FALSE)</f>
        <v>0</v>
      </c>
      <c r="R71" s="124" t="str">
        <f>VLOOKUP(A71,BASE.!$A$2:$T$878,18,FALSE)</f>
        <v>93401: Instituciones de Asistencia Social</v>
      </c>
      <c r="S71" s="124" t="str">
        <f>VLOOKUP(A71,BASE.!$A$2:$T$878,19,FALSE)</f>
        <v xml:space="preserve">Se acompaña certificado de antecedentes financieros, correspondientes al año 2019,  aprobados por el Subdepartamento de Supervisión Financiera Nacional.  </v>
      </c>
      <c r="T71" s="169">
        <f>VLOOKUP(A71,BASE.!$A$2:$T$878,20,FALSE)</f>
        <v>37970</v>
      </c>
      <c r="U71" s="183">
        <v>1800</v>
      </c>
      <c r="V71" s="184">
        <v>9504481</v>
      </c>
      <c r="W71" s="184">
        <v>35459025</v>
      </c>
      <c r="X71" s="170">
        <v>44286</v>
      </c>
      <c r="Y71" s="166" t="s">
        <v>7879</v>
      </c>
      <c r="Z71" s="166" t="s">
        <v>7880</v>
      </c>
      <c r="AA71" s="183" t="s">
        <v>7935</v>
      </c>
    </row>
    <row r="72" spans="1:27" x14ac:dyDescent="0.2">
      <c r="A72" s="183">
        <v>1800</v>
      </c>
      <c r="B72" s="124" t="str">
        <f>VLOOKUP(A72,BASE.!$A$2:$T$878,2,FALSE)</f>
        <v>Fundación Ciudad del Niño</v>
      </c>
      <c r="C72" s="124">
        <f>VLOOKUP(A72,BASE.!$A$2:$T$878,3,FALSE)</f>
        <v>700376001</v>
      </c>
      <c r="D72" s="124" t="str">
        <f>VLOOKUP(A72,BASE.!$A$2:$T$878,4,FALSE)</f>
        <v>Fundación de Derecho Privado</v>
      </c>
      <c r="E72" s="124" t="str">
        <f>VLOOKUP(A72,BASE.!$A$2:$T$878,5,FALSE)</f>
        <v>Otorgada por Decreto Supremo N° 629, de fecha 14 de febrero de 1938, del Ministerio de Justicia.</v>
      </c>
      <c r="F72" s="124" t="str">
        <f>VLOOKUP(A72,BASE.!$A$2:$T$878,6,FALSE)</f>
        <v xml:space="preserve">Certificado de Vigencia de persona jurídica sin fines de lucro Folio N° 500345686181, emitido con fecha 14 de septiembre de 2020, del Servicio de Registro Civil e Identificación. </v>
      </c>
      <c r="G72" s="124" t="str">
        <f>VLOOKUP(A72,BASE.!$A$2:$T$878,7,FALSE)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24" t="str">
        <f>VLOOKUP(A72,BASE.!$A$2:$T$878,8,FALSE)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2" s="124" t="str">
        <f>VLOOKUP(A72,BASE.!$A$2:$T$878,9,FALSE)</f>
        <v>: 3 años.</v>
      </c>
      <c r="J72" s="124" t="str">
        <f>VLOOKUP(A72,BASE.!$A$2:$T$878,10,FALSE)</f>
        <v>07-01-2021 hasta el 07-01-2024.</v>
      </c>
      <c r="K72" s="124" t="str">
        <f>VLOOKUP(A72,BASE.!$A$2:$T$878,11,FALSE)</f>
        <v xml:space="preserve">José Pedro Silva Prado, 
Edmundo Crespo Pisano,
</v>
      </c>
      <c r="L72" s="124" t="str">
        <f>VLOOKUP(A72,BASE.!$A$2:$T$878,12,FALSE)</f>
        <v xml:space="preserve">Paseo Pdte. Errázuriz Echaurren N° 2631, 5° piso, comuna de Providencia, Santiago, Región Metropolitana.
</v>
      </c>
      <c r="M72" s="124" t="str">
        <f>VLOOKUP(A72,BASE.!$A$2:$T$878,13,FALSE)</f>
        <v>XIII</v>
      </c>
      <c r="N72" s="124" t="str">
        <f>VLOOKUP(A72,BASE.!$A$2:$T$878,14,FALSE)</f>
        <v>Providencia</v>
      </c>
      <c r="O72" s="124" t="str">
        <f>VLOOKUP(A72,BASE.!$A$2:$T$878,15,FALSE)</f>
        <v>228737900 - 228737980</v>
      </c>
      <c r="P72" s="124" t="str">
        <f>VLOOKUP(A72,BASE.!$A$2:$T$878,16,FALSE)</f>
        <v>http://www.ciudaddelnino.cl</v>
      </c>
      <c r="Q72" s="124">
        <f>VLOOKUP(A72,BASE.!$A$2:$T$878,17,FALSE)</f>
        <v>0</v>
      </c>
      <c r="R72" s="124" t="str">
        <f>VLOOKUP(A72,BASE.!$A$2:$T$878,18,FALSE)</f>
        <v>93401: Instituciones de Asistencia Social</v>
      </c>
      <c r="S72" s="124" t="str">
        <f>VLOOKUP(A72,BASE.!$A$2:$T$878,19,FALSE)</f>
        <v xml:space="preserve">Se acompaña certificado de antecedentes financieros, correspondientes al año 2019,  aprobados por el Subdepartamento de Supervisión Financiera Nacional.  </v>
      </c>
      <c r="T72" s="169">
        <f>VLOOKUP(A72,BASE.!$A$2:$T$878,20,FALSE)</f>
        <v>37970</v>
      </c>
      <c r="U72" s="183">
        <v>1800</v>
      </c>
      <c r="V72" s="184">
        <v>24049800</v>
      </c>
      <c r="W72" s="184">
        <v>83669868</v>
      </c>
      <c r="X72" s="170">
        <v>44286</v>
      </c>
      <c r="Y72" s="166" t="s">
        <v>7879</v>
      </c>
      <c r="Z72" s="166" t="s">
        <v>7880</v>
      </c>
      <c r="AA72" s="183" t="s">
        <v>7936</v>
      </c>
    </row>
    <row r="73" spans="1:27" x14ac:dyDescent="0.2">
      <c r="A73" s="183">
        <v>1800</v>
      </c>
      <c r="B73" s="124" t="str">
        <f>VLOOKUP(A73,BASE.!$A$2:$T$878,2,FALSE)</f>
        <v>Fundación Ciudad del Niño</v>
      </c>
      <c r="C73" s="124">
        <f>VLOOKUP(A73,BASE.!$A$2:$T$878,3,FALSE)</f>
        <v>700376001</v>
      </c>
      <c r="D73" s="124" t="str">
        <f>VLOOKUP(A73,BASE.!$A$2:$T$878,4,FALSE)</f>
        <v>Fundación de Derecho Privado</v>
      </c>
      <c r="E73" s="124" t="str">
        <f>VLOOKUP(A73,BASE.!$A$2:$T$878,5,FALSE)</f>
        <v>Otorgada por Decreto Supremo N° 629, de fecha 14 de febrero de 1938, del Ministerio de Justicia.</v>
      </c>
      <c r="F73" s="124" t="str">
        <f>VLOOKUP(A73,BASE.!$A$2:$T$878,6,FALSE)</f>
        <v xml:space="preserve">Certificado de Vigencia de persona jurídica sin fines de lucro Folio N° 500345686181, emitido con fecha 14 de septiembre de 2020, del Servicio de Registro Civil e Identificación. </v>
      </c>
      <c r="G73" s="124" t="str">
        <f>VLOOKUP(A73,BASE.!$A$2:$T$878,7,FALSE)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24" t="str">
        <f>VLOOKUP(A73,BASE.!$A$2:$T$878,8,FALSE)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3" s="124" t="str">
        <f>VLOOKUP(A73,BASE.!$A$2:$T$878,9,FALSE)</f>
        <v>: 3 años.</v>
      </c>
      <c r="J73" s="124" t="str">
        <f>VLOOKUP(A73,BASE.!$A$2:$T$878,10,FALSE)</f>
        <v>07-01-2021 hasta el 07-01-2024.</v>
      </c>
      <c r="K73" s="124" t="str">
        <f>VLOOKUP(A73,BASE.!$A$2:$T$878,11,FALSE)</f>
        <v xml:space="preserve">José Pedro Silva Prado, 
Edmundo Crespo Pisano,
</v>
      </c>
      <c r="L73" s="124" t="str">
        <f>VLOOKUP(A73,BASE.!$A$2:$T$878,12,FALSE)</f>
        <v xml:space="preserve">Paseo Pdte. Errázuriz Echaurren N° 2631, 5° piso, comuna de Providencia, Santiago, Región Metropolitana.
</v>
      </c>
      <c r="M73" s="124" t="str">
        <f>VLOOKUP(A73,BASE.!$A$2:$T$878,13,FALSE)</f>
        <v>XIII</v>
      </c>
      <c r="N73" s="124" t="str">
        <f>VLOOKUP(A73,BASE.!$A$2:$T$878,14,FALSE)</f>
        <v>Providencia</v>
      </c>
      <c r="O73" s="124" t="str">
        <f>VLOOKUP(A73,BASE.!$A$2:$T$878,15,FALSE)</f>
        <v>228737900 - 228737980</v>
      </c>
      <c r="P73" s="124" t="str">
        <f>VLOOKUP(A73,BASE.!$A$2:$T$878,16,FALSE)</f>
        <v>http://www.ciudaddelnino.cl</v>
      </c>
      <c r="Q73" s="124">
        <f>VLOOKUP(A73,BASE.!$A$2:$T$878,17,FALSE)</f>
        <v>0</v>
      </c>
      <c r="R73" s="124" t="str">
        <f>VLOOKUP(A73,BASE.!$A$2:$T$878,18,FALSE)</f>
        <v>93401: Instituciones de Asistencia Social</v>
      </c>
      <c r="S73" s="124" t="str">
        <f>VLOOKUP(A73,BASE.!$A$2:$T$878,19,FALSE)</f>
        <v xml:space="preserve">Se acompaña certificado de antecedentes financieros, correspondientes al año 2019,  aprobados por el Subdepartamento de Supervisión Financiera Nacional.  </v>
      </c>
      <c r="T73" s="169">
        <f>VLOOKUP(A73,BASE.!$A$2:$T$878,20,FALSE)</f>
        <v>37970</v>
      </c>
      <c r="U73" s="183">
        <v>1800</v>
      </c>
      <c r="V73" s="184">
        <v>41686320</v>
      </c>
      <c r="W73" s="184">
        <v>137885520</v>
      </c>
      <c r="X73" s="170">
        <v>44286</v>
      </c>
      <c r="Y73" s="166" t="s">
        <v>7879</v>
      </c>
      <c r="Z73" s="166" t="s">
        <v>7880</v>
      </c>
      <c r="AA73" s="183" t="s">
        <v>7937</v>
      </c>
    </row>
    <row r="74" spans="1:27" x14ac:dyDescent="0.2">
      <c r="A74" s="183">
        <v>1800</v>
      </c>
      <c r="B74" s="124" t="str">
        <f>VLOOKUP(A74,BASE.!$A$2:$T$878,2,FALSE)</f>
        <v>Fundación Ciudad del Niño</v>
      </c>
      <c r="C74" s="124">
        <f>VLOOKUP(A74,BASE.!$A$2:$T$878,3,FALSE)</f>
        <v>700376001</v>
      </c>
      <c r="D74" s="124" t="str">
        <f>VLOOKUP(A74,BASE.!$A$2:$T$878,4,FALSE)</f>
        <v>Fundación de Derecho Privado</v>
      </c>
      <c r="E74" s="124" t="str">
        <f>VLOOKUP(A74,BASE.!$A$2:$T$878,5,FALSE)</f>
        <v>Otorgada por Decreto Supremo N° 629, de fecha 14 de febrero de 1938, del Ministerio de Justicia.</v>
      </c>
      <c r="F74" s="124" t="str">
        <f>VLOOKUP(A74,BASE.!$A$2:$T$878,6,FALSE)</f>
        <v xml:space="preserve">Certificado de Vigencia de persona jurídica sin fines de lucro Folio N° 500345686181, emitido con fecha 14 de septiembre de 2020, del Servicio de Registro Civil e Identificación. </v>
      </c>
      <c r="G74" s="124" t="str">
        <f>VLOOKUP(A74,BASE.!$A$2:$T$878,7,FALSE)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24" t="str">
        <f>VLOOKUP(A74,BASE.!$A$2:$T$878,8,FALSE)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4" s="124" t="str">
        <f>VLOOKUP(A74,BASE.!$A$2:$T$878,9,FALSE)</f>
        <v>: 3 años.</v>
      </c>
      <c r="J74" s="124" t="str">
        <f>VLOOKUP(A74,BASE.!$A$2:$T$878,10,FALSE)</f>
        <v>07-01-2021 hasta el 07-01-2024.</v>
      </c>
      <c r="K74" s="124" t="str">
        <f>VLOOKUP(A74,BASE.!$A$2:$T$878,11,FALSE)</f>
        <v xml:space="preserve">José Pedro Silva Prado, 
Edmundo Crespo Pisano,
</v>
      </c>
      <c r="L74" s="124" t="str">
        <f>VLOOKUP(A74,BASE.!$A$2:$T$878,12,FALSE)</f>
        <v xml:space="preserve">Paseo Pdte. Errázuriz Echaurren N° 2631, 5° piso, comuna de Providencia, Santiago, Región Metropolitana.
</v>
      </c>
      <c r="M74" s="124" t="str">
        <f>VLOOKUP(A74,BASE.!$A$2:$T$878,13,FALSE)</f>
        <v>XIII</v>
      </c>
      <c r="N74" s="124" t="str">
        <f>VLOOKUP(A74,BASE.!$A$2:$T$878,14,FALSE)</f>
        <v>Providencia</v>
      </c>
      <c r="O74" s="124" t="str">
        <f>VLOOKUP(A74,BASE.!$A$2:$T$878,15,FALSE)</f>
        <v>228737900 - 228737980</v>
      </c>
      <c r="P74" s="124" t="str">
        <f>VLOOKUP(A74,BASE.!$A$2:$T$878,16,FALSE)</f>
        <v>http://www.ciudaddelnino.cl</v>
      </c>
      <c r="Q74" s="124">
        <f>VLOOKUP(A74,BASE.!$A$2:$T$878,17,FALSE)</f>
        <v>0</v>
      </c>
      <c r="R74" s="124" t="str">
        <f>VLOOKUP(A74,BASE.!$A$2:$T$878,18,FALSE)</f>
        <v>93401: Instituciones de Asistencia Social</v>
      </c>
      <c r="S74" s="124" t="str">
        <f>VLOOKUP(A74,BASE.!$A$2:$T$878,19,FALSE)</f>
        <v xml:space="preserve">Se acompaña certificado de antecedentes financieros, correspondientes al año 2019,  aprobados por el Subdepartamento de Supervisión Financiera Nacional.  </v>
      </c>
      <c r="T74" s="169">
        <f>VLOOKUP(A74,BASE.!$A$2:$T$878,20,FALSE)</f>
        <v>37970</v>
      </c>
      <c r="U74" s="183">
        <v>1800</v>
      </c>
      <c r="V74" s="184">
        <v>26782353</v>
      </c>
      <c r="W74" s="184">
        <v>85977025</v>
      </c>
      <c r="X74" s="170">
        <v>44286</v>
      </c>
      <c r="Y74" s="166" t="s">
        <v>7879</v>
      </c>
      <c r="Z74" s="166" t="s">
        <v>7880</v>
      </c>
      <c r="AA74" s="183" t="s">
        <v>198</v>
      </c>
    </row>
    <row r="75" spans="1:27" x14ac:dyDescent="0.2">
      <c r="A75" s="183">
        <v>1800</v>
      </c>
      <c r="B75" s="124" t="str">
        <f>VLOOKUP(A75,BASE.!$A$2:$T$878,2,FALSE)</f>
        <v>Fundación Ciudad del Niño</v>
      </c>
      <c r="C75" s="124">
        <f>VLOOKUP(A75,BASE.!$A$2:$T$878,3,FALSE)</f>
        <v>700376001</v>
      </c>
      <c r="D75" s="124" t="str">
        <f>VLOOKUP(A75,BASE.!$A$2:$T$878,4,FALSE)</f>
        <v>Fundación de Derecho Privado</v>
      </c>
      <c r="E75" s="124" t="str">
        <f>VLOOKUP(A75,BASE.!$A$2:$T$878,5,FALSE)</f>
        <v>Otorgada por Decreto Supremo N° 629, de fecha 14 de febrero de 1938, del Ministerio de Justicia.</v>
      </c>
      <c r="F75" s="124" t="str">
        <f>VLOOKUP(A75,BASE.!$A$2:$T$878,6,FALSE)</f>
        <v xml:space="preserve">Certificado de Vigencia de persona jurídica sin fines de lucro Folio N° 500345686181, emitido con fecha 14 de septiembre de 2020, del Servicio de Registro Civil e Identificación. </v>
      </c>
      <c r="G75" s="124" t="str">
        <f>VLOOKUP(A75,BASE.!$A$2:$T$878,7,FALSE)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24" t="str">
        <f>VLOOKUP(A75,BASE.!$A$2:$T$878,8,FALSE)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5" s="124" t="str">
        <f>VLOOKUP(A75,BASE.!$A$2:$T$878,9,FALSE)</f>
        <v>: 3 años.</v>
      </c>
      <c r="J75" s="124" t="str">
        <f>VLOOKUP(A75,BASE.!$A$2:$T$878,10,FALSE)</f>
        <v>07-01-2021 hasta el 07-01-2024.</v>
      </c>
      <c r="K75" s="124" t="str">
        <f>VLOOKUP(A75,BASE.!$A$2:$T$878,11,FALSE)</f>
        <v xml:space="preserve">José Pedro Silva Prado, 
Edmundo Crespo Pisano,
</v>
      </c>
      <c r="L75" s="124" t="str">
        <f>VLOOKUP(A75,BASE.!$A$2:$T$878,12,FALSE)</f>
        <v xml:space="preserve">Paseo Pdte. Errázuriz Echaurren N° 2631, 5° piso, comuna de Providencia, Santiago, Región Metropolitana.
</v>
      </c>
      <c r="M75" s="124" t="str">
        <f>VLOOKUP(A75,BASE.!$A$2:$T$878,13,FALSE)</f>
        <v>XIII</v>
      </c>
      <c r="N75" s="124" t="str">
        <f>VLOOKUP(A75,BASE.!$A$2:$T$878,14,FALSE)</f>
        <v>Providencia</v>
      </c>
      <c r="O75" s="124" t="str">
        <f>VLOOKUP(A75,BASE.!$A$2:$T$878,15,FALSE)</f>
        <v>228737900 - 228737980</v>
      </c>
      <c r="P75" s="124" t="str">
        <f>VLOOKUP(A75,BASE.!$A$2:$T$878,16,FALSE)</f>
        <v>http://www.ciudaddelnino.cl</v>
      </c>
      <c r="Q75" s="124">
        <f>VLOOKUP(A75,BASE.!$A$2:$T$878,17,FALSE)</f>
        <v>0</v>
      </c>
      <c r="R75" s="124" t="str">
        <f>VLOOKUP(A75,BASE.!$A$2:$T$878,18,FALSE)</f>
        <v>93401: Instituciones de Asistencia Social</v>
      </c>
      <c r="S75" s="124" t="str">
        <f>VLOOKUP(A75,BASE.!$A$2:$T$878,19,FALSE)</f>
        <v xml:space="preserve">Se acompaña certificado de antecedentes financieros, correspondientes al año 2019,  aprobados por el Subdepartamento de Supervisión Financiera Nacional.  </v>
      </c>
      <c r="T75" s="169">
        <f>VLOOKUP(A75,BASE.!$A$2:$T$878,20,FALSE)</f>
        <v>37970</v>
      </c>
      <c r="U75" s="183">
        <v>1800</v>
      </c>
      <c r="V75" s="184">
        <v>30965230</v>
      </c>
      <c r="W75" s="184">
        <v>109513003</v>
      </c>
      <c r="X75" s="170">
        <v>44286</v>
      </c>
      <c r="Y75" s="166" t="s">
        <v>7879</v>
      </c>
      <c r="Z75" s="166" t="s">
        <v>7880</v>
      </c>
      <c r="AA75" s="183" t="s">
        <v>7938</v>
      </c>
    </row>
    <row r="76" spans="1:27" x14ac:dyDescent="0.2">
      <c r="A76" s="183">
        <v>1800</v>
      </c>
      <c r="B76" s="124" t="str">
        <f>VLOOKUP(A76,BASE.!$A$2:$T$878,2,FALSE)</f>
        <v>Fundación Ciudad del Niño</v>
      </c>
      <c r="C76" s="124">
        <f>VLOOKUP(A76,BASE.!$A$2:$T$878,3,FALSE)</f>
        <v>700376001</v>
      </c>
      <c r="D76" s="124" t="str">
        <f>VLOOKUP(A76,BASE.!$A$2:$T$878,4,FALSE)</f>
        <v>Fundación de Derecho Privado</v>
      </c>
      <c r="E76" s="124" t="str">
        <f>VLOOKUP(A76,BASE.!$A$2:$T$878,5,FALSE)</f>
        <v>Otorgada por Decreto Supremo N° 629, de fecha 14 de febrero de 1938, del Ministerio de Justicia.</v>
      </c>
      <c r="F76" s="124" t="str">
        <f>VLOOKUP(A76,BASE.!$A$2:$T$878,6,FALSE)</f>
        <v xml:space="preserve">Certificado de Vigencia de persona jurídica sin fines de lucro Folio N° 500345686181, emitido con fecha 14 de septiembre de 2020, del Servicio de Registro Civil e Identificación. </v>
      </c>
      <c r="G76" s="124" t="str">
        <f>VLOOKUP(A76,BASE.!$A$2:$T$878,7,FALSE)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24" t="str">
        <f>VLOOKUP(A76,BASE.!$A$2:$T$878,8,FALSE)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6" s="124" t="str">
        <f>VLOOKUP(A76,BASE.!$A$2:$T$878,9,FALSE)</f>
        <v>: 3 años.</v>
      </c>
      <c r="J76" s="124" t="str">
        <f>VLOOKUP(A76,BASE.!$A$2:$T$878,10,FALSE)</f>
        <v>07-01-2021 hasta el 07-01-2024.</v>
      </c>
      <c r="K76" s="124" t="str">
        <f>VLOOKUP(A76,BASE.!$A$2:$T$878,11,FALSE)</f>
        <v xml:space="preserve">José Pedro Silva Prado, 
Edmundo Crespo Pisano,
</v>
      </c>
      <c r="L76" s="124" t="str">
        <f>VLOOKUP(A76,BASE.!$A$2:$T$878,12,FALSE)</f>
        <v xml:space="preserve">Paseo Pdte. Errázuriz Echaurren N° 2631, 5° piso, comuna de Providencia, Santiago, Región Metropolitana.
</v>
      </c>
      <c r="M76" s="124" t="str">
        <f>VLOOKUP(A76,BASE.!$A$2:$T$878,13,FALSE)</f>
        <v>XIII</v>
      </c>
      <c r="N76" s="124" t="str">
        <f>VLOOKUP(A76,BASE.!$A$2:$T$878,14,FALSE)</f>
        <v>Providencia</v>
      </c>
      <c r="O76" s="124" t="str">
        <f>VLOOKUP(A76,BASE.!$A$2:$T$878,15,FALSE)</f>
        <v>228737900 - 228737980</v>
      </c>
      <c r="P76" s="124" t="str">
        <f>VLOOKUP(A76,BASE.!$A$2:$T$878,16,FALSE)</f>
        <v>http://www.ciudaddelnino.cl</v>
      </c>
      <c r="Q76" s="124">
        <f>VLOOKUP(A76,BASE.!$A$2:$T$878,17,FALSE)</f>
        <v>0</v>
      </c>
      <c r="R76" s="124" t="str">
        <f>VLOOKUP(A76,BASE.!$A$2:$T$878,18,FALSE)</f>
        <v>93401: Instituciones de Asistencia Social</v>
      </c>
      <c r="S76" s="124" t="str">
        <f>VLOOKUP(A76,BASE.!$A$2:$T$878,19,FALSE)</f>
        <v xml:space="preserve">Se acompaña certificado de antecedentes financieros, correspondientes al año 2019,  aprobados por el Subdepartamento de Supervisión Financiera Nacional.  </v>
      </c>
      <c r="T76" s="169">
        <f>VLOOKUP(A76,BASE.!$A$2:$T$878,20,FALSE)</f>
        <v>37970</v>
      </c>
      <c r="U76" s="183">
        <v>1800</v>
      </c>
      <c r="V76" s="184">
        <v>24049800</v>
      </c>
      <c r="W76" s="184">
        <v>56116200</v>
      </c>
      <c r="X76" s="170">
        <v>44286</v>
      </c>
      <c r="Y76" s="166" t="s">
        <v>7879</v>
      </c>
      <c r="Z76" s="166" t="s">
        <v>7880</v>
      </c>
      <c r="AA76" s="183" t="s">
        <v>7888</v>
      </c>
    </row>
    <row r="77" spans="1:27" x14ac:dyDescent="0.2">
      <c r="A77" s="183">
        <v>1800</v>
      </c>
      <c r="B77" s="124" t="str">
        <f>VLOOKUP(A77,BASE.!$A$2:$T$878,2,FALSE)</f>
        <v>Fundación Ciudad del Niño</v>
      </c>
      <c r="C77" s="124">
        <f>VLOOKUP(A77,BASE.!$A$2:$T$878,3,FALSE)</f>
        <v>700376001</v>
      </c>
      <c r="D77" s="124" t="str">
        <f>VLOOKUP(A77,BASE.!$A$2:$T$878,4,FALSE)</f>
        <v>Fundación de Derecho Privado</v>
      </c>
      <c r="E77" s="124" t="str">
        <f>VLOOKUP(A77,BASE.!$A$2:$T$878,5,FALSE)</f>
        <v>Otorgada por Decreto Supremo N° 629, de fecha 14 de febrero de 1938, del Ministerio de Justicia.</v>
      </c>
      <c r="F77" s="124" t="str">
        <f>VLOOKUP(A77,BASE.!$A$2:$T$878,6,FALSE)</f>
        <v xml:space="preserve">Certificado de Vigencia de persona jurídica sin fines de lucro Folio N° 500345686181, emitido con fecha 14 de septiembre de 2020, del Servicio de Registro Civil e Identificación. </v>
      </c>
      <c r="G77" s="124" t="str">
        <f>VLOOKUP(A77,BASE.!$A$2:$T$878,7,FALSE)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24" t="str">
        <f>VLOOKUP(A77,BASE.!$A$2:$T$878,8,FALSE)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7" s="124" t="str">
        <f>VLOOKUP(A77,BASE.!$A$2:$T$878,9,FALSE)</f>
        <v>: 3 años.</v>
      </c>
      <c r="J77" s="124" t="str">
        <f>VLOOKUP(A77,BASE.!$A$2:$T$878,10,FALSE)</f>
        <v>07-01-2021 hasta el 07-01-2024.</v>
      </c>
      <c r="K77" s="124" t="str">
        <f>VLOOKUP(A77,BASE.!$A$2:$T$878,11,FALSE)</f>
        <v xml:space="preserve">José Pedro Silva Prado, 
Edmundo Crespo Pisano,
</v>
      </c>
      <c r="L77" s="124" t="str">
        <f>VLOOKUP(A77,BASE.!$A$2:$T$878,12,FALSE)</f>
        <v xml:space="preserve">Paseo Pdte. Errázuriz Echaurren N° 2631, 5° piso, comuna de Providencia, Santiago, Región Metropolitana.
</v>
      </c>
      <c r="M77" s="124" t="str">
        <f>VLOOKUP(A77,BASE.!$A$2:$T$878,13,FALSE)</f>
        <v>XIII</v>
      </c>
      <c r="N77" s="124" t="str">
        <f>VLOOKUP(A77,BASE.!$A$2:$T$878,14,FALSE)</f>
        <v>Providencia</v>
      </c>
      <c r="O77" s="124" t="str">
        <f>VLOOKUP(A77,BASE.!$A$2:$T$878,15,FALSE)</f>
        <v>228737900 - 228737980</v>
      </c>
      <c r="P77" s="124" t="str">
        <f>VLOOKUP(A77,BASE.!$A$2:$T$878,16,FALSE)</f>
        <v>http://www.ciudaddelnino.cl</v>
      </c>
      <c r="Q77" s="124">
        <f>VLOOKUP(A77,BASE.!$A$2:$T$878,17,FALSE)</f>
        <v>0</v>
      </c>
      <c r="R77" s="124" t="str">
        <f>VLOOKUP(A77,BASE.!$A$2:$T$878,18,FALSE)</f>
        <v>93401: Instituciones de Asistencia Social</v>
      </c>
      <c r="S77" s="124" t="str">
        <f>VLOOKUP(A77,BASE.!$A$2:$T$878,19,FALSE)</f>
        <v xml:space="preserve">Se acompaña certificado de antecedentes financieros, correspondientes al año 2019,  aprobados por el Subdepartamento de Supervisión Financiera Nacional.  </v>
      </c>
      <c r="T77" s="169">
        <f>VLOOKUP(A77,BASE.!$A$2:$T$878,20,FALSE)</f>
        <v>37970</v>
      </c>
      <c r="U77" s="183">
        <v>1800</v>
      </c>
      <c r="V77" s="184">
        <v>40243332</v>
      </c>
      <c r="W77" s="184">
        <v>104390081</v>
      </c>
      <c r="X77" s="170">
        <v>44286</v>
      </c>
      <c r="Y77" s="166" t="s">
        <v>7879</v>
      </c>
      <c r="Z77" s="166" t="s">
        <v>7880</v>
      </c>
      <c r="AA77" s="183" t="s">
        <v>7939</v>
      </c>
    </row>
    <row r="78" spans="1:27" x14ac:dyDescent="0.2">
      <c r="A78" s="183">
        <v>1800</v>
      </c>
      <c r="B78" s="124" t="str">
        <f>VLOOKUP(A78,BASE.!$A$2:$T$878,2,FALSE)</f>
        <v>Fundación Ciudad del Niño</v>
      </c>
      <c r="C78" s="124">
        <f>VLOOKUP(A78,BASE.!$A$2:$T$878,3,FALSE)</f>
        <v>700376001</v>
      </c>
      <c r="D78" s="124" t="str">
        <f>VLOOKUP(A78,BASE.!$A$2:$T$878,4,FALSE)</f>
        <v>Fundación de Derecho Privado</v>
      </c>
      <c r="E78" s="124" t="str">
        <f>VLOOKUP(A78,BASE.!$A$2:$T$878,5,FALSE)</f>
        <v>Otorgada por Decreto Supremo N° 629, de fecha 14 de febrero de 1938, del Ministerio de Justicia.</v>
      </c>
      <c r="F78" s="124" t="str">
        <f>VLOOKUP(A78,BASE.!$A$2:$T$878,6,FALSE)</f>
        <v xml:space="preserve">Certificado de Vigencia de persona jurídica sin fines de lucro Folio N° 500345686181, emitido con fecha 14 de septiembre de 2020, del Servicio de Registro Civil e Identificación. </v>
      </c>
      <c r="G78" s="124" t="str">
        <f>VLOOKUP(A78,BASE.!$A$2:$T$878,7,FALSE)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24" t="str">
        <f>VLOOKUP(A78,BASE.!$A$2:$T$878,8,FALSE)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Falta certificado de vigencia de Directorio de persona jurídica sin fines de lucro, actualizado con el nuevo directorio.</v>
      </c>
      <c r="I78" s="124" t="str">
        <f>VLOOKUP(A78,BASE.!$A$2:$T$878,9,FALSE)</f>
        <v>: 3 años.</v>
      </c>
      <c r="J78" s="124" t="str">
        <f>VLOOKUP(A78,BASE.!$A$2:$T$878,10,FALSE)</f>
        <v>07-01-2021 hasta el 07-01-2024.</v>
      </c>
      <c r="K78" s="124" t="str">
        <f>VLOOKUP(A78,BASE.!$A$2:$T$878,11,FALSE)</f>
        <v xml:space="preserve">José Pedro Silva Prado, 
Edmundo Crespo Pisano,
</v>
      </c>
      <c r="L78" s="124" t="str">
        <f>VLOOKUP(A78,BASE.!$A$2:$T$878,12,FALSE)</f>
        <v xml:space="preserve">Paseo Pdte. Errázuriz Echaurren N° 2631, 5° piso, comuna de Providencia, Santiago, Región Metropolitana.
</v>
      </c>
      <c r="M78" s="124" t="str">
        <f>VLOOKUP(A78,BASE.!$A$2:$T$878,13,FALSE)</f>
        <v>XIII</v>
      </c>
      <c r="N78" s="124" t="str">
        <f>VLOOKUP(A78,BASE.!$A$2:$T$878,14,FALSE)</f>
        <v>Providencia</v>
      </c>
      <c r="O78" s="124" t="str">
        <f>VLOOKUP(A78,BASE.!$A$2:$T$878,15,FALSE)</f>
        <v>228737900 - 228737980</v>
      </c>
      <c r="P78" s="124" t="str">
        <f>VLOOKUP(A78,BASE.!$A$2:$T$878,16,FALSE)</f>
        <v>http://www.ciudaddelnino.cl</v>
      </c>
      <c r="Q78" s="124">
        <f>VLOOKUP(A78,BASE.!$A$2:$T$878,17,FALSE)</f>
        <v>0</v>
      </c>
      <c r="R78" s="124" t="str">
        <f>VLOOKUP(A78,BASE.!$A$2:$T$878,18,FALSE)</f>
        <v>93401: Instituciones de Asistencia Social</v>
      </c>
      <c r="S78" s="124" t="str">
        <f>VLOOKUP(A78,BASE.!$A$2:$T$878,19,FALSE)</f>
        <v xml:space="preserve">Se acompaña certificado de antecedentes financieros, correspondientes al año 2019,  aprobados por el Subdepartamento de Supervisión Financiera Nacional.  </v>
      </c>
      <c r="T78" s="169">
        <f>VLOOKUP(A78,BASE.!$A$2:$T$878,20,FALSE)</f>
        <v>37970</v>
      </c>
      <c r="U78" s="183">
        <v>1800</v>
      </c>
      <c r="V78" s="184">
        <v>13708386</v>
      </c>
      <c r="W78" s="184">
        <v>45694620</v>
      </c>
      <c r="X78" s="170">
        <v>44286</v>
      </c>
      <c r="Y78" s="166" t="s">
        <v>7879</v>
      </c>
      <c r="Z78" s="166" t="s">
        <v>7880</v>
      </c>
      <c r="AA78" s="183" t="s">
        <v>7940</v>
      </c>
    </row>
    <row r="79" spans="1:27" x14ac:dyDescent="0.2">
      <c r="A79" s="183">
        <v>1950</v>
      </c>
      <c r="B79" s="124" t="str">
        <f>VLOOKUP(A79,BASE.!$A$2:$T$878,2,FALSE)</f>
        <v>Corporación Iglesia Alianza Cristiana y Misionera</v>
      </c>
      <c r="C79" s="124">
        <f>VLOOKUP(A79,BASE.!$A$2:$T$878,3,FALSE)</f>
        <v>700175006</v>
      </c>
      <c r="D79" s="124" t="str">
        <f>VLOOKUP(A79,BASE.!$A$2:$T$878,4,FALSE)</f>
        <v>Corporación de Derecho Privado</v>
      </c>
      <c r="E79" s="124" t="str">
        <f>VLOOKUP(A79,BASE.!$A$2:$T$878,5,FALSE)</f>
        <v>Otorgado por Decreto Supremo Nº 2234, del 11 de noviembre de 1920, por el Ministerio de Justicia.</v>
      </c>
      <c r="F79" s="124" t="str">
        <f>VLOOKUP(A79,BASE.!$A$2:$T$878,6,FALSE)</f>
        <v xml:space="preserve">Certificado de Vigencia, folio Nº 500341168221, de 18 de agosto de 2020, del Servicio de Registro Civil e Identificación.
</v>
      </c>
      <c r="G79" s="124" t="str">
        <f>VLOOKUP(A79,BASE.!$A$2:$T$878,7,FALSE)</f>
        <v>Crear y sostener Iglesias, bibliotecas y centro de reunión, escuelas, hogares de ancianos, infantiles y juveniles y, en general, centros que permitan la difusión del Evangelio, a la vez que hacer obra social en beneficio de la Comunidad.</v>
      </c>
      <c r="H79" s="124" t="str">
        <f>VLOOKUP(A79,BASE.!$A$2:$T$878,8,FALSE)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79" s="124" t="str">
        <f>VLOOKUP(A79,BASE.!$A$2:$T$878,9,FALSE)</f>
        <v>3 años</v>
      </c>
      <c r="J79" s="124" t="str">
        <f>VLOOKUP(A79,BASE.!$A$2:$T$878,10,FALSE)</f>
        <v>14 de marzo de 2020 al 14 de marzo de 2023.</v>
      </c>
      <c r="K79" s="124" t="str">
        <f>VLOOKUP(A79,BASE.!$A$2:$T$878,11,FALSE)</f>
        <v xml:space="preserve">Presidente: Pastor Carlos Iván Flores Hernández </v>
      </c>
      <c r="L79" s="124" t="str">
        <f>VLOOKUP(A79,BASE.!$A$2:$T$878,12,FALSE)</f>
        <v xml:space="preserve">Dinamarca Nº 711, Temuco, Novena Región. 
Bustamante N° 56, Providencia, RM
</v>
      </c>
      <c r="M79" s="124" t="str">
        <f>VLOOKUP(A79,BASE.!$A$2:$T$878,13,FALSE)</f>
        <v>XIII</v>
      </c>
      <c r="N79" s="124" t="str">
        <f>VLOOKUP(A79,BASE.!$A$2:$T$878,14,FALSE)</f>
        <v>Temuco</v>
      </c>
      <c r="O79" s="124" t="str">
        <f>VLOOKUP(A79,BASE.!$A$2:$T$878,15,FALSE)</f>
        <v xml:space="preserve">(45) 465726
+56977590129
</v>
      </c>
      <c r="P79" s="124" t="str">
        <f>VLOOKUP(A79,BASE.!$A$2:$T$878,16,FALSE)</f>
        <v>secretaria@acym.cl</v>
      </c>
      <c r="Q79" s="124">
        <f>VLOOKUP(A79,BASE.!$A$2:$T$878,17,FALSE)</f>
        <v>0</v>
      </c>
      <c r="R79" s="124" t="str">
        <f>VLOOKUP(A79,BASE.!$A$2:$T$878,18,FALSE)</f>
        <v>93401: Instituciones de Asistencia Social.</v>
      </c>
      <c r="S79" s="124" t="str">
        <f>VLOOKUP(A79,BASE.!$A$2:$T$878,19,FALSE)</f>
        <v>Se acompañan antecedentes Financieros correspondientes al año 2019, aprobados por el Subdepartamento de  Supervisión Financiera Nacional.</v>
      </c>
      <c r="T79" s="169">
        <f>VLOOKUP(A79,BASE.!$A$2:$T$878,20,FALSE)</f>
        <v>37970</v>
      </c>
      <c r="U79" s="183">
        <v>1950</v>
      </c>
      <c r="V79" s="184">
        <v>34331736</v>
      </c>
      <c r="W79" s="184">
        <v>102515167</v>
      </c>
      <c r="X79" s="170">
        <v>44286</v>
      </c>
      <c r="Y79" s="166" t="s">
        <v>7879</v>
      </c>
      <c r="Z79" s="166" t="s">
        <v>7880</v>
      </c>
      <c r="AA79" s="183" t="s">
        <v>7941</v>
      </c>
    </row>
    <row r="80" spans="1:27" x14ac:dyDescent="0.2">
      <c r="A80" s="183">
        <v>2150</v>
      </c>
      <c r="B80" s="124" t="str">
        <f>VLOOKUP(A80,BASE.!$A$2:$T$878,2,FALSE)</f>
        <v>Fundación COANIL</v>
      </c>
      <c r="C80" s="124">
        <f>VLOOKUP(A80,BASE.!$A$2:$T$878,3,FALSE)</f>
        <v>702670004</v>
      </c>
      <c r="D80" s="124" t="str">
        <f>VLOOKUP(A80,BASE.!$A$2:$T$878,4,FALSE)</f>
        <v>Fundación de Derecho Privado.</v>
      </c>
      <c r="E80" s="124" t="str">
        <f>VLOOKUP(A80,BASE.!$A$2:$T$878,5,FALSE)</f>
        <v xml:space="preserve">Decreto Supremo Nº 213, de 17 de febrero de 1975, del Ministerio de Justicia. </v>
      </c>
      <c r="F80" s="124" t="str">
        <f>VLOOKUP(A80,BASE.!$A$2:$T$878,6,FALSE)</f>
        <v>Certificado de Vigencia de persona jurídica sin fines de lucro Folio Nº 500349405687, de 7 de octubre de 2020, emitido por el Servicio de Registro Civil e Identificación.</v>
      </c>
      <c r="G80" s="124" t="str">
        <f>VLOOKUP(A80,BASE.!$A$2:$T$878,7,FALSE)</f>
        <v xml:space="preserve">Propender al desarrollo integral de los niños intelectualmente limitados hasta su incorporación a la vida del trabajo.
</v>
      </c>
      <c r="H80" s="124" t="str">
        <f>VLOOKUP(A80,BASE.!$A$2:$T$878,8,FALSE)</f>
        <v>Presidente: 
Felipe Arteaga Manieu,
Vicepresidente: 
Edgar Witt Gebert
Secretario: 
Luis Lizama Portal
Tesorero: 
Rodrigo Pablo Roa
Directores:
Álvaro Agustín Morales Adaro
Carolina Beatriz Muñoz Guzmán
Sergio Espejo Yaksic</v>
      </c>
      <c r="I80" s="124" t="str">
        <f>VLOOKUP(A80,BASE.!$A$2:$T$878,9,FALSE)</f>
        <v>Duran dos años en sus funciones. Renovación parcial anual de tres directores</v>
      </c>
      <c r="J80" s="124" t="str">
        <f>VLOOKUP(A80,BASE.!$A$2:$T$878,10,FALSE)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0" s="124" t="str">
        <f>VLOOKUP(A80,BASE.!$A$2:$T$878,11,FALSE)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0" s="124" t="str">
        <f>VLOOKUP(A80,BASE.!$A$2:$T$878,12,FALSE)</f>
        <v xml:space="preserve">Julio Prado N° 1761, comuna de Ñuñoa, Región Metropolitana
</v>
      </c>
      <c r="M80" s="124" t="str">
        <f>VLOOKUP(A80,BASE.!$A$2:$T$878,13,FALSE)</f>
        <v>XIII</v>
      </c>
      <c r="N80" s="124" t="str">
        <f>VLOOKUP(A80,BASE.!$A$2:$T$878,14,FALSE)</f>
        <v>Ñuñoa</v>
      </c>
      <c r="O80" s="124" t="str">
        <f>VLOOKUP(A80,BASE.!$A$2:$T$878,15,FALSE)</f>
        <v xml:space="preserve">4768500
</v>
      </c>
      <c r="P80" s="124" t="str">
        <f>VLOOKUP(A80,BASE.!$A$2:$T$878,16,FALSE)</f>
        <v xml:space="preserve">gerenciageneral@coanil.cl
</v>
      </c>
      <c r="Q80" s="124">
        <f>VLOOKUP(A80,BASE.!$A$2:$T$878,17,FALSE)</f>
        <v>0</v>
      </c>
      <c r="R80" s="124">
        <f>VLOOKUP(A80,BASE.!$A$2:$T$878,18,FALSE)</f>
        <v>93401</v>
      </c>
      <c r="S80" s="124" t="str">
        <f>VLOOKUP(A80,BASE.!$A$2:$T$878,19,FALSE)</f>
        <v>Se acompaña Certificado de Antecedentes Financieros de la Institución correspondiente al año 2019, aprobados USUFI</v>
      </c>
      <c r="T80" s="169">
        <f>VLOOKUP(A80,BASE.!$A$2:$T$878,20,FALSE)</f>
        <v>37970</v>
      </c>
      <c r="U80" s="183">
        <v>2150</v>
      </c>
      <c r="V80" s="184">
        <v>24051041</v>
      </c>
      <c r="W80" s="184">
        <v>94708061</v>
      </c>
      <c r="X80" s="170">
        <v>44286</v>
      </c>
      <c r="Y80" s="166" t="s">
        <v>7879</v>
      </c>
      <c r="Z80" s="166" t="s">
        <v>7880</v>
      </c>
      <c r="AA80" s="183" t="s">
        <v>230</v>
      </c>
    </row>
    <row r="81" spans="1:27" x14ac:dyDescent="0.2">
      <c r="A81" s="183">
        <v>2150</v>
      </c>
      <c r="B81" s="124" t="str">
        <f>VLOOKUP(A81,BASE.!$A$2:$T$878,2,FALSE)</f>
        <v>Fundación COANIL</v>
      </c>
      <c r="C81" s="124">
        <f>VLOOKUP(A81,BASE.!$A$2:$T$878,3,FALSE)</f>
        <v>702670004</v>
      </c>
      <c r="D81" s="124" t="str">
        <f>VLOOKUP(A81,BASE.!$A$2:$T$878,4,FALSE)</f>
        <v>Fundación de Derecho Privado.</v>
      </c>
      <c r="E81" s="124" t="str">
        <f>VLOOKUP(A81,BASE.!$A$2:$T$878,5,FALSE)</f>
        <v xml:space="preserve">Decreto Supremo Nº 213, de 17 de febrero de 1975, del Ministerio de Justicia. </v>
      </c>
      <c r="F81" s="124" t="str">
        <f>VLOOKUP(A81,BASE.!$A$2:$T$878,6,FALSE)</f>
        <v>Certificado de Vigencia de persona jurídica sin fines de lucro Folio Nº 500349405687, de 7 de octubre de 2020, emitido por el Servicio de Registro Civil e Identificación.</v>
      </c>
      <c r="G81" s="124" t="str">
        <f>VLOOKUP(A81,BASE.!$A$2:$T$878,7,FALSE)</f>
        <v xml:space="preserve">Propender al desarrollo integral de los niños intelectualmente limitados hasta su incorporación a la vida del trabajo.
</v>
      </c>
      <c r="H81" s="124" t="str">
        <f>VLOOKUP(A81,BASE.!$A$2:$T$878,8,FALSE)</f>
        <v>Presidente: 
Felipe Arteaga Manieu,
Vicepresidente: 
Edgar Witt Gebert
Secretario: 
Luis Lizama Portal
Tesorero: 
Rodrigo Pablo Roa
Directores:
Álvaro Agustín Morales Adaro
Carolina Beatriz Muñoz Guzmán
Sergio Espejo Yaksic</v>
      </c>
      <c r="I81" s="124" t="str">
        <f>VLOOKUP(A81,BASE.!$A$2:$T$878,9,FALSE)</f>
        <v>Duran dos años en sus funciones. Renovación parcial anual de tres directores</v>
      </c>
      <c r="J81" s="124" t="str">
        <f>VLOOKUP(A81,BASE.!$A$2:$T$878,10,FALSE)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124" t="str">
        <f>VLOOKUP(A81,BASE.!$A$2:$T$878,11,FALSE)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1" s="124" t="str">
        <f>VLOOKUP(A81,BASE.!$A$2:$T$878,12,FALSE)</f>
        <v xml:space="preserve">Julio Prado N° 1761, comuna de Ñuñoa, Región Metropolitana
</v>
      </c>
      <c r="M81" s="124" t="str">
        <f>VLOOKUP(A81,BASE.!$A$2:$T$878,13,FALSE)</f>
        <v>XIII</v>
      </c>
      <c r="N81" s="124" t="str">
        <f>VLOOKUP(A81,BASE.!$A$2:$T$878,14,FALSE)</f>
        <v>Ñuñoa</v>
      </c>
      <c r="O81" s="124" t="str">
        <f>VLOOKUP(A81,BASE.!$A$2:$T$878,15,FALSE)</f>
        <v xml:space="preserve">4768500
</v>
      </c>
      <c r="P81" s="124" t="str">
        <f>VLOOKUP(A81,BASE.!$A$2:$T$878,16,FALSE)</f>
        <v xml:space="preserve">gerenciageneral@coanil.cl
</v>
      </c>
      <c r="Q81" s="124">
        <f>VLOOKUP(A81,BASE.!$A$2:$T$878,17,FALSE)</f>
        <v>0</v>
      </c>
      <c r="R81" s="124">
        <f>VLOOKUP(A81,BASE.!$A$2:$T$878,18,FALSE)</f>
        <v>93401</v>
      </c>
      <c r="S81" s="124" t="str">
        <f>VLOOKUP(A81,BASE.!$A$2:$T$878,19,FALSE)</f>
        <v>Se acompaña Certificado de Antecedentes Financieros de la Institución correspondiente al año 2019, aprobados USUFI</v>
      </c>
      <c r="T81" s="169">
        <f>VLOOKUP(A81,BASE.!$A$2:$T$878,20,FALSE)</f>
        <v>37970</v>
      </c>
      <c r="U81" s="183">
        <v>2150</v>
      </c>
      <c r="V81" s="184">
        <v>8116540</v>
      </c>
      <c r="W81" s="184">
        <v>21980448</v>
      </c>
      <c r="X81" s="170">
        <v>44286</v>
      </c>
      <c r="Y81" s="166" t="s">
        <v>7879</v>
      </c>
      <c r="Z81" s="166" t="s">
        <v>7880</v>
      </c>
      <c r="AA81" s="183" t="s">
        <v>7882</v>
      </c>
    </row>
    <row r="82" spans="1:27" x14ac:dyDescent="0.2">
      <c r="A82" s="183">
        <v>2150</v>
      </c>
      <c r="B82" s="124" t="str">
        <f>VLOOKUP(A82,BASE.!$A$2:$T$878,2,FALSE)</f>
        <v>Fundación COANIL</v>
      </c>
      <c r="C82" s="124">
        <f>VLOOKUP(A82,BASE.!$A$2:$T$878,3,FALSE)</f>
        <v>702670004</v>
      </c>
      <c r="D82" s="124" t="str">
        <f>VLOOKUP(A82,BASE.!$A$2:$T$878,4,FALSE)</f>
        <v>Fundación de Derecho Privado.</v>
      </c>
      <c r="E82" s="124" t="str">
        <f>VLOOKUP(A82,BASE.!$A$2:$T$878,5,FALSE)</f>
        <v xml:space="preserve">Decreto Supremo Nº 213, de 17 de febrero de 1975, del Ministerio de Justicia. </v>
      </c>
      <c r="F82" s="124" t="str">
        <f>VLOOKUP(A82,BASE.!$A$2:$T$878,6,FALSE)</f>
        <v>Certificado de Vigencia de persona jurídica sin fines de lucro Folio Nº 500349405687, de 7 de octubre de 2020, emitido por el Servicio de Registro Civil e Identificación.</v>
      </c>
      <c r="G82" s="124" t="str">
        <f>VLOOKUP(A82,BASE.!$A$2:$T$878,7,FALSE)</f>
        <v xml:space="preserve">Propender al desarrollo integral de los niños intelectualmente limitados hasta su incorporación a la vida del trabajo.
</v>
      </c>
      <c r="H82" s="124" t="str">
        <f>VLOOKUP(A82,BASE.!$A$2:$T$878,8,FALSE)</f>
        <v>Presidente: 
Felipe Arteaga Manieu,
Vicepresidente: 
Edgar Witt Gebert
Secretario: 
Luis Lizama Portal
Tesorero: 
Rodrigo Pablo Roa
Directores:
Álvaro Agustín Morales Adaro
Carolina Beatriz Muñoz Guzmán
Sergio Espejo Yaksic</v>
      </c>
      <c r="I82" s="124" t="str">
        <f>VLOOKUP(A82,BASE.!$A$2:$T$878,9,FALSE)</f>
        <v>Duran dos años en sus funciones. Renovación parcial anual de tres directores</v>
      </c>
      <c r="J82" s="124" t="str">
        <f>VLOOKUP(A82,BASE.!$A$2:$T$878,10,FALSE)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24" t="str">
        <f>VLOOKUP(A82,BASE.!$A$2:$T$878,11,FALSE)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124" t="str">
        <f>VLOOKUP(A82,BASE.!$A$2:$T$878,12,FALSE)</f>
        <v xml:space="preserve">Julio Prado N° 1761, comuna de Ñuñoa, Región Metropolitana
</v>
      </c>
      <c r="M82" s="124" t="str">
        <f>VLOOKUP(A82,BASE.!$A$2:$T$878,13,FALSE)</f>
        <v>XIII</v>
      </c>
      <c r="N82" s="124" t="str">
        <f>VLOOKUP(A82,BASE.!$A$2:$T$878,14,FALSE)</f>
        <v>Ñuñoa</v>
      </c>
      <c r="O82" s="124" t="str">
        <f>VLOOKUP(A82,BASE.!$A$2:$T$878,15,FALSE)</f>
        <v xml:space="preserve">4768500
</v>
      </c>
      <c r="P82" s="124" t="str">
        <f>VLOOKUP(A82,BASE.!$A$2:$T$878,16,FALSE)</f>
        <v xml:space="preserve">gerenciageneral@coanil.cl
</v>
      </c>
      <c r="Q82" s="124">
        <f>VLOOKUP(A82,BASE.!$A$2:$T$878,17,FALSE)</f>
        <v>0</v>
      </c>
      <c r="R82" s="124">
        <f>VLOOKUP(A82,BASE.!$A$2:$T$878,18,FALSE)</f>
        <v>93401</v>
      </c>
      <c r="S82" s="124" t="str">
        <f>VLOOKUP(A82,BASE.!$A$2:$T$878,19,FALSE)</f>
        <v>Se acompaña Certificado de Antecedentes Financieros de la Institución correspondiente al año 2019, aprobados USUFI</v>
      </c>
      <c r="T82" s="169">
        <f>VLOOKUP(A82,BASE.!$A$2:$T$878,20,FALSE)</f>
        <v>37970</v>
      </c>
      <c r="U82" s="183">
        <v>2150</v>
      </c>
      <c r="V82" s="184">
        <v>87896279</v>
      </c>
      <c r="W82" s="184">
        <v>115364253</v>
      </c>
      <c r="X82" s="170">
        <v>44286</v>
      </c>
      <c r="Y82" s="166" t="s">
        <v>7879</v>
      </c>
      <c r="Z82" s="166" t="s">
        <v>7880</v>
      </c>
      <c r="AA82" s="183" t="s">
        <v>7911</v>
      </c>
    </row>
    <row r="83" spans="1:27" x14ac:dyDescent="0.2">
      <c r="A83" s="183">
        <v>2150</v>
      </c>
      <c r="B83" s="124" t="str">
        <f>VLOOKUP(A83,BASE.!$A$2:$T$878,2,FALSE)</f>
        <v>Fundación COANIL</v>
      </c>
      <c r="C83" s="124">
        <f>VLOOKUP(A83,BASE.!$A$2:$T$878,3,FALSE)</f>
        <v>702670004</v>
      </c>
      <c r="D83" s="124" t="str">
        <f>VLOOKUP(A83,BASE.!$A$2:$T$878,4,FALSE)</f>
        <v>Fundación de Derecho Privado.</v>
      </c>
      <c r="E83" s="124" t="str">
        <f>VLOOKUP(A83,BASE.!$A$2:$T$878,5,FALSE)</f>
        <v xml:space="preserve">Decreto Supremo Nº 213, de 17 de febrero de 1975, del Ministerio de Justicia. </v>
      </c>
      <c r="F83" s="124" t="str">
        <f>VLOOKUP(A83,BASE.!$A$2:$T$878,6,FALSE)</f>
        <v>Certificado de Vigencia de persona jurídica sin fines de lucro Folio Nº 500349405687, de 7 de octubre de 2020, emitido por el Servicio de Registro Civil e Identificación.</v>
      </c>
      <c r="G83" s="124" t="str">
        <f>VLOOKUP(A83,BASE.!$A$2:$T$878,7,FALSE)</f>
        <v xml:space="preserve">Propender al desarrollo integral de los niños intelectualmente limitados hasta su incorporación a la vida del trabajo.
</v>
      </c>
      <c r="H83" s="124" t="str">
        <f>VLOOKUP(A83,BASE.!$A$2:$T$878,8,FALSE)</f>
        <v>Presidente: 
Felipe Arteaga Manieu,
Vicepresidente: 
Edgar Witt Gebert
Secretario: 
Luis Lizama Portal
Tesorero: 
Rodrigo Pablo Roa
Directores:
Álvaro Agustín Morales Adaro
Carolina Beatriz Muñoz Guzmán
Sergio Espejo Yaksic</v>
      </c>
      <c r="I83" s="124" t="str">
        <f>VLOOKUP(A83,BASE.!$A$2:$T$878,9,FALSE)</f>
        <v>Duran dos años en sus funciones. Renovación parcial anual de tres directores</v>
      </c>
      <c r="J83" s="124" t="str">
        <f>VLOOKUP(A83,BASE.!$A$2:$T$878,10,FALSE)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24" t="str">
        <f>VLOOKUP(A83,BASE.!$A$2:$T$878,11,FALSE)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124" t="str">
        <f>VLOOKUP(A83,BASE.!$A$2:$T$878,12,FALSE)</f>
        <v xml:space="preserve">Julio Prado N° 1761, comuna de Ñuñoa, Región Metropolitana
</v>
      </c>
      <c r="M83" s="124" t="str">
        <f>VLOOKUP(A83,BASE.!$A$2:$T$878,13,FALSE)</f>
        <v>XIII</v>
      </c>
      <c r="N83" s="124" t="str">
        <f>VLOOKUP(A83,BASE.!$A$2:$T$878,14,FALSE)</f>
        <v>Ñuñoa</v>
      </c>
      <c r="O83" s="124" t="str">
        <f>VLOOKUP(A83,BASE.!$A$2:$T$878,15,FALSE)</f>
        <v xml:space="preserve">4768500
</v>
      </c>
      <c r="P83" s="124" t="str">
        <f>VLOOKUP(A83,BASE.!$A$2:$T$878,16,FALSE)</f>
        <v xml:space="preserve">gerenciageneral@coanil.cl
</v>
      </c>
      <c r="Q83" s="124">
        <f>VLOOKUP(A83,BASE.!$A$2:$T$878,17,FALSE)</f>
        <v>0</v>
      </c>
      <c r="R83" s="124">
        <f>VLOOKUP(A83,BASE.!$A$2:$T$878,18,FALSE)</f>
        <v>93401</v>
      </c>
      <c r="S83" s="124" t="str">
        <f>VLOOKUP(A83,BASE.!$A$2:$T$878,19,FALSE)</f>
        <v>Se acompaña Certificado de Antecedentes Financieros de la Institución correspondiente al año 2019, aprobados USUFI</v>
      </c>
      <c r="T83" s="169">
        <f>VLOOKUP(A83,BASE.!$A$2:$T$878,20,FALSE)</f>
        <v>37970</v>
      </c>
      <c r="U83" s="183">
        <v>2150</v>
      </c>
      <c r="V83" s="184">
        <v>0</v>
      </c>
      <c r="W83" s="184">
        <v>8889261</v>
      </c>
      <c r="X83" s="170">
        <v>44286</v>
      </c>
      <c r="Y83" s="166" t="s">
        <v>7879</v>
      </c>
      <c r="Z83" s="166" t="s">
        <v>7880</v>
      </c>
      <c r="AA83" s="183" t="s">
        <v>7942</v>
      </c>
    </row>
    <row r="84" spans="1:27" x14ac:dyDescent="0.2">
      <c r="A84" s="183">
        <v>2150</v>
      </c>
      <c r="B84" s="124" t="str">
        <f>VLOOKUP(A84,BASE.!$A$2:$T$878,2,FALSE)</f>
        <v>Fundación COANIL</v>
      </c>
      <c r="C84" s="124">
        <f>VLOOKUP(A84,BASE.!$A$2:$T$878,3,FALSE)</f>
        <v>702670004</v>
      </c>
      <c r="D84" s="124" t="str">
        <f>VLOOKUP(A84,BASE.!$A$2:$T$878,4,FALSE)</f>
        <v>Fundación de Derecho Privado.</v>
      </c>
      <c r="E84" s="124" t="str">
        <f>VLOOKUP(A84,BASE.!$A$2:$T$878,5,FALSE)</f>
        <v xml:space="preserve">Decreto Supremo Nº 213, de 17 de febrero de 1975, del Ministerio de Justicia. </v>
      </c>
      <c r="F84" s="124" t="str">
        <f>VLOOKUP(A84,BASE.!$A$2:$T$878,6,FALSE)</f>
        <v>Certificado de Vigencia de persona jurídica sin fines de lucro Folio Nº 500349405687, de 7 de octubre de 2020, emitido por el Servicio de Registro Civil e Identificación.</v>
      </c>
      <c r="G84" s="124" t="str">
        <f>VLOOKUP(A84,BASE.!$A$2:$T$878,7,FALSE)</f>
        <v xml:space="preserve">Propender al desarrollo integral de los niños intelectualmente limitados hasta su incorporación a la vida del trabajo.
</v>
      </c>
      <c r="H84" s="124" t="str">
        <f>VLOOKUP(A84,BASE.!$A$2:$T$878,8,FALSE)</f>
        <v>Presidente: 
Felipe Arteaga Manieu,
Vicepresidente: 
Edgar Witt Gebert
Secretario: 
Luis Lizama Portal
Tesorero: 
Rodrigo Pablo Roa
Directores:
Álvaro Agustín Morales Adaro
Carolina Beatriz Muñoz Guzmán
Sergio Espejo Yaksic</v>
      </c>
      <c r="I84" s="124" t="str">
        <f>VLOOKUP(A84,BASE.!$A$2:$T$878,9,FALSE)</f>
        <v>Duran dos años en sus funciones. Renovación parcial anual de tres directores</v>
      </c>
      <c r="J84" s="124" t="str">
        <f>VLOOKUP(A84,BASE.!$A$2:$T$878,10,FALSE)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24" t="str">
        <f>VLOOKUP(A84,BASE.!$A$2:$T$878,11,FALSE)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124" t="str">
        <f>VLOOKUP(A84,BASE.!$A$2:$T$878,12,FALSE)</f>
        <v xml:space="preserve">Julio Prado N° 1761, comuna de Ñuñoa, Región Metropolitana
</v>
      </c>
      <c r="M84" s="124" t="str">
        <f>VLOOKUP(A84,BASE.!$A$2:$T$878,13,FALSE)</f>
        <v>XIII</v>
      </c>
      <c r="N84" s="124" t="str">
        <f>VLOOKUP(A84,BASE.!$A$2:$T$878,14,FALSE)</f>
        <v>Ñuñoa</v>
      </c>
      <c r="O84" s="124" t="str">
        <f>VLOOKUP(A84,BASE.!$A$2:$T$878,15,FALSE)</f>
        <v xml:space="preserve">4768500
</v>
      </c>
      <c r="P84" s="124" t="str">
        <f>VLOOKUP(A84,BASE.!$A$2:$T$878,16,FALSE)</f>
        <v xml:space="preserve">gerenciageneral@coanil.cl
</v>
      </c>
      <c r="Q84" s="124">
        <f>VLOOKUP(A84,BASE.!$A$2:$T$878,17,FALSE)</f>
        <v>0</v>
      </c>
      <c r="R84" s="124">
        <f>VLOOKUP(A84,BASE.!$A$2:$T$878,18,FALSE)</f>
        <v>93401</v>
      </c>
      <c r="S84" s="124" t="str">
        <f>VLOOKUP(A84,BASE.!$A$2:$T$878,19,FALSE)</f>
        <v>Se acompaña Certificado de Antecedentes Financieros de la Institución correspondiente al año 2019, aprobados USUFI</v>
      </c>
      <c r="T84" s="169">
        <f>VLOOKUP(A84,BASE.!$A$2:$T$878,20,FALSE)</f>
        <v>37970</v>
      </c>
      <c r="U84" s="183">
        <v>2150</v>
      </c>
      <c r="V84" s="184">
        <v>19103454</v>
      </c>
      <c r="W84" s="184">
        <v>55872654</v>
      </c>
      <c r="X84" s="170">
        <v>44286</v>
      </c>
      <c r="Y84" s="166" t="s">
        <v>7879</v>
      </c>
      <c r="Z84" s="166" t="s">
        <v>7880</v>
      </c>
      <c r="AA84" s="183" t="s">
        <v>7943</v>
      </c>
    </row>
    <row r="85" spans="1:27" x14ac:dyDescent="0.2">
      <c r="A85" s="183">
        <v>2150</v>
      </c>
      <c r="B85" s="124" t="str">
        <f>VLOOKUP(A85,BASE.!$A$2:$T$878,2,FALSE)</f>
        <v>Fundación COANIL</v>
      </c>
      <c r="C85" s="124">
        <f>VLOOKUP(A85,BASE.!$A$2:$T$878,3,FALSE)</f>
        <v>702670004</v>
      </c>
      <c r="D85" s="124" t="str">
        <f>VLOOKUP(A85,BASE.!$A$2:$T$878,4,FALSE)</f>
        <v>Fundación de Derecho Privado.</v>
      </c>
      <c r="E85" s="124" t="str">
        <f>VLOOKUP(A85,BASE.!$A$2:$T$878,5,FALSE)</f>
        <v xml:space="preserve">Decreto Supremo Nº 213, de 17 de febrero de 1975, del Ministerio de Justicia. </v>
      </c>
      <c r="F85" s="124" t="str">
        <f>VLOOKUP(A85,BASE.!$A$2:$T$878,6,FALSE)</f>
        <v>Certificado de Vigencia de persona jurídica sin fines de lucro Folio Nº 500349405687, de 7 de octubre de 2020, emitido por el Servicio de Registro Civil e Identificación.</v>
      </c>
      <c r="G85" s="124" t="str">
        <f>VLOOKUP(A85,BASE.!$A$2:$T$878,7,FALSE)</f>
        <v xml:space="preserve">Propender al desarrollo integral de los niños intelectualmente limitados hasta su incorporación a la vida del trabajo.
</v>
      </c>
      <c r="H85" s="124" t="str">
        <f>VLOOKUP(A85,BASE.!$A$2:$T$878,8,FALSE)</f>
        <v>Presidente: 
Felipe Arteaga Manieu,
Vicepresidente: 
Edgar Witt Gebert
Secretario: 
Luis Lizama Portal
Tesorero: 
Rodrigo Pablo Roa
Directores:
Álvaro Agustín Morales Adaro
Carolina Beatriz Muñoz Guzmán
Sergio Espejo Yaksic</v>
      </c>
      <c r="I85" s="124" t="str">
        <f>VLOOKUP(A85,BASE.!$A$2:$T$878,9,FALSE)</f>
        <v>Duran dos años en sus funciones. Renovación parcial anual de tres directores</v>
      </c>
      <c r="J85" s="124" t="str">
        <f>VLOOKUP(A85,BASE.!$A$2:$T$878,10,FALSE)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24" t="str">
        <f>VLOOKUP(A85,BASE.!$A$2:$T$878,11,FALSE)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124" t="str">
        <f>VLOOKUP(A85,BASE.!$A$2:$T$878,12,FALSE)</f>
        <v xml:space="preserve">Julio Prado N° 1761, comuna de Ñuñoa, Región Metropolitana
</v>
      </c>
      <c r="M85" s="124" t="str">
        <f>VLOOKUP(A85,BASE.!$A$2:$T$878,13,FALSE)</f>
        <v>XIII</v>
      </c>
      <c r="N85" s="124" t="str">
        <f>VLOOKUP(A85,BASE.!$A$2:$T$878,14,FALSE)</f>
        <v>Ñuñoa</v>
      </c>
      <c r="O85" s="124" t="str">
        <f>VLOOKUP(A85,BASE.!$A$2:$T$878,15,FALSE)</f>
        <v xml:space="preserve">4768500
</v>
      </c>
      <c r="P85" s="124" t="str">
        <f>VLOOKUP(A85,BASE.!$A$2:$T$878,16,FALSE)</f>
        <v xml:space="preserve">gerenciageneral@coanil.cl
</v>
      </c>
      <c r="Q85" s="124">
        <f>VLOOKUP(A85,BASE.!$A$2:$T$878,17,FALSE)</f>
        <v>0</v>
      </c>
      <c r="R85" s="124">
        <f>VLOOKUP(A85,BASE.!$A$2:$T$878,18,FALSE)</f>
        <v>93401</v>
      </c>
      <c r="S85" s="124" t="str">
        <f>VLOOKUP(A85,BASE.!$A$2:$T$878,19,FALSE)</f>
        <v>Se acompaña Certificado de Antecedentes Financieros de la Institución correspondiente al año 2019, aprobados USUFI</v>
      </c>
      <c r="T85" s="169">
        <f>VLOOKUP(A85,BASE.!$A$2:$T$878,20,FALSE)</f>
        <v>37970</v>
      </c>
      <c r="U85" s="183">
        <v>2150</v>
      </c>
      <c r="V85" s="184">
        <v>5969695</v>
      </c>
      <c r="W85" s="184">
        <v>13944383</v>
      </c>
      <c r="X85" s="170">
        <v>44286</v>
      </c>
      <c r="Y85" s="166" t="s">
        <v>7879</v>
      </c>
      <c r="Z85" s="166" t="s">
        <v>7880</v>
      </c>
      <c r="AA85" s="183" t="s">
        <v>7944</v>
      </c>
    </row>
    <row r="86" spans="1:27" x14ac:dyDescent="0.2">
      <c r="A86" s="183">
        <v>2150</v>
      </c>
      <c r="B86" s="124" t="str">
        <f>VLOOKUP(A86,BASE.!$A$2:$T$878,2,FALSE)</f>
        <v>Fundación COANIL</v>
      </c>
      <c r="C86" s="124">
        <f>VLOOKUP(A86,BASE.!$A$2:$T$878,3,FALSE)</f>
        <v>702670004</v>
      </c>
      <c r="D86" s="124" t="str">
        <f>VLOOKUP(A86,BASE.!$A$2:$T$878,4,FALSE)</f>
        <v>Fundación de Derecho Privado.</v>
      </c>
      <c r="E86" s="124" t="str">
        <f>VLOOKUP(A86,BASE.!$A$2:$T$878,5,FALSE)</f>
        <v xml:space="preserve">Decreto Supremo Nº 213, de 17 de febrero de 1975, del Ministerio de Justicia. </v>
      </c>
      <c r="F86" s="124" t="str">
        <f>VLOOKUP(A86,BASE.!$A$2:$T$878,6,FALSE)</f>
        <v>Certificado de Vigencia de persona jurídica sin fines de lucro Folio Nº 500349405687, de 7 de octubre de 2020, emitido por el Servicio de Registro Civil e Identificación.</v>
      </c>
      <c r="G86" s="124" t="str">
        <f>VLOOKUP(A86,BASE.!$A$2:$T$878,7,FALSE)</f>
        <v xml:space="preserve">Propender al desarrollo integral de los niños intelectualmente limitados hasta su incorporación a la vida del trabajo.
</v>
      </c>
      <c r="H86" s="124" t="str">
        <f>VLOOKUP(A86,BASE.!$A$2:$T$878,8,FALSE)</f>
        <v>Presidente: 
Felipe Arteaga Manieu,
Vicepresidente: 
Edgar Witt Gebert
Secretario: 
Luis Lizama Portal
Tesorero: 
Rodrigo Pablo Roa
Directores:
Álvaro Agustín Morales Adaro
Carolina Beatriz Muñoz Guzmán
Sergio Espejo Yaksic</v>
      </c>
      <c r="I86" s="124" t="str">
        <f>VLOOKUP(A86,BASE.!$A$2:$T$878,9,FALSE)</f>
        <v>Duran dos años en sus funciones. Renovación parcial anual de tres directores</v>
      </c>
      <c r="J86" s="124" t="str">
        <f>VLOOKUP(A86,BASE.!$A$2:$T$878,10,FALSE)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24" t="str">
        <f>VLOOKUP(A86,BASE.!$A$2:$T$878,11,FALSE)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124" t="str">
        <f>VLOOKUP(A86,BASE.!$A$2:$T$878,12,FALSE)</f>
        <v xml:space="preserve">Julio Prado N° 1761, comuna de Ñuñoa, Región Metropolitana
</v>
      </c>
      <c r="M86" s="124" t="str">
        <f>VLOOKUP(A86,BASE.!$A$2:$T$878,13,FALSE)</f>
        <v>XIII</v>
      </c>
      <c r="N86" s="124" t="str">
        <f>VLOOKUP(A86,BASE.!$A$2:$T$878,14,FALSE)</f>
        <v>Ñuñoa</v>
      </c>
      <c r="O86" s="124" t="str">
        <f>VLOOKUP(A86,BASE.!$A$2:$T$878,15,FALSE)</f>
        <v xml:space="preserve">4768500
</v>
      </c>
      <c r="P86" s="124" t="str">
        <f>VLOOKUP(A86,BASE.!$A$2:$T$878,16,FALSE)</f>
        <v xml:space="preserve">gerenciageneral@coanil.cl
</v>
      </c>
      <c r="Q86" s="124">
        <f>VLOOKUP(A86,BASE.!$A$2:$T$878,17,FALSE)</f>
        <v>0</v>
      </c>
      <c r="R86" s="124">
        <f>VLOOKUP(A86,BASE.!$A$2:$T$878,18,FALSE)</f>
        <v>93401</v>
      </c>
      <c r="S86" s="124" t="str">
        <f>VLOOKUP(A86,BASE.!$A$2:$T$878,19,FALSE)</f>
        <v>Se acompaña Certificado de Antecedentes Financieros de la Institución correspondiente al año 2019, aprobados USUFI</v>
      </c>
      <c r="T86" s="169">
        <f>VLOOKUP(A86,BASE.!$A$2:$T$878,20,FALSE)</f>
        <v>37970</v>
      </c>
      <c r="U86" s="183">
        <v>2150</v>
      </c>
      <c r="V86" s="184">
        <v>4238777</v>
      </c>
      <c r="W86" s="184">
        <v>12351141</v>
      </c>
      <c r="X86" s="170">
        <v>44286</v>
      </c>
      <c r="Y86" s="166" t="s">
        <v>7879</v>
      </c>
      <c r="Z86" s="166" t="s">
        <v>7880</v>
      </c>
      <c r="AA86" s="183" t="s">
        <v>7945</v>
      </c>
    </row>
    <row r="87" spans="1:27" x14ac:dyDescent="0.2">
      <c r="A87" s="183">
        <v>2150</v>
      </c>
      <c r="B87" s="124" t="str">
        <f>VLOOKUP(A87,BASE.!$A$2:$T$878,2,FALSE)</f>
        <v>Fundación COANIL</v>
      </c>
      <c r="C87" s="124">
        <f>VLOOKUP(A87,BASE.!$A$2:$T$878,3,FALSE)</f>
        <v>702670004</v>
      </c>
      <c r="D87" s="124" t="str">
        <f>VLOOKUP(A87,BASE.!$A$2:$T$878,4,FALSE)</f>
        <v>Fundación de Derecho Privado.</v>
      </c>
      <c r="E87" s="124" t="str">
        <f>VLOOKUP(A87,BASE.!$A$2:$T$878,5,FALSE)</f>
        <v xml:space="preserve">Decreto Supremo Nº 213, de 17 de febrero de 1975, del Ministerio de Justicia. </v>
      </c>
      <c r="F87" s="124" t="str">
        <f>VLOOKUP(A87,BASE.!$A$2:$T$878,6,FALSE)</f>
        <v>Certificado de Vigencia de persona jurídica sin fines de lucro Folio Nº 500349405687, de 7 de octubre de 2020, emitido por el Servicio de Registro Civil e Identificación.</v>
      </c>
      <c r="G87" s="124" t="str">
        <f>VLOOKUP(A87,BASE.!$A$2:$T$878,7,FALSE)</f>
        <v xml:space="preserve">Propender al desarrollo integral de los niños intelectualmente limitados hasta su incorporación a la vida del trabajo.
</v>
      </c>
      <c r="H87" s="124" t="str">
        <f>VLOOKUP(A87,BASE.!$A$2:$T$878,8,FALSE)</f>
        <v>Presidente: 
Felipe Arteaga Manieu,
Vicepresidente: 
Edgar Witt Gebert
Secretario: 
Luis Lizama Portal
Tesorero: 
Rodrigo Pablo Roa
Directores:
Álvaro Agustín Morales Adaro
Carolina Beatriz Muñoz Guzmán
Sergio Espejo Yaksic</v>
      </c>
      <c r="I87" s="124" t="str">
        <f>VLOOKUP(A87,BASE.!$A$2:$T$878,9,FALSE)</f>
        <v>Duran dos años en sus funciones. Renovación parcial anual de tres directores</v>
      </c>
      <c r="J87" s="124" t="str">
        <f>VLOOKUP(A87,BASE.!$A$2:$T$878,10,FALSE)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24" t="str">
        <f>VLOOKUP(A87,BASE.!$A$2:$T$878,11,FALSE)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124" t="str">
        <f>VLOOKUP(A87,BASE.!$A$2:$T$878,12,FALSE)</f>
        <v xml:space="preserve">Julio Prado N° 1761, comuna de Ñuñoa, Región Metropolitana
</v>
      </c>
      <c r="M87" s="124" t="str">
        <f>VLOOKUP(A87,BASE.!$A$2:$T$878,13,FALSE)</f>
        <v>XIII</v>
      </c>
      <c r="N87" s="124" t="str">
        <f>VLOOKUP(A87,BASE.!$A$2:$T$878,14,FALSE)</f>
        <v>Ñuñoa</v>
      </c>
      <c r="O87" s="124" t="str">
        <f>VLOOKUP(A87,BASE.!$A$2:$T$878,15,FALSE)</f>
        <v xml:space="preserve">4768500
</v>
      </c>
      <c r="P87" s="124" t="str">
        <f>VLOOKUP(A87,BASE.!$A$2:$T$878,16,FALSE)</f>
        <v xml:space="preserve">gerenciageneral@coanil.cl
</v>
      </c>
      <c r="Q87" s="124">
        <f>VLOOKUP(A87,BASE.!$A$2:$T$878,17,FALSE)</f>
        <v>0</v>
      </c>
      <c r="R87" s="124">
        <f>VLOOKUP(A87,BASE.!$A$2:$T$878,18,FALSE)</f>
        <v>93401</v>
      </c>
      <c r="S87" s="124" t="str">
        <f>VLOOKUP(A87,BASE.!$A$2:$T$878,19,FALSE)</f>
        <v>Se acompaña Certificado de Antecedentes Financieros de la Institución correspondiente al año 2019, aprobados USUFI</v>
      </c>
      <c r="T87" s="169">
        <f>VLOOKUP(A87,BASE.!$A$2:$T$878,20,FALSE)</f>
        <v>37970</v>
      </c>
      <c r="U87" s="183">
        <v>2150</v>
      </c>
      <c r="V87" s="184">
        <v>3655570</v>
      </c>
      <c r="W87" s="184">
        <v>12711227</v>
      </c>
      <c r="X87" s="170">
        <v>44286</v>
      </c>
      <c r="Y87" s="166" t="s">
        <v>7879</v>
      </c>
      <c r="Z87" s="166" t="s">
        <v>7880</v>
      </c>
      <c r="AA87" s="183" t="s">
        <v>7917</v>
      </c>
    </row>
    <row r="88" spans="1:27" x14ac:dyDescent="0.2">
      <c r="A88" s="183">
        <v>2150</v>
      </c>
      <c r="B88" s="124" t="str">
        <f>VLOOKUP(A88,BASE.!$A$2:$T$878,2,FALSE)</f>
        <v>Fundación COANIL</v>
      </c>
      <c r="C88" s="124">
        <f>VLOOKUP(A88,BASE.!$A$2:$T$878,3,FALSE)</f>
        <v>702670004</v>
      </c>
      <c r="D88" s="124" t="str">
        <f>VLOOKUP(A88,BASE.!$A$2:$T$878,4,FALSE)</f>
        <v>Fundación de Derecho Privado.</v>
      </c>
      <c r="E88" s="124" t="str">
        <f>VLOOKUP(A88,BASE.!$A$2:$T$878,5,FALSE)</f>
        <v xml:space="preserve">Decreto Supremo Nº 213, de 17 de febrero de 1975, del Ministerio de Justicia. </v>
      </c>
      <c r="F88" s="124" t="str">
        <f>VLOOKUP(A88,BASE.!$A$2:$T$878,6,FALSE)</f>
        <v>Certificado de Vigencia de persona jurídica sin fines de lucro Folio Nº 500349405687, de 7 de octubre de 2020, emitido por el Servicio de Registro Civil e Identificación.</v>
      </c>
      <c r="G88" s="124" t="str">
        <f>VLOOKUP(A88,BASE.!$A$2:$T$878,7,FALSE)</f>
        <v xml:space="preserve">Propender al desarrollo integral de los niños intelectualmente limitados hasta su incorporación a la vida del trabajo.
</v>
      </c>
      <c r="H88" s="124" t="str">
        <f>VLOOKUP(A88,BASE.!$A$2:$T$878,8,FALSE)</f>
        <v>Presidente: 
Felipe Arteaga Manieu,
Vicepresidente: 
Edgar Witt Gebert
Secretario: 
Luis Lizama Portal
Tesorero: 
Rodrigo Pablo Roa
Directores:
Álvaro Agustín Morales Adaro
Carolina Beatriz Muñoz Guzmán
Sergio Espejo Yaksic</v>
      </c>
      <c r="I88" s="124" t="str">
        <f>VLOOKUP(A88,BASE.!$A$2:$T$878,9,FALSE)</f>
        <v>Duran dos años en sus funciones. Renovación parcial anual de tres directores</v>
      </c>
      <c r="J88" s="124" t="str">
        <f>VLOOKUP(A88,BASE.!$A$2:$T$878,10,FALSE)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24" t="str">
        <f>VLOOKUP(A88,BASE.!$A$2:$T$878,11,FALSE)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124" t="str">
        <f>VLOOKUP(A88,BASE.!$A$2:$T$878,12,FALSE)</f>
        <v xml:space="preserve">Julio Prado N° 1761, comuna de Ñuñoa, Región Metropolitana
</v>
      </c>
      <c r="M88" s="124" t="str">
        <f>VLOOKUP(A88,BASE.!$A$2:$T$878,13,FALSE)</f>
        <v>XIII</v>
      </c>
      <c r="N88" s="124" t="str">
        <f>VLOOKUP(A88,BASE.!$A$2:$T$878,14,FALSE)</f>
        <v>Ñuñoa</v>
      </c>
      <c r="O88" s="124" t="str">
        <f>VLOOKUP(A88,BASE.!$A$2:$T$878,15,FALSE)</f>
        <v xml:space="preserve">4768500
</v>
      </c>
      <c r="P88" s="124" t="str">
        <f>VLOOKUP(A88,BASE.!$A$2:$T$878,16,FALSE)</f>
        <v xml:space="preserve">gerenciageneral@coanil.cl
</v>
      </c>
      <c r="Q88" s="124">
        <f>VLOOKUP(A88,BASE.!$A$2:$T$878,17,FALSE)</f>
        <v>0</v>
      </c>
      <c r="R88" s="124">
        <f>VLOOKUP(A88,BASE.!$A$2:$T$878,18,FALSE)</f>
        <v>93401</v>
      </c>
      <c r="S88" s="124" t="str">
        <f>VLOOKUP(A88,BASE.!$A$2:$T$878,19,FALSE)</f>
        <v>Se acompaña Certificado de Antecedentes Financieros de la Institución correspondiente al año 2019, aprobados USUFI</v>
      </c>
      <c r="T88" s="169">
        <f>VLOOKUP(A88,BASE.!$A$2:$T$878,20,FALSE)</f>
        <v>37970</v>
      </c>
      <c r="U88" s="183">
        <v>2150</v>
      </c>
      <c r="V88" s="184">
        <v>25339490</v>
      </c>
      <c r="W88" s="184">
        <v>89085730</v>
      </c>
      <c r="X88" s="170">
        <v>44286</v>
      </c>
      <c r="Y88" s="166" t="s">
        <v>7879</v>
      </c>
      <c r="Z88" s="166" t="s">
        <v>7880</v>
      </c>
      <c r="AA88" s="183" t="s">
        <v>7881</v>
      </c>
    </row>
    <row r="89" spans="1:27" x14ac:dyDescent="0.2">
      <c r="A89" s="183">
        <v>2150</v>
      </c>
      <c r="B89" s="124" t="str">
        <f>VLOOKUP(A89,BASE.!$A$2:$T$878,2,FALSE)</f>
        <v>Fundación COANIL</v>
      </c>
      <c r="C89" s="124">
        <f>VLOOKUP(A89,BASE.!$A$2:$T$878,3,FALSE)</f>
        <v>702670004</v>
      </c>
      <c r="D89" s="124" t="str">
        <f>VLOOKUP(A89,BASE.!$A$2:$T$878,4,FALSE)</f>
        <v>Fundación de Derecho Privado.</v>
      </c>
      <c r="E89" s="124" t="str">
        <f>VLOOKUP(A89,BASE.!$A$2:$T$878,5,FALSE)</f>
        <v xml:space="preserve">Decreto Supremo Nº 213, de 17 de febrero de 1975, del Ministerio de Justicia. </v>
      </c>
      <c r="F89" s="124" t="str">
        <f>VLOOKUP(A89,BASE.!$A$2:$T$878,6,FALSE)</f>
        <v>Certificado de Vigencia de persona jurídica sin fines de lucro Folio Nº 500349405687, de 7 de octubre de 2020, emitido por el Servicio de Registro Civil e Identificación.</v>
      </c>
      <c r="G89" s="124" t="str">
        <f>VLOOKUP(A89,BASE.!$A$2:$T$878,7,FALSE)</f>
        <v xml:space="preserve">Propender al desarrollo integral de los niños intelectualmente limitados hasta su incorporación a la vida del trabajo.
</v>
      </c>
      <c r="H89" s="124" t="str">
        <f>VLOOKUP(A89,BASE.!$A$2:$T$878,8,FALSE)</f>
        <v>Presidente: 
Felipe Arteaga Manieu,
Vicepresidente: 
Edgar Witt Gebert
Secretario: 
Luis Lizama Portal
Tesorero: 
Rodrigo Pablo Roa
Directores:
Álvaro Agustín Morales Adaro
Carolina Beatriz Muñoz Guzmán
Sergio Espejo Yaksic</v>
      </c>
      <c r="I89" s="124" t="str">
        <f>VLOOKUP(A89,BASE.!$A$2:$T$878,9,FALSE)</f>
        <v>Duran dos años en sus funciones. Renovación parcial anual de tres directores</v>
      </c>
      <c r="J89" s="124" t="str">
        <f>VLOOKUP(A89,BASE.!$A$2:$T$878,10,FALSE)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24" t="str">
        <f>VLOOKUP(A89,BASE.!$A$2:$T$878,11,FALSE)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124" t="str">
        <f>VLOOKUP(A89,BASE.!$A$2:$T$878,12,FALSE)</f>
        <v xml:space="preserve">Julio Prado N° 1761, comuna de Ñuñoa, Región Metropolitana
</v>
      </c>
      <c r="M89" s="124" t="str">
        <f>VLOOKUP(A89,BASE.!$A$2:$T$878,13,FALSE)</f>
        <v>XIII</v>
      </c>
      <c r="N89" s="124" t="str">
        <f>VLOOKUP(A89,BASE.!$A$2:$T$878,14,FALSE)</f>
        <v>Ñuñoa</v>
      </c>
      <c r="O89" s="124" t="str">
        <f>VLOOKUP(A89,BASE.!$A$2:$T$878,15,FALSE)</f>
        <v xml:space="preserve">4768500
</v>
      </c>
      <c r="P89" s="124" t="str">
        <f>VLOOKUP(A89,BASE.!$A$2:$T$878,16,FALSE)</f>
        <v xml:space="preserve">gerenciageneral@coanil.cl
</v>
      </c>
      <c r="Q89" s="124">
        <f>VLOOKUP(A89,BASE.!$A$2:$T$878,17,FALSE)</f>
        <v>0</v>
      </c>
      <c r="R89" s="124">
        <f>VLOOKUP(A89,BASE.!$A$2:$T$878,18,FALSE)</f>
        <v>93401</v>
      </c>
      <c r="S89" s="124" t="str">
        <f>VLOOKUP(A89,BASE.!$A$2:$T$878,19,FALSE)</f>
        <v>Se acompaña Certificado de Antecedentes Financieros de la Institución correspondiente al año 2019, aprobados USUFI</v>
      </c>
      <c r="T89" s="169">
        <f>VLOOKUP(A89,BASE.!$A$2:$T$878,20,FALSE)</f>
        <v>37970</v>
      </c>
      <c r="U89" s="183">
        <v>2150</v>
      </c>
      <c r="V89" s="184">
        <v>2258612</v>
      </c>
      <c r="W89" s="184">
        <v>4275239</v>
      </c>
      <c r="X89" s="170">
        <v>44286</v>
      </c>
      <c r="Y89" s="166" t="s">
        <v>7879</v>
      </c>
      <c r="Z89" s="166" t="s">
        <v>7880</v>
      </c>
      <c r="AA89" s="183" t="s">
        <v>7947</v>
      </c>
    </row>
    <row r="90" spans="1:27" x14ac:dyDescent="0.2">
      <c r="A90" s="183">
        <v>2150</v>
      </c>
      <c r="B90" s="124" t="str">
        <f>VLOOKUP(A90,BASE.!$A$2:$T$878,2,FALSE)</f>
        <v>Fundación COANIL</v>
      </c>
      <c r="C90" s="124">
        <f>VLOOKUP(A90,BASE.!$A$2:$T$878,3,FALSE)</f>
        <v>702670004</v>
      </c>
      <c r="D90" s="124" t="str">
        <f>VLOOKUP(A90,BASE.!$A$2:$T$878,4,FALSE)</f>
        <v>Fundación de Derecho Privado.</v>
      </c>
      <c r="E90" s="124" t="str">
        <f>VLOOKUP(A90,BASE.!$A$2:$T$878,5,FALSE)</f>
        <v xml:space="preserve">Decreto Supremo Nº 213, de 17 de febrero de 1975, del Ministerio de Justicia. </v>
      </c>
      <c r="F90" s="124" t="str">
        <f>VLOOKUP(A90,BASE.!$A$2:$T$878,6,FALSE)</f>
        <v>Certificado de Vigencia de persona jurídica sin fines de lucro Folio Nº 500349405687, de 7 de octubre de 2020, emitido por el Servicio de Registro Civil e Identificación.</v>
      </c>
      <c r="G90" s="124" t="str">
        <f>VLOOKUP(A90,BASE.!$A$2:$T$878,7,FALSE)</f>
        <v xml:space="preserve">Propender al desarrollo integral de los niños intelectualmente limitados hasta su incorporación a la vida del trabajo.
</v>
      </c>
      <c r="H90" s="124" t="str">
        <f>VLOOKUP(A90,BASE.!$A$2:$T$878,8,FALSE)</f>
        <v>Presidente: 
Felipe Arteaga Manieu,
Vicepresidente: 
Edgar Witt Gebert
Secretario: 
Luis Lizama Portal
Tesorero: 
Rodrigo Pablo Roa
Directores:
Álvaro Agustín Morales Adaro
Carolina Beatriz Muñoz Guzmán
Sergio Espejo Yaksic</v>
      </c>
      <c r="I90" s="124" t="str">
        <f>VLOOKUP(A90,BASE.!$A$2:$T$878,9,FALSE)</f>
        <v>Duran dos años en sus funciones. Renovación parcial anual de tres directores</v>
      </c>
      <c r="J90" s="124" t="str">
        <f>VLOOKUP(A90,BASE.!$A$2:$T$878,10,FALSE)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24" t="str">
        <f>VLOOKUP(A90,BASE.!$A$2:$T$878,11,FALSE)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124" t="str">
        <f>VLOOKUP(A90,BASE.!$A$2:$T$878,12,FALSE)</f>
        <v xml:space="preserve">Julio Prado N° 1761, comuna de Ñuñoa, Región Metropolitana
</v>
      </c>
      <c r="M90" s="124" t="str">
        <f>VLOOKUP(A90,BASE.!$A$2:$T$878,13,FALSE)</f>
        <v>XIII</v>
      </c>
      <c r="N90" s="124" t="str">
        <f>VLOOKUP(A90,BASE.!$A$2:$T$878,14,FALSE)</f>
        <v>Ñuñoa</v>
      </c>
      <c r="O90" s="124" t="str">
        <f>VLOOKUP(A90,BASE.!$A$2:$T$878,15,FALSE)</f>
        <v xml:space="preserve">4768500
</v>
      </c>
      <c r="P90" s="124" t="str">
        <f>VLOOKUP(A90,BASE.!$A$2:$T$878,16,FALSE)</f>
        <v xml:space="preserve">gerenciageneral@coanil.cl
</v>
      </c>
      <c r="Q90" s="124">
        <f>VLOOKUP(A90,BASE.!$A$2:$T$878,17,FALSE)</f>
        <v>0</v>
      </c>
      <c r="R90" s="124">
        <f>VLOOKUP(A90,BASE.!$A$2:$T$878,18,FALSE)</f>
        <v>93401</v>
      </c>
      <c r="S90" s="124" t="str">
        <f>VLOOKUP(A90,BASE.!$A$2:$T$878,19,FALSE)</f>
        <v>Se acompaña Certificado de Antecedentes Financieros de la Institución correspondiente al año 2019, aprobados USUFI</v>
      </c>
      <c r="T90" s="169">
        <f>VLOOKUP(A90,BASE.!$A$2:$T$878,20,FALSE)</f>
        <v>37970</v>
      </c>
      <c r="U90" s="183">
        <v>2150</v>
      </c>
      <c r="V90" s="184">
        <v>12024900</v>
      </c>
      <c r="W90" s="184">
        <v>25063512</v>
      </c>
      <c r="X90" s="170">
        <v>44286</v>
      </c>
      <c r="Y90" s="166" t="s">
        <v>7879</v>
      </c>
      <c r="Z90" s="166" t="s">
        <v>7880</v>
      </c>
      <c r="AA90" s="183" t="s">
        <v>78</v>
      </c>
    </row>
    <row r="91" spans="1:27" x14ac:dyDescent="0.2">
      <c r="A91" s="183">
        <v>2150</v>
      </c>
      <c r="B91" s="124" t="str">
        <f>VLOOKUP(A91,BASE.!$A$2:$T$878,2,FALSE)</f>
        <v>Fundación COANIL</v>
      </c>
      <c r="C91" s="124">
        <f>VLOOKUP(A91,BASE.!$A$2:$T$878,3,FALSE)</f>
        <v>702670004</v>
      </c>
      <c r="D91" s="124" t="str">
        <f>VLOOKUP(A91,BASE.!$A$2:$T$878,4,FALSE)</f>
        <v>Fundación de Derecho Privado.</v>
      </c>
      <c r="E91" s="124" t="str">
        <f>VLOOKUP(A91,BASE.!$A$2:$T$878,5,FALSE)</f>
        <v xml:space="preserve">Decreto Supremo Nº 213, de 17 de febrero de 1975, del Ministerio de Justicia. </v>
      </c>
      <c r="F91" s="124" t="str">
        <f>VLOOKUP(A91,BASE.!$A$2:$T$878,6,FALSE)</f>
        <v>Certificado de Vigencia de persona jurídica sin fines de lucro Folio Nº 500349405687, de 7 de octubre de 2020, emitido por el Servicio de Registro Civil e Identificación.</v>
      </c>
      <c r="G91" s="124" t="str">
        <f>VLOOKUP(A91,BASE.!$A$2:$T$878,7,FALSE)</f>
        <v xml:space="preserve">Propender al desarrollo integral de los niños intelectualmente limitados hasta su incorporación a la vida del trabajo.
</v>
      </c>
      <c r="H91" s="124" t="str">
        <f>VLOOKUP(A91,BASE.!$A$2:$T$878,8,FALSE)</f>
        <v>Presidente: 
Felipe Arteaga Manieu,
Vicepresidente: 
Edgar Witt Gebert
Secretario: 
Luis Lizama Portal
Tesorero: 
Rodrigo Pablo Roa
Directores:
Álvaro Agustín Morales Adaro
Carolina Beatriz Muñoz Guzmán
Sergio Espejo Yaksic</v>
      </c>
      <c r="I91" s="124" t="str">
        <f>VLOOKUP(A91,BASE.!$A$2:$T$878,9,FALSE)</f>
        <v>Duran dos años en sus funciones. Renovación parcial anual de tres directores</v>
      </c>
      <c r="J91" s="124" t="str">
        <f>VLOOKUP(A91,BASE.!$A$2:$T$878,10,FALSE)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24" t="str">
        <f>VLOOKUP(A91,BASE.!$A$2:$T$878,11,FALSE)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124" t="str">
        <f>VLOOKUP(A91,BASE.!$A$2:$T$878,12,FALSE)</f>
        <v xml:space="preserve">Julio Prado N° 1761, comuna de Ñuñoa, Región Metropolitana
</v>
      </c>
      <c r="M91" s="124" t="str">
        <f>VLOOKUP(A91,BASE.!$A$2:$T$878,13,FALSE)</f>
        <v>XIII</v>
      </c>
      <c r="N91" s="124" t="str">
        <f>VLOOKUP(A91,BASE.!$A$2:$T$878,14,FALSE)</f>
        <v>Ñuñoa</v>
      </c>
      <c r="O91" s="124" t="str">
        <f>VLOOKUP(A91,BASE.!$A$2:$T$878,15,FALSE)</f>
        <v xml:space="preserve">4768500
</v>
      </c>
      <c r="P91" s="124" t="str">
        <f>VLOOKUP(A91,BASE.!$A$2:$T$878,16,FALSE)</f>
        <v xml:space="preserve">gerenciageneral@coanil.cl
</v>
      </c>
      <c r="Q91" s="124">
        <f>VLOOKUP(A91,BASE.!$A$2:$T$878,17,FALSE)</f>
        <v>0</v>
      </c>
      <c r="R91" s="124">
        <f>VLOOKUP(A91,BASE.!$A$2:$T$878,18,FALSE)</f>
        <v>93401</v>
      </c>
      <c r="S91" s="124" t="str">
        <f>VLOOKUP(A91,BASE.!$A$2:$T$878,19,FALSE)</f>
        <v>Se acompaña Certificado de Antecedentes Financieros de la Institución correspondiente al año 2019, aprobados USUFI</v>
      </c>
      <c r="T91" s="169">
        <f>VLOOKUP(A91,BASE.!$A$2:$T$878,20,FALSE)</f>
        <v>37970</v>
      </c>
      <c r="U91" s="183">
        <v>2150</v>
      </c>
      <c r="V91" s="184">
        <v>0</v>
      </c>
      <c r="W91" s="184">
        <v>28822772</v>
      </c>
      <c r="X91" s="170">
        <v>44286</v>
      </c>
      <c r="Y91" s="166" t="s">
        <v>7879</v>
      </c>
      <c r="Z91" s="166" t="s">
        <v>7880</v>
      </c>
      <c r="AA91" s="183" t="s">
        <v>7928</v>
      </c>
    </row>
    <row r="92" spans="1:27" x14ac:dyDescent="0.2">
      <c r="A92" s="183">
        <v>2150</v>
      </c>
      <c r="B92" s="124" t="str">
        <f>VLOOKUP(A92,BASE.!$A$2:$T$878,2,FALSE)</f>
        <v>Fundación COANIL</v>
      </c>
      <c r="C92" s="124">
        <f>VLOOKUP(A92,BASE.!$A$2:$T$878,3,FALSE)</f>
        <v>702670004</v>
      </c>
      <c r="D92" s="124" t="str">
        <f>VLOOKUP(A92,BASE.!$A$2:$T$878,4,FALSE)</f>
        <v>Fundación de Derecho Privado.</v>
      </c>
      <c r="E92" s="124" t="str">
        <f>VLOOKUP(A92,BASE.!$A$2:$T$878,5,FALSE)</f>
        <v xml:space="preserve">Decreto Supremo Nº 213, de 17 de febrero de 1975, del Ministerio de Justicia. </v>
      </c>
      <c r="F92" s="124" t="str">
        <f>VLOOKUP(A92,BASE.!$A$2:$T$878,6,FALSE)</f>
        <v>Certificado de Vigencia de persona jurídica sin fines de lucro Folio Nº 500349405687, de 7 de octubre de 2020, emitido por el Servicio de Registro Civil e Identificación.</v>
      </c>
      <c r="G92" s="124" t="str">
        <f>VLOOKUP(A92,BASE.!$A$2:$T$878,7,FALSE)</f>
        <v xml:space="preserve">Propender al desarrollo integral de los niños intelectualmente limitados hasta su incorporación a la vida del trabajo.
</v>
      </c>
      <c r="H92" s="124" t="str">
        <f>VLOOKUP(A92,BASE.!$A$2:$T$878,8,FALSE)</f>
        <v>Presidente: 
Felipe Arteaga Manieu,
Vicepresidente: 
Edgar Witt Gebert
Secretario: 
Luis Lizama Portal
Tesorero: 
Rodrigo Pablo Roa
Directores:
Álvaro Agustín Morales Adaro
Carolina Beatriz Muñoz Guzmán
Sergio Espejo Yaksic</v>
      </c>
      <c r="I92" s="124" t="str">
        <f>VLOOKUP(A92,BASE.!$A$2:$T$878,9,FALSE)</f>
        <v>Duran dos años en sus funciones. Renovación parcial anual de tres directores</v>
      </c>
      <c r="J92" s="124" t="str">
        <f>VLOOKUP(A92,BASE.!$A$2:$T$878,10,FALSE)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24" t="str">
        <f>VLOOKUP(A92,BASE.!$A$2:$T$878,11,FALSE)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124" t="str">
        <f>VLOOKUP(A92,BASE.!$A$2:$T$878,12,FALSE)</f>
        <v xml:space="preserve">Julio Prado N° 1761, comuna de Ñuñoa, Región Metropolitana
</v>
      </c>
      <c r="M92" s="124" t="str">
        <f>VLOOKUP(A92,BASE.!$A$2:$T$878,13,FALSE)</f>
        <v>XIII</v>
      </c>
      <c r="N92" s="124" t="str">
        <f>VLOOKUP(A92,BASE.!$A$2:$T$878,14,FALSE)</f>
        <v>Ñuñoa</v>
      </c>
      <c r="O92" s="124" t="str">
        <f>VLOOKUP(A92,BASE.!$A$2:$T$878,15,FALSE)</f>
        <v xml:space="preserve">4768500
</v>
      </c>
      <c r="P92" s="124" t="str">
        <f>VLOOKUP(A92,BASE.!$A$2:$T$878,16,FALSE)</f>
        <v xml:space="preserve">gerenciageneral@coanil.cl
</v>
      </c>
      <c r="Q92" s="124">
        <f>VLOOKUP(A92,BASE.!$A$2:$T$878,17,FALSE)</f>
        <v>0</v>
      </c>
      <c r="R92" s="124">
        <f>VLOOKUP(A92,BASE.!$A$2:$T$878,18,FALSE)</f>
        <v>93401</v>
      </c>
      <c r="S92" s="124" t="str">
        <f>VLOOKUP(A92,BASE.!$A$2:$T$878,19,FALSE)</f>
        <v>Se acompaña Certificado de Antecedentes Financieros de la Institución correspondiente al año 2019, aprobados USUFI</v>
      </c>
      <c r="T92" s="169">
        <f>VLOOKUP(A92,BASE.!$A$2:$T$878,20,FALSE)</f>
        <v>37970</v>
      </c>
      <c r="U92" s="183">
        <v>2150</v>
      </c>
      <c r="V92" s="184">
        <v>18143376</v>
      </c>
      <c r="W92" s="184">
        <v>53540184</v>
      </c>
      <c r="X92" s="170">
        <v>44286</v>
      </c>
      <c r="Y92" s="166" t="s">
        <v>7879</v>
      </c>
      <c r="Z92" s="166" t="s">
        <v>7880</v>
      </c>
      <c r="AA92" s="183" t="s">
        <v>7948</v>
      </c>
    </row>
    <row r="93" spans="1:27" x14ac:dyDescent="0.2">
      <c r="A93" s="183">
        <v>2150</v>
      </c>
      <c r="B93" s="124" t="str">
        <f>VLOOKUP(A93,BASE.!$A$2:$T$878,2,FALSE)</f>
        <v>Fundación COANIL</v>
      </c>
      <c r="C93" s="124">
        <f>VLOOKUP(A93,BASE.!$A$2:$T$878,3,FALSE)</f>
        <v>702670004</v>
      </c>
      <c r="D93" s="124" t="str">
        <f>VLOOKUP(A93,BASE.!$A$2:$T$878,4,FALSE)</f>
        <v>Fundación de Derecho Privado.</v>
      </c>
      <c r="E93" s="124" t="str">
        <f>VLOOKUP(A93,BASE.!$A$2:$T$878,5,FALSE)</f>
        <v xml:space="preserve">Decreto Supremo Nº 213, de 17 de febrero de 1975, del Ministerio de Justicia. </v>
      </c>
      <c r="F93" s="124" t="str">
        <f>VLOOKUP(A93,BASE.!$A$2:$T$878,6,FALSE)</f>
        <v>Certificado de Vigencia de persona jurídica sin fines de lucro Folio Nº 500349405687, de 7 de octubre de 2020, emitido por el Servicio de Registro Civil e Identificación.</v>
      </c>
      <c r="G93" s="124" t="str">
        <f>VLOOKUP(A93,BASE.!$A$2:$T$878,7,FALSE)</f>
        <v xml:space="preserve">Propender al desarrollo integral de los niños intelectualmente limitados hasta su incorporación a la vida del trabajo.
</v>
      </c>
      <c r="H93" s="124" t="str">
        <f>VLOOKUP(A93,BASE.!$A$2:$T$878,8,FALSE)</f>
        <v>Presidente: 
Felipe Arteaga Manieu,
Vicepresidente: 
Edgar Witt Gebert
Secretario: 
Luis Lizama Portal
Tesorero: 
Rodrigo Pablo Roa
Directores:
Álvaro Agustín Morales Adaro
Carolina Beatriz Muñoz Guzmán
Sergio Espejo Yaksic</v>
      </c>
      <c r="I93" s="124" t="str">
        <f>VLOOKUP(A93,BASE.!$A$2:$T$878,9,FALSE)</f>
        <v>Duran dos años en sus funciones. Renovación parcial anual de tres directores</v>
      </c>
      <c r="J93" s="124" t="str">
        <f>VLOOKUP(A93,BASE.!$A$2:$T$878,10,FALSE)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24" t="str">
        <f>VLOOKUP(A93,BASE.!$A$2:$T$878,11,FALSE)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124" t="str">
        <f>VLOOKUP(A93,BASE.!$A$2:$T$878,12,FALSE)</f>
        <v xml:space="preserve">Julio Prado N° 1761, comuna de Ñuñoa, Región Metropolitana
</v>
      </c>
      <c r="M93" s="124" t="str">
        <f>VLOOKUP(A93,BASE.!$A$2:$T$878,13,FALSE)</f>
        <v>XIII</v>
      </c>
      <c r="N93" s="124" t="str">
        <f>VLOOKUP(A93,BASE.!$A$2:$T$878,14,FALSE)</f>
        <v>Ñuñoa</v>
      </c>
      <c r="O93" s="124" t="str">
        <f>VLOOKUP(A93,BASE.!$A$2:$T$878,15,FALSE)</f>
        <v xml:space="preserve">4768500
</v>
      </c>
      <c r="P93" s="124" t="str">
        <f>VLOOKUP(A93,BASE.!$A$2:$T$878,16,FALSE)</f>
        <v xml:space="preserve">gerenciageneral@coanil.cl
</v>
      </c>
      <c r="Q93" s="124">
        <f>VLOOKUP(A93,BASE.!$A$2:$T$878,17,FALSE)</f>
        <v>0</v>
      </c>
      <c r="R93" s="124">
        <f>VLOOKUP(A93,BASE.!$A$2:$T$878,18,FALSE)</f>
        <v>93401</v>
      </c>
      <c r="S93" s="124" t="str">
        <f>VLOOKUP(A93,BASE.!$A$2:$T$878,19,FALSE)</f>
        <v>Se acompaña Certificado de Antecedentes Financieros de la Institución correspondiente al año 2019, aprobados USUFI</v>
      </c>
      <c r="T93" s="169">
        <f>VLOOKUP(A93,BASE.!$A$2:$T$878,20,FALSE)</f>
        <v>37970</v>
      </c>
      <c r="U93" s="183">
        <v>2150</v>
      </c>
      <c r="V93" s="184">
        <v>6472829</v>
      </c>
      <c r="W93" s="184">
        <v>13327022</v>
      </c>
      <c r="X93" s="170">
        <v>44286</v>
      </c>
      <c r="Y93" s="166" t="s">
        <v>7879</v>
      </c>
      <c r="Z93" s="166" t="s">
        <v>7880</v>
      </c>
      <c r="AA93" s="183" t="s">
        <v>7899</v>
      </c>
    </row>
    <row r="94" spans="1:27" x14ac:dyDescent="0.2">
      <c r="A94" s="183">
        <v>2150</v>
      </c>
      <c r="B94" s="124" t="str">
        <f>VLOOKUP(A94,BASE.!$A$2:$T$878,2,FALSE)</f>
        <v>Fundación COANIL</v>
      </c>
      <c r="C94" s="124">
        <f>VLOOKUP(A94,BASE.!$A$2:$T$878,3,FALSE)</f>
        <v>702670004</v>
      </c>
      <c r="D94" s="124" t="str">
        <f>VLOOKUP(A94,BASE.!$A$2:$T$878,4,FALSE)</f>
        <v>Fundación de Derecho Privado.</v>
      </c>
      <c r="E94" s="124" t="str">
        <f>VLOOKUP(A94,BASE.!$A$2:$T$878,5,FALSE)</f>
        <v xml:space="preserve">Decreto Supremo Nº 213, de 17 de febrero de 1975, del Ministerio de Justicia. </v>
      </c>
      <c r="F94" s="124" t="str">
        <f>VLOOKUP(A94,BASE.!$A$2:$T$878,6,FALSE)</f>
        <v>Certificado de Vigencia de persona jurídica sin fines de lucro Folio Nº 500349405687, de 7 de octubre de 2020, emitido por el Servicio de Registro Civil e Identificación.</v>
      </c>
      <c r="G94" s="124" t="str">
        <f>VLOOKUP(A94,BASE.!$A$2:$T$878,7,FALSE)</f>
        <v xml:space="preserve">Propender al desarrollo integral de los niños intelectualmente limitados hasta su incorporación a la vida del trabajo.
</v>
      </c>
      <c r="H94" s="124" t="str">
        <f>VLOOKUP(A94,BASE.!$A$2:$T$878,8,FALSE)</f>
        <v>Presidente: 
Felipe Arteaga Manieu,
Vicepresidente: 
Edgar Witt Gebert
Secretario: 
Luis Lizama Portal
Tesorero: 
Rodrigo Pablo Roa
Directores:
Álvaro Agustín Morales Adaro
Carolina Beatriz Muñoz Guzmán
Sergio Espejo Yaksic</v>
      </c>
      <c r="I94" s="124" t="str">
        <f>VLOOKUP(A94,BASE.!$A$2:$T$878,9,FALSE)</f>
        <v>Duran dos años en sus funciones. Renovación parcial anual de tres directores</v>
      </c>
      <c r="J94" s="124" t="str">
        <f>VLOOKUP(A94,BASE.!$A$2:$T$878,10,FALSE)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24" t="str">
        <f>VLOOKUP(A94,BASE.!$A$2:$T$878,11,FALSE)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124" t="str">
        <f>VLOOKUP(A94,BASE.!$A$2:$T$878,12,FALSE)</f>
        <v xml:space="preserve">Julio Prado N° 1761, comuna de Ñuñoa, Región Metropolitana
</v>
      </c>
      <c r="M94" s="124" t="str">
        <f>VLOOKUP(A94,BASE.!$A$2:$T$878,13,FALSE)</f>
        <v>XIII</v>
      </c>
      <c r="N94" s="124" t="str">
        <f>VLOOKUP(A94,BASE.!$A$2:$T$878,14,FALSE)</f>
        <v>Ñuñoa</v>
      </c>
      <c r="O94" s="124" t="str">
        <f>VLOOKUP(A94,BASE.!$A$2:$T$878,15,FALSE)</f>
        <v xml:space="preserve">4768500
</v>
      </c>
      <c r="P94" s="124" t="str">
        <f>VLOOKUP(A94,BASE.!$A$2:$T$878,16,FALSE)</f>
        <v xml:space="preserve">gerenciageneral@coanil.cl
</v>
      </c>
      <c r="Q94" s="124">
        <f>VLOOKUP(A94,BASE.!$A$2:$T$878,17,FALSE)</f>
        <v>0</v>
      </c>
      <c r="R94" s="124">
        <f>VLOOKUP(A94,BASE.!$A$2:$T$878,18,FALSE)</f>
        <v>93401</v>
      </c>
      <c r="S94" s="124" t="str">
        <f>VLOOKUP(A94,BASE.!$A$2:$T$878,19,FALSE)</f>
        <v>Se acompaña Certificado de Antecedentes Financieros de la Institución correspondiente al año 2019, aprobados USUFI</v>
      </c>
      <c r="T94" s="169">
        <f>VLOOKUP(A94,BASE.!$A$2:$T$878,20,FALSE)</f>
        <v>37970</v>
      </c>
      <c r="U94" s="183">
        <v>2150</v>
      </c>
      <c r="V94" s="184">
        <v>10004182</v>
      </c>
      <c r="W94" s="184">
        <v>13087985</v>
      </c>
      <c r="X94" s="170">
        <v>44286</v>
      </c>
      <c r="Y94" s="166" t="s">
        <v>7879</v>
      </c>
      <c r="Z94" s="166" t="s">
        <v>7880</v>
      </c>
      <c r="AA94" s="183" t="s">
        <v>198</v>
      </c>
    </row>
    <row r="95" spans="1:27" x14ac:dyDescent="0.2">
      <c r="A95" s="183">
        <v>2150</v>
      </c>
      <c r="B95" s="124" t="str">
        <f>VLOOKUP(A95,BASE.!$A$2:$T$878,2,FALSE)</f>
        <v>Fundación COANIL</v>
      </c>
      <c r="C95" s="124">
        <f>VLOOKUP(A95,BASE.!$A$2:$T$878,3,FALSE)</f>
        <v>702670004</v>
      </c>
      <c r="D95" s="124" t="str">
        <f>VLOOKUP(A95,BASE.!$A$2:$T$878,4,FALSE)</f>
        <v>Fundación de Derecho Privado.</v>
      </c>
      <c r="E95" s="124" t="str">
        <f>VLOOKUP(A95,BASE.!$A$2:$T$878,5,FALSE)</f>
        <v xml:space="preserve">Decreto Supremo Nº 213, de 17 de febrero de 1975, del Ministerio de Justicia. </v>
      </c>
      <c r="F95" s="124" t="str">
        <f>VLOOKUP(A95,BASE.!$A$2:$T$878,6,FALSE)</f>
        <v>Certificado de Vigencia de persona jurídica sin fines de lucro Folio Nº 500349405687, de 7 de octubre de 2020, emitido por el Servicio de Registro Civil e Identificación.</v>
      </c>
      <c r="G95" s="124" t="str">
        <f>VLOOKUP(A95,BASE.!$A$2:$T$878,7,FALSE)</f>
        <v xml:space="preserve">Propender al desarrollo integral de los niños intelectualmente limitados hasta su incorporación a la vida del trabajo.
</v>
      </c>
      <c r="H95" s="124" t="str">
        <f>VLOOKUP(A95,BASE.!$A$2:$T$878,8,FALSE)</f>
        <v>Presidente: 
Felipe Arteaga Manieu,
Vicepresidente: 
Edgar Witt Gebert
Secretario: 
Luis Lizama Portal
Tesorero: 
Rodrigo Pablo Roa
Directores:
Álvaro Agustín Morales Adaro
Carolina Beatriz Muñoz Guzmán
Sergio Espejo Yaksic</v>
      </c>
      <c r="I95" s="124" t="str">
        <f>VLOOKUP(A95,BASE.!$A$2:$T$878,9,FALSE)</f>
        <v>Duran dos años en sus funciones. Renovación parcial anual de tres directores</v>
      </c>
      <c r="J95" s="124" t="str">
        <f>VLOOKUP(A95,BASE.!$A$2:$T$878,10,FALSE)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24" t="str">
        <f>VLOOKUP(A95,BASE.!$A$2:$T$878,11,FALSE)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124" t="str">
        <f>VLOOKUP(A95,BASE.!$A$2:$T$878,12,FALSE)</f>
        <v xml:space="preserve">Julio Prado N° 1761, comuna de Ñuñoa, Región Metropolitana
</v>
      </c>
      <c r="M95" s="124" t="str">
        <f>VLOOKUP(A95,BASE.!$A$2:$T$878,13,FALSE)</f>
        <v>XIII</v>
      </c>
      <c r="N95" s="124" t="str">
        <f>VLOOKUP(A95,BASE.!$A$2:$T$878,14,FALSE)</f>
        <v>Ñuñoa</v>
      </c>
      <c r="O95" s="124" t="str">
        <f>VLOOKUP(A95,BASE.!$A$2:$T$878,15,FALSE)</f>
        <v xml:space="preserve">4768500
</v>
      </c>
      <c r="P95" s="124" t="str">
        <f>VLOOKUP(A95,BASE.!$A$2:$T$878,16,FALSE)</f>
        <v xml:space="preserve">gerenciageneral@coanil.cl
</v>
      </c>
      <c r="Q95" s="124">
        <f>VLOOKUP(A95,BASE.!$A$2:$T$878,17,FALSE)</f>
        <v>0</v>
      </c>
      <c r="R95" s="124">
        <f>VLOOKUP(A95,BASE.!$A$2:$T$878,18,FALSE)</f>
        <v>93401</v>
      </c>
      <c r="S95" s="124" t="str">
        <f>VLOOKUP(A95,BASE.!$A$2:$T$878,19,FALSE)</f>
        <v>Se acompaña Certificado de Antecedentes Financieros de la Institución correspondiente al año 2019, aprobados USUFI</v>
      </c>
      <c r="T95" s="169">
        <f>VLOOKUP(A95,BASE.!$A$2:$T$878,20,FALSE)</f>
        <v>37970</v>
      </c>
      <c r="U95" s="183">
        <v>2150</v>
      </c>
      <c r="V95" s="184">
        <v>6274325</v>
      </c>
      <c r="W95" s="184">
        <v>19266561</v>
      </c>
      <c r="X95" s="170">
        <v>44286</v>
      </c>
      <c r="Y95" s="166" t="s">
        <v>7879</v>
      </c>
      <c r="Z95" s="166" t="s">
        <v>7880</v>
      </c>
      <c r="AA95" s="183" t="s">
        <v>7889</v>
      </c>
    </row>
    <row r="96" spans="1:27" x14ac:dyDescent="0.2">
      <c r="A96" s="183">
        <v>2260</v>
      </c>
      <c r="B96" s="124" t="str">
        <f>VLOOKUP(A96,BASE.!$A$2:$T$878,2,FALSE)</f>
        <v xml:space="preserve">
Corporación Educacional y Asistencial Hellen Keller
</v>
      </c>
      <c r="C96" s="124">
        <f>VLOOKUP(A96,BASE.!$A$2:$T$878,3,FALSE)</f>
        <v>711620001</v>
      </c>
      <c r="D96" s="124" t="str">
        <f>VLOOKUP(A96,BASE.!$A$2:$T$878,4,FALSE)</f>
        <v>Corporación de Derecho Privado.</v>
      </c>
      <c r="E96" s="124" t="str">
        <f>VLOOKUP(A96,BASE.!$A$2:$T$878,5,FALSE)</f>
        <v>Otorgado por Decreto Supremo Nº 500, de 18 de mayo de 2003, del Ministerio de Justicia.</v>
      </c>
      <c r="F96" s="124" t="str">
        <f>VLOOKUP(A96,BASE.!$A$2:$T$878,6,FALSE)</f>
        <v xml:space="preserve">Certificado de vigencia de persona jurídica sin fines de lucro, folio Nº 500340076446, de fecha 11 de agosto de 2020, del Servicio de Registro Civil e Identificación.
</v>
      </c>
      <c r="G96" s="124" t="str">
        <f>VLOOKUP(A96,BASE.!$A$2:$T$878,7,FALSE)</f>
        <v>Su objeto será brindar una atención asistencial al menor sordo en situación irregular; y desarrollar iniciativas para impartir educación diferencial.</v>
      </c>
      <c r="H96" s="124" t="str">
        <f>VLOOKUP(A96,BASE.!$A$2:$T$878,8,FALSE)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6" s="124" t="str">
        <f>VLOOKUP(A96,BASE.!$A$2:$T$878,9,FALSE)</f>
        <v xml:space="preserve">3 años. </v>
      </c>
      <c r="J96" s="124" t="str">
        <f>VLOOKUP(A96,BASE.!$A$2:$T$878,10,FALSE)</f>
        <v>14 de enero de 2019 al 14 de enero de 2022.</v>
      </c>
      <c r="K96" s="124" t="str">
        <f>VLOOKUP(A96,BASE.!$A$2:$T$878,11,FALSE)</f>
        <v xml:space="preserve">Alicia Cristina Véliz Ilabaca 
</v>
      </c>
      <c r="L96" s="124" t="str">
        <f>VLOOKUP(A96,BASE.!$A$2:$T$878,12,FALSE)</f>
        <v xml:space="preserve">Willy Brandt N° 107, comuna La Florida, Región Metropolitana,
</v>
      </c>
      <c r="M96" s="124" t="str">
        <f>VLOOKUP(A96,BASE.!$A$2:$T$878,13,FALSE)</f>
        <v>XIII</v>
      </c>
      <c r="N96" s="124" t="str">
        <f>VLOOKUP(A96,BASE.!$A$2:$T$878,14,FALSE)</f>
        <v>La Florida</v>
      </c>
      <c r="O96" s="124">
        <f>VLOOKUP(A96,BASE.!$A$2:$T$878,15,FALSE)</f>
        <v>225589874</v>
      </c>
      <c r="P96" s="124" t="str">
        <f>VLOOKUP(A96,BASE.!$A$2:$T$878,16,FALSE)</f>
        <v xml:space="preserve">centralhellenkeller@gmail.com </v>
      </c>
      <c r="Q96" s="124">
        <f>VLOOKUP(A96,BASE.!$A$2:$T$878,17,FALSE)</f>
        <v>0</v>
      </c>
      <c r="R96" s="124">
        <f>VLOOKUP(A96,BASE.!$A$2:$T$878,18,FALSE)</f>
        <v>93401</v>
      </c>
      <c r="S96" s="124" t="str">
        <f>VLOOKUP(A96,BASE.!$A$2:$T$878,19,FALSE)</f>
        <v>Se acompaña balance general del año 2019 y certificado financiero año 2019, firmado ante notario público, aprobado por el Sub Departamento de Supervisión Financiera Nacional</v>
      </c>
      <c r="T96" s="169">
        <f>VLOOKUP(A96,BASE.!$A$2:$T$878,20,FALSE)</f>
        <v>37970</v>
      </c>
      <c r="U96" s="183">
        <v>2260</v>
      </c>
      <c r="V96" s="184">
        <v>7413200</v>
      </c>
      <c r="W96" s="184">
        <v>22239600</v>
      </c>
      <c r="X96" s="170">
        <v>44286</v>
      </c>
      <c r="Y96" s="166" t="s">
        <v>7879</v>
      </c>
      <c r="Z96" s="166" t="s">
        <v>7880</v>
      </c>
      <c r="AA96" s="183" t="s">
        <v>7942</v>
      </c>
    </row>
    <row r="97" spans="1:27" x14ac:dyDescent="0.2">
      <c r="A97" s="183">
        <v>2260</v>
      </c>
      <c r="B97" s="124" t="str">
        <f>VLOOKUP(A97,BASE.!$A$2:$T$878,2,FALSE)</f>
        <v xml:space="preserve">
Corporación Educacional y Asistencial Hellen Keller
</v>
      </c>
      <c r="C97" s="124">
        <f>VLOOKUP(A97,BASE.!$A$2:$T$878,3,FALSE)</f>
        <v>711620001</v>
      </c>
      <c r="D97" s="124" t="str">
        <f>VLOOKUP(A97,BASE.!$A$2:$T$878,4,FALSE)</f>
        <v>Corporación de Derecho Privado.</v>
      </c>
      <c r="E97" s="124" t="str">
        <f>VLOOKUP(A97,BASE.!$A$2:$T$878,5,FALSE)</f>
        <v>Otorgado por Decreto Supremo Nº 500, de 18 de mayo de 2003, del Ministerio de Justicia.</v>
      </c>
      <c r="F97" s="124" t="str">
        <f>VLOOKUP(A97,BASE.!$A$2:$T$878,6,FALSE)</f>
        <v xml:space="preserve">Certificado de vigencia de persona jurídica sin fines de lucro, folio Nº 500340076446, de fecha 11 de agosto de 2020, del Servicio de Registro Civil e Identificación.
</v>
      </c>
      <c r="G97" s="124" t="str">
        <f>VLOOKUP(A97,BASE.!$A$2:$T$878,7,FALSE)</f>
        <v>Su objeto será brindar una atención asistencial al menor sordo en situación irregular; y desarrollar iniciativas para impartir educación diferencial.</v>
      </c>
      <c r="H97" s="124" t="str">
        <f>VLOOKUP(A97,BASE.!$A$2:$T$878,8,FALSE)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7" s="124" t="str">
        <f>VLOOKUP(A97,BASE.!$A$2:$T$878,9,FALSE)</f>
        <v xml:space="preserve">3 años. </v>
      </c>
      <c r="J97" s="124" t="str">
        <f>VLOOKUP(A97,BASE.!$A$2:$T$878,10,FALSE)</f>
        <v>14 de enero de 2019 al 14 de enero de 2022.</v>
      </c>
      <c r="K97" s="124" t="str">
        <f>VLOOKUP(A97,BASE.!$A$2:$T$878,11,FALSE)</f>
        <v xml:space="preserve">Alicia Cristina Véliz Ilabaca 
</v>
      </c>
      <c r="L97" s="124" t="str">
        <f>VLOOKUP(A97,BASE.!$A$2:$T$878,12,FALSE)</f>
        <v xml:space="preserve">Willy Brandt N° 107, comuna La Florida, Región Metropolitana,
</v>
      </c>
      <c r="M97" s="124" t="str">
        <f>VLOOKUP(A97,BASE.!$A$2:$T$878,13,FALSE)</f>
        <v>XIII</v>
      </c>
      <c r="N97" s="124" t="str">
        <f>VLOOKUP(A97,BASE.!$A$2:$T$878,14,FALSE)</f>
        <v>La Florida</v>
      </c>
      <c r="O97" s="124">
        <f>VLOOKUP(A97,BASE.!$A$2:$T$878,15,FALSE)</f>
        <v>225589874</v>
      </c>
      <c r="P97" s="124" t="str">
        <f>VLOOKUP(A97,BASE.!$A$2:$T$878,16,FALSE)</f>
        <v xml:space="preserve">centralhellenkeller@gmail.com </v>
      </c>
      <c r="Q97" s="124">
        <f>VLOOKUP(A97,BASE.!$A$2:$T$878,17,FALSE)</f>
        <v>0</v>
      </c>
      <c r="R97" s="124">
        <f>VLOOKUP(A97,BASE.!$A$2:$T$878,18,FALSE)</f>
        <v>93401</v>
      </c>
      <c r="S97" s="124" t="str">
        <f>VLOOKUP(A97,BASE.!$A$2:$T$878,19,FALSE)</f>
        <v>Se acompaña balance general del año 2019 y certificado financiero año 2019, firmado ante notario público, aprobado por el Sub Departamento de Supervisión Financiera Nacional</v>
      </c>
      <c r="T97" s="169">
        <f>VLOOKUP(A97,BASE.!$A$2:$T$878,20,FALSE)</f>
        <v>37970</v>
      </c>
      <c r="U97" s="183">
        <v>2260</v>
      </c>
      <c r="V97" s="184">
        <v>40251552</v>
      </c>
      <c r="W97" s="184">
        <v>156231066</v>
      </c>
      <c r="X97" s="170">
        <v>44286</v>
      </c>
      <c r="Y97" s="166" t="s">
        <v>7879</v>
      </c>
      <c r="Z97" s="166" t="s">
        <v>7880</v>
      </c>
      <c r="AA97" s="183" t="s">
        <v>7949</v>
      </c>
    </row>
    <row r="98" spans="1:27" x14ac:dyDescent="0.2">
      <c r="A98" s="183">
        <v>2260</v>
      </c>
      <c r="B98" s="124" t="str">
        <f>VLOOKUP(A98,BASE.!$A$2:$T$878,2,FALSE)</f>
        <v xml:space="preserve">
Corporación Educacional y Asistencial Hellen Keller
</v>
      </c>
      <c r="C98" s="124">
        <f>VLOOKUP(A98,BASE.!$A$2:$T$878,3,FALSE)</f>
        <v>711620001</v>
      </c>
      <c r="D98" s="124" t="str">
        <f>VLOOKUP(A98,BASE.!$A$2:$T$878,4,FALSE)</f>
        <v>Corporación de Derecho Privado.</v>
      </c>
      <c r="E98" s="124" t="str">
        <f>VLOOKUP(A98,BASE.!$A$2:$T$878,5,FALSE)</f>
        <v>Otorgado por Decreto Supremo Nº 500, de 18 de mayo de 2003, del Ministerio de Justicia.</v>
      </c>
      <c r="F98" s="124" t="str">
        <f>VLOOKUP(A98,BASE.!$A$2:$T$878,6,FALSE)</f>
        <v xml:space="preserve">Certificado de vigencia de persona jurídica sin fines de lucro, folio Nº 500340076446, de fecha 11 de agosto de 2020, del Servicio de Registro Civil e Identificación.
</v>
      </c>
      <c r="G98" s="124" t="str">
        <f>VLOOKUP(A98,BASE.!$A$2:$T$878,7,FALSE)</f>
        <v>Su objeto será brindar una atención asistencial al menor sordo en situación irregular; y desarrollar iniciativas para impartir educación diferencial.</v>
      </c>
      <c r="H98" s="124" t="str">
        <f>VLOOKUP(A98,BASE.!$A$2:$T$878,8,FALSE)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8" s="124" t="str">
        <f>VLOOKUP(A98,BASE.!$A$2:$T$878,9,FALSE)</f>
        <v xml:space="preserve">3 años. </v>
      </c>
      <c r="J98" s="124" t="str">
        <f>VLOOKUP(A98,BASE.!$A$2:$T$878,10,FALSE)</f>
        <v>14 de enero de 2019 al 14 de enero de 2022.</v>
      </c>
      <c r="K98" s="124" t="str">
        <f>VLOOKUP(A98,BASE.!$A$2:$T$878,11,FALSE)</f>
        <v xml:space="preserve">Alicia Cristina Véliz Ilabaca 
</v>
      </c>
      <c r="L98" s="124" t="str">
        <f>VLOOKUP(A98,BASE.!$A$2:$T$878,12,FALSE)</f>
        <v xml:space="preserve">Willy Brandt N° 107, comuna La Florida, Región Metropolitana,
</v>
      </c>
      <c r="M98" s="124" t="str">
        <f>VLOOKUP(A98,BASE.!$A$2:$T$878,13,FALSE)</f>
        <v>XIII</v>
      </c>
      <c r="N98" s="124" t="str">
        <f>VLOOKUP(A98,BASE.!$A$2:$T$878,14,FALSE)</f>
        <v>La Florida</v>
      </c>
      <c r="O98" s="124">
        <f>VLOOKUP(A98,BASE.!$A$2:$T$878,15,FALSE)</f>
        <v>225589874</v>
      </c>
      <c r="P98" s="124" t="str">
        <f>VLOOKUP(A98,BASE.!$A$2:$T$878,16,FALSE)</f>
        <v xml:space="preserve">centralhellenkeller@gmail.com </v>
      </c>
      <c r="Q98" s="124">
        <f>VLOOKUP(A98,BASE.!$A$2:$T$878,17,FALSE)</f>
        <v>0</v>
      </c>
      <c r="R98" s="124">
        <f>VLOOKUP(A98,BASE.!$A$2:$T$878,18,FALSE)</f>
        <v>93401</v>
      </c>
      <c r="S98" s="124" t="str">
        <f>VLOOKUP(A98,BASE.!$A$2:$T$878,19,FALSE)</f>
        <v>Se acompaña balance general del año 2019 y certificado financiero año 2019, firmado ante notario público, aprobado por el Sub Departamento de Supervisión Financiera Nacional</v>
      </c>
      <c r="T98" s="169">
        <f>VLOOKUP(A98,BASE.!$A$2:$T$878,20,FALSE)</f>
        <v>37970</v>
      </c>
      <c r="U98" s="183">
        <v>2260</v>
      </c>
      <c r="V98" s="184">
        <v>9619920</v>
      </c>
      <c r="W98" s="184">
        <v>29180424</v>
      </c>
      <c r="X98" s="170">
        <v>44286</v>
      </c>
      <c r="Y98" s="166" t="s">
        <v>7879</v>
      </c>
      <c r="Z98" s="166" t="s">
        <v>7880</v>
      </c>
      <c r="AA98" s="183" t="s">
        <v>7950</v>
      </c>
    </row>
    <row r="99" spans="1:27" x14ac:dyDescent="0.2">
      <c r="A99" s="183">
        <v>2260</v>
      </c>
      <c r="B99" s="124" t="str">
        <f>VLOOKUP(A99,BASE.!$A$2:$T$878,2,FALSE)</f>
        <v xml:space="preserve">
Corporación Educacional y Asistencial Hellen Keller
</v>
      </c>
      <c r="C99" s="124">
        <f>VLOOKUP(A99,BASE.!$A$2:$T$878,3,FALSE)</f>
        <v>711620001</v>
      </c>
      <c r="D99" s="124" t="str">
        <f>VLOOKUP(A99,BASE.!$A$2:$T$878,4,FALSE)</f>
        <v>Corporación de Derecho Privado.</v>
      </c>
      <c r="E99" s="124" t="str">
        <f>VLOOKUP(A99,BASE.!$A$2:$T$878,5,FALSE)</f>
        <v>Otorgado por Decreto Supremo Nº 500, de 18 de mayo de 2003, del Ministerio de Justicia.</v>
      </c>
      <c r="F99" s="124" t="str">
        <f>VLOOKUP(A99,BASE.!$A$2:$T$878,6,FALSE)</f>
        <v xml:space="preserve">Certificado de vigencia de persona jurídica sin fines de lucro, folio Nº 500340076446, de fecha 11 de agosto de 2020, del Servicio de Registro Civil e Identificación.
</v>
      </c>
      <c r="G99" s="124" t="str">
        <f>VLOOKUP(A99,BASE.!$A$2:$T$878,7,FALSE)</f>
        <v>Su objeto será brindar una atención asistencial al menor sordo en situación irregular; y desarrollar iniciativas para impartir educación diferencial.</v>
      </c>
      <c r="H99" s="124" t="str">
        <f>VLOOKUP(A99,BASE.!$A$2:$T$878,8,FALSE)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124" t="str">
        <f>VLOOKUP(A99,BASE.!$A$2:$T$878,9,FALSE)</f>
        <v xml:space="preserve">3 años. </v>
      </c>
      <c r="J99" s="124" t="str">
        <f>VLOOKUP(A99,BASE.!$A$2:$T$878,10,FALSE)</f>
        <v>14 de enero de 2019 al 14 de enero de 2022.</v>
      </c>
      <c r="K99" s="124" t="str">
        <f>VLOOKUP(A99,BASE.!$A$2:$T$878,11,FALSE)</f>
        <v xml:space="preserve">Alicia Cristina Véliz Ilabaca 
</v>
      </c>
      <c r="L99" s="124" t="str">
        <f>VLOOKUP(A99,BASE.!$A$2:$T$878,12,FALSE)</f>
        <v xml:space="preserve">Willy Brandt N° 107, comuna La Florida, Región Metropolitana,
</v>
      </c>
      <c r="M99" s="124" t="str">
        <f>VLOOKUP(A99,BASE.!$A$2:$T$878,13,FALSE)</f>
        <v>XIII</v>
      </c>
      <c r="N99" s="124" t="str">
        <f>VLOOKUP(A99,BASE.!$A$2:$T$878,14,FALSE)</f>
        <v>La Florida</v>
      </c>
      <c r="O99" s="124">
        <f>VLOOKUP(A99,BASE.!$A$2:$T$878,15,FALSE)</f>
        <v>225589874</v>
      </c>
      <c r="P99" s="124" t="str">
        <f>VLOOKUP(A99,BASE.!$A$2:$T$878,16,FALSE)</f>
        <v xml:space="preserve">centralhellenkeller@gmail.com </v>
      </c>
      <c r="Q99" s="124">
        <f>VLOOKUP(A99,BASE.!$A$2:$T$878,17,FALSE)</f>
        <v>0</v>
      </c>
      <c r="R99" s="124">
        <f>VLOOKUP(A99,BASE.!$A$2:$T$878,18,FALSE)</f>
        <v>93401</v>
      </c>
      <c r="S99" s="124" t="str">
        <f>VLOOKUP(A99,BASE.!$A$2:$T$878,19,FALSE)</f>
        <v>Se acompaña balance general del año 2019 y certificado financiero año 2019, firmado ante notario público, aprobado por el Sub Departamento de Supervisión Financiera Nacional</v>
      </c>
      <c r="T99" s="169">
        <f>VLOOKUP(A99,BASE.!$A$2:$T$878,20,FALSE)</f>
        <v>37970</v>
      </c>
      <c r="U99" s="183">
        <v>2260</v>
      </c>
      <c r="V99" s="184">
        <v>8016600</v>
      </c>
      <c r="W99" s="184">
        <v>24049800</v>
      </c>
      <c r="X99" s="170">
        <v>44286</v>
      </c>
      <c r="Y99" s="166" t="s">
        <v>7879</v>
      </c>
      <c r="Z99" s="166" t="s">
        <v>7880</v>
      </c>
      <c r="AA99" s="183" t="s">
        <v>7951</v>
      </c>
    </row>
    <row r="100" spans="1:27" x14ac:dyDescent="0.2">
      <c r="A100" s="183">
        <v>2260</v>
      </c>
      <c r="B100" s="124" t="str">
        <f>VLOOKUP(A100,BASE.!$A$2:$T$878,2,FALSE)</f>
        <v xml:space="preserve">
Corporación Educacional y Asistencial Hellen Keller
</v>
      </c>
      <c r="C100" s="124">
        <f>VLOOKUP(A100,BASE.!$A$2:$T$878,3,FALSE)</f>
        <v>711620001</v>
      </c>
      <c r="D100" s="124" t="str">
        <f>VLOOKUP(A100,BASE.!$A$2:$T$878,4,FALSE)</f>
        <v>Corporación de Derecho Privado.</v>
      </c>
      <c r="E100" s="124" t="str">
        <f>VLOOKUP(A100,BASE.!$A$2:$T$878,5,FALSE)</f>
        <v>Otorgado por Decreto Supremo Nº 500, de 18 de mayo de 2003, del Ministerio de Justicia.</v>
      </c>
      <c r="F100" s="124" t="str">
        <f>VLOOKUP(A100,BASE.!$A$2:$T$878,6,FALSE)</f>
        <v xml:space="preserve">Certificado de vigencia de persona jurídica sin fines de lucro, folio Nº 500340076446, de fecha 11 de agosto de 2020, del Servicio de Registro Civil e Identificación.
</v>
      </c>
      <c r="G100" s="124" t="str">
        <f>VLOOKUP(A100,BASE.!$A$2:$T$878,7,FALSE)</f>
        <v>Su objeto será brindar una atención asistencial al menor sordo en situación irregular; y desarrollar iniciativas para impartir educación diferencial.</v>
      </c>
      <c r="H100" s="124" t="str">
        <f>VLOOKUP(A100,BASE.!$A$2:$T$878,8,FALSE)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124" t="str">
        <f>VLOOKUP(A100,BASE.!$A$2:$T$878,9,FALSE)</f>
        <v xml:space="preserve">3 años. </v>
      </c>
      <c r="J100" s="124" t="str">
        <f>VLOOKUP(A100,BASE.!$A$2:$T$878,10,FALSE)</f>
        <v>14 de enero de 2019 al 14 de enero de 2022.</v>
      </c>
      <c r="K100" s="124" t="str">
        <f>VLOOKUP(A100,BASE.!$A$2:$T$878,11,FALSE)</f>
        <v xml:space="preserve">Alicia Cristina Véliz Ilabaca 
</v>
      </c>
      <c r="L100" s="124" t="str">
        <f>VLOOKUP(A100,BASE.!$A$2:$T$878,12,FALSE)</f>
        <v xml:space="preserve">Willy Brandt N° 107, comuna La Florida, Región Metropolitana,
</v>
      </c>
      <c r="M100" s="124" t="str">
        <f>VLOOKUP(A100,BASE.!$A$2:$T$878,13,FALSE)</f>
        <v>XIII</v>
      </c>
      <c r="N100" s="124" t="str">
        <f>VLOOKUP(A100,BASE.!$A$2:$T$878,14,FALSE)</f>
        <v>La Florida</v>
      </c>
      <c r="O100" s="124">
        <f>VLOOKUP(A100,BASE.!$A$2:$T$878,15,FALSE)</f>
        <v>225589874</v>
      </c>
      <c r="P100" s="124" t="str">
        <f>VLOOKUP(A100,BASE.!$A$2:$T$878,16,FALSE)</f>
        <v xml:space="preserve">centralhellenkeller@gmail.com </v>
      </c>
      <c r="Q100" s="124">
        <f>VLOOKUP(A100,BASE.!$A$2:$T$878,17,FALSE)</f>
        <v>0</v>
      </c>
      <c r="R100" s="124">
        <f>VLOOKUP(A100,BASE.!$A$2:$T$878,18,FALSE)</f>
        <v>93401</v>
      </c>
      <c r="S100" s="124" t="str">
        <f>VLOOKUP(A100,BASE.!$A$2:$T$878,19,FALSE)</f>
        <v>Se acompaña balance general del año 2019 y certificado financiero año 2019, firmado ante notario público, aprobado por el Sub Departamento de Supervisión Financiera Nacional</v>
      </c>
      <c r="T100" s="169">
        <f>VLOOKUP(A100,BASE.!$A$2:$T$878,20,FALSE)</f>
        <v>37970</v>
      </c>
      <c r="U100" s="183">
        <v>2260</v>
      </c>
      <c r="V100" s="184">
        <v>20608696</v>
      </c>
      <c r="W100" s="184">
        <v>60046920</v>
      </c>
      <c r="X100" s="170">
        <v>44286</v>
      </c>
      <c r="Y100" s="166" t="s">
        <v>7879</v>
      </c>
      <c r="Z100" s="166" t="s">
        <v>7880</v>
      </c>
      <c r="AA100" s="183" t="s">
        <v>7937</v>
      </c>
    </row>
    <row r="101" spans="1:27" x14ac:dyDescent="0.2">
      <c r="A101" s="183">
        <v>2330</v>
      </c>
      <c r="B101" s="124" t="str">
        <f>VLOOKUP(A101,BASE.!$A$2:$T$878,2,FALSE)</f>
        <v>Corporación Gabriela Mistral.</v>
      </c>
      <c r="C101" s="124">
        <f>VLOOKUP(A101,BASE.!$A$2:$T$878,3,FALSE)</f>
        <v>713523003</v>
      </c>
      <c r="D101" s="124" t="str">
        <f>VLOOKUP(A101,BASE.!$A$2:$T$878,4,FALSE)</f>
        <v>Corporación de Derecho Privado.</v>
      </c>
      <c r="E101" s="124" t="str">
        <f>VLOOKUP(A101,BASE.!$A$2:$T$878,5,FALSE)</f>
        <v xml:space="preserve">Otorgada por Decreto Supremo Nº 1027, de fecha 07 de noviembre de 1986, del Ministerio de Justicia, publicado en el Diario Oficial el día 22 de noviembre de 1986. </v>
      </c>
      <c r="F101" s="124" t="str">
        <f>VLOOKUP(A101,BASE.!$A$2:$T$878,6,FALSE)</f>
        <v xml:space="preserve">Certificado de Vigencia Folio Nº 500334237413, de 28 de julio de 2020, otorgado por el Servicio de Registro Civil e Identificación.
</v>
      </c>
      <c r="G101" s="124" t="str">
        <f>VLOOKUP(A101,BASE.!$A$2:$T$878,7,FALSE)</f>
        <v>El desarrollo de actividades de prevención y tratamiento, que sirvan para mejorar la atención a los menores en situación irregular en la Cuarta Región.</v>
      </c>
      <c r="H101" s="124" t="str">
        <f>VLOOKUP(A101,BASE.!$A$2:$T$878,8,FALSE)</f>
        <v>Presidente: Francisco León Henríquez Adaros
Vicepresidente: Marcelo Hidalgo Molina
Secretario: Carlos Manuel Calvo Muñoz
Tesorero : Jorge Brusher Mac- Farlane 
Directores:
María Lucrecia Rivera Muñoz
René Corbeaux Cruz</v>
      </c>
      <c r="I101" s="124" t="str">
        <f>VLOOKUP(A101,BASE.!$A$2:$T$878,9,FALSE)</f>
        <v>Durarán 03 años en sus cargos.</v>
      </c>
      <c r="J101" s="124" t="str">
        <f>VLOOKUP(A101,BASE.!$A$2:$T$878,10,FALSE)</f>
        <v>De 20 de Mayo de 2020 al 20  de Mayo de 2023.</v>
      </c>
      <c r="K101" s="124" t="str">
        <f>VLOOKUP(A101,BASE.!$A$2:$T$878,11,FALSE)</f>
        <v xml:space="preserve">Presidente: Francisco León Henríquez Adaros, 
Directora Ejecutiva: María Cristina Meléndez Jiménez,
</v>
      </c>
      <c r="L101" s="124" t="str">
        <f>VLOOKUP(A101,BASE.!$A$2:$T$878,12,FALSE)</f>
        <v xml:space="preserve">La Pampilla S/N, Casilla 98, Coquimbo.
</v>
      </c>
      <c r="M101" s="124" t="str">
        <f>VLOOKUP(A101,BASE.!$A$2:$T$878,13,FALSE)</f>
        <v>IV</v>
      </c>
      <c r="N101" s="124" t="str">
        <f>VLOOKUP(A101,BASE.!$A$2:$T$878,14,FALSE)</f>
        <v>Coquimbo</v>
      </c>
      <c r="O101" s="124" t="str">
        <f>VLOOKUP(A101,BASE.!$A$2:$T$878,15,FALSE)</f>
        <v>(51) 2321039</v>
      </c>
      <c r="P101" s="124" t="str">
        <f>VLOOKUP(A101,BASE.!$A$2:$T$878,16,FALSE)</f>
        <v xml:space="preserve">cgmistral07@yahoo.es              ugesco@gmail.com
</v>
      </c>
      <c r="Q101" s="124" t="str">
        <f>VLOOKUP(A101,BASE.!$A$2:$T$878,17,FALSE)</f>
        <v>Casilla 98</v>
      </c>
      <c r="R101" s="124" t="str">
        <f>VLOOKUP(A101,BASE.!$A$2:$T$878,18,FALSE)</f>
        <v>93401: Institución de Asistencia Social</v>
      </c>
      <c r="S101" s="124" t="str">
        <f>VLOOKUP(A101,BASE.!$A$2:$T$878,19,FALSE)</f>
        <v xml:space="preserve">Se acompaña certificado financiero correspondiente al año 2019 aprobado por el  Sub Departamento de Supervisión Financiera Nacional. </v>
      </c>
      <c r="T101" s="169">
        <f>VLOOKUP(A101,BASE.!$A$2:$T$878,20,FALSE)</f>
        <v>37970</v>
      </c>
      <c r="U101" s="183">
        <v>2330</v>
      </c>
      <c r="V101" s="184">
        <v>10612944</v>
      </c>
      <c r="W101" s="184">
        <v>16561590</v>
      </c>
      <c r="X101" s="170">
        <v>44286</v>
      </c>
      <c r="Y101" s="166" t="s">
        <v>7879</v>
      </c>
      <c r="Z101" s="166" t="s">
        <v>7880</v>
      </c>
      <c r="AA101" s="183" t="s">
        <v>7952</v>
      </c>
    </row>
    <row r="102" spans="1:27" x14ac:dyDescent="0.2">
      <c r="A102" s="183">
        <v>2330</v>
      </c>
      <c r="B102" s="124" t="str">
        <f>VLOOKUP(A102,BASE.!$A$2:$T$878,2,FALSE)</f>
        <v>Corporación Gabriela Mistral.</v>
      </c>
      <c r="C102" s="124">
        <f>VLOOKUP(A102,BASE.!$A$2:$T$878,3,FALSE)</f>
        <v>713523003</v>
      </c>
      <c r="D102" s="124" t="str">
        <f>VLOOKUP(A102,BASE.!$A$2:$T$878,4,FALSE)</f>
        <v>Corporación de Derecho Privado.</v>
      </c>
      <c r="E102" s="124" t="str">
        <f>VLOOKUP(A102,BASE.!$A$2:$T$878,5,FALSE)</f>
        <v xml:space="preserve">Otorgada por Decreto Supremo Nº 1027, de fecha 07 de noviembre de 1986, del Ministerio de Justicia, publicado en el Diario Oficial el día 22 de noviembre de 1986. </v>
      </c>
      <c r="F102" s="124" t="str">
        <f>VLOOKUP(A102,BASE.!$A$2:$T$878,6,FALSE)</f>
        <v xml:space="preserve">Certificado de Vigencia Folio Nº 500334237413, de 28 de julio de 2020, otorgado por el Servicio de Registro Civil e Identificación.
</v>
      </c>
      <c r="G102" s="124" t="str">
        <f>VLOOKUP(A102,BASE.!$A$2:$T$878,7,FALSE)</f>
        <v>El desarrollo de actividades de prevención y tratamiento, que sirvan para mejorar la atención a los menores en situación irregular en la Cuarta Región.</v>
      </c>
      <c r="H102" s="124" t="str">
        <f>VLOOKUP(A102,BASE.!$A$2:$T$878,8,FALSE)</f>
        <v>Presidente: Francisco León Henríquez Adaros
Vicepresidente: Marcelo Hidalgo Molina
Secretario: Carlos Manuel Calvo Muñoz
Tesorero : Jorge Brusher Mac- Farlane 
Directores:
María Lucrecia Rivera Muñoz
René Corbeaux Cruz</v>
      </c>
      <c r="I102" s="124" t="str">
        <f>VLOOKUP(A102,BASE.!$A$2:$T$878,9,FALSE)</f>
        <v>Durarán 03 años en sus cargos.</v>
      </c>
      <c r="J102" s="124" t="str">
        <f>VLOOKUP(A102,BASE.!$A$2:$T$878,10,FALSE)</f>
        <v>De 20 de Mayo de 2020 al 20  de Mayo de 2023.</v>
      </c>
      <c r="K102" s="124" t="str">
        <f>VLOOKUP(A102,BASE.!$A$2:$T$878,11,FALSE)</f>
        <v xml:space="preserve">Presidente: Francisco León Henríquez Adaros, 
Directora Ejecutiva: María Cristina Meléndez Jiménez,
</v>
      </c>
      <c r="L102" s="124" t="str">
        <f>VLOOKUP(A102,BASE.!$A$2:$T$878,12,FALSE)</f>
        <v xml:space="preserve">La Pampilla S/N, Casilla 98, Coquimbo.
</v>
      </c>
      <c r="M102" s="124" t="str">
        <f>VLOOKUP(A102,BASE.!$A$2:$T$878,13,FALSE)</f>
        <v>IV</v>
      </c>
      <c r="N102" s="124" t="str">
        <f>VLOOKUP(A102,BASE.!$A$2:$T$878,14,FALSE)</f>
        <v>Coquimbo</v>
      </c>
      <c r="O102" s="124" t="str">
        <f>VLOOKUP(A102,BASE.!$A$2:$T$878,15,FALSE)</f>
        <v>(51) 2321039</v>
      </c>
      <c r="P102" s="124" t="str">
        <f>VLOOKUP(A102,BASE.!$A$2:$T$878,16,FALSE)</f>
        <v xml:space="preserve">cgmistral07@yahoo.es              ugesco@gmail.com
</v>
      </c>
      <c r="Q102" s="124" t="str">
        <f>VLOOKUP(A102,BASE.!$A$2:$T$878,17,FALSE)</f>
        <v>Casilla 98</v>
      </c>
      <c r="R102" s="124" t="str">
        <f>VLOOKUP(A102,BASE.!$A$2:$T$878,18,FALSE)</f>
        <v>93401: Institución de Asistencia Social</v>
      </c>
      <c r="S102" s="124" t="str">
        <f>VLOOKUP(A102,BASE.!$A$2:$T$878,19,FALSE)</f>
        <v xml:space="preserve">Se acompaña certificado financiero correspondiente al año 2019 aprobado por el  Sub Departamento de Supervisión Financiera Nacional. </v>
      </c>
      <c r="T102" s="169">
        <f>VLOOKUP(A102,BASE.!$A$2:$T$878,20,FALSE)</f>
        <v>37970</v>
      </c>
      <c r="U102" s="183">
        <v>2330</v>
      </c>
      <c r="V102" s="184">
        <v>9109444</v>
      </c>
      <c r="W102" s="184">
        <v>26267036</v>
      </c>
      <c r="X102" s="170">
        <v>44286</v>
      </c>
      <c r="Y102" s="166" t="s">
        <v>7879</v>
      </c>
      <c r="Z102" s="166" t="s">
        <v>7880</v>
      </c>
      <c r="AA102" s="183" t="s">
        <v>7953</v>
      </c>
    </row>
    <row r="103" spans="1:27" x14ac:dyDescent="0.2">
      <c r="A103" s="183">
        <v>2330</v>
      </c>
      <c r="B103" s="124" t="str">
        <f>VLOOKUP(A103,BASE.!$A$2:$T$878,2,FALSE)</f>
        <v>Corporación Gabriela Mistral.</v>
      </c>
      <c r="C103" s="124">
        <f>VLOOKUP(A103,BASE.!$A$2:$T$878,3,FALSE)</f>
        <v>713523003</v>
      </c>
      <c r="D103" s="124" t="str">
        <f>VLOOKUP(A103,BASE.!$A$2:$T$878,4,FALSE)</f>
        <v>Corporación de Derecho Privado.</v>
      </c>
      <c r="E103" s="124" t="str">
        <f>VLOOKUP(A103,BASE.!$A$2:$T$878,5,FALSE)</f>
        <v xml:space="preserve">Otorgada por Decreto Supremo Nº 1027, de fecha 07 de noviembre de 1986, del Ministerio de Justicia, publicado en el Diario Oficial el día 22 de noviembre de 1986. </v>
      </c>
      <c r="F103" s="124" t="str">
        <f>VLOOKUP(A103,BASE.!$A$2:$T$878,6,FALSE)</f>
        <v xml:space="preserve">Certificado de Vigencia Folio Nº 500334237413, de 28 de julio de 2020, otorgado por el Servicio de Registro Civil e Identificación.
</v>
      </c>
      <c r="G103" s="124" t="str">
        <f>VLOOKUP(A103,BASE.!$A$2:$T$878,7,FALSE)</f>
        <v>El desarrollo de actividades de prevención y tratamiento, que sirvan para mejorar la atención a los menores en situación irregular en la Cuarta Región.</v>
      </c>
      <c r="H103" s="124" t="str">
        <f>VLOOKUP(A103,BASE.!$A$2:$T$878,8,FALSE)</f>
        <v>Presidente: Francisco León Henríquez Adaros
Vicepresidente: Marcelo Hidalgo Molina
Secretario: Carlos Manuel Calvo Muñoz
Tesorero : Jorge Brusher Mac- Farlane 
Directores:
María Lucrecia Rivera Muñoz
René Corbeaux Cruz</v>
      </c>
      <c r="I103" s="124" t="str">
        <f>VLOOKUP(A103,BASE.!$A$2:$T$878,9,FALSE)</f>
        <v>Durarán 03 años en sus cargos.</v>
      </c>
      <c r="J103" s="124" t="str">
        <f>VLOOKUP(A103,BASE.!$A$2:$T$878,10,FALSE)</f>
        <v>De 20 de Mayo de 2020 al 20  de Mayo de 2023.</v>
      </c>
      <c r="K103" s="124" t="str">
        <f>VLOOKUP(A103,BASE.!$A$2:$T$878,11,FALSE)</f>
        <v xml:space="preserve">Presidente: Francisco León Henríquez Adaros, 
Directora Ejecutiva: María Cristina Meléndez Jiménez,
</v>
      </c>
      <c r="L103" s="124" t="str">
        <f>VLOOKUP(A103,BASE.!$A$2:$T$878,12,FALSE)</f>
        <v xml:space="preserve">La Pampilla S/N, Casilla 98, Coquimbo.
</v>
      </c>
      <c r="M103" s="124" t="str">
        <f>VLOOKUP(A103,BASE.!$A$2:$T$878,13,FALSE)</f>
        <v>IV</v>
      </c>
      <c r="N103" s="124" t="str">
        <f>VLOOKUP(A103,BASE.!$A$2:$T$878,14,FALSE)</f>
        <v>Coquimbo</v>
      </c>
      <c r="O103" s="124" t="str">
        <f>VLOOKUP(A103,BASE.!$A$2:$T$878,15,FALSE)</f>
        <v>(51) 2321039</v>
      </c>
      <c r="P103" s="124" t="str">
        <f>VLOOKUP(A103,BASE.!$A$2:$T$878,16,FALSE)</f>
        <v xml:space="preserve">cgmistral07@yahoo.es              ugesco@gmail.com
</v>
      </c>
      <c r="Q103" s="124" t="str">
        <f>VLOOKUP(A103,BASE.!$A$2:$T$878,17,FALSE)</f>
        <v>Casilla 98</v>
      </c>
      <c r="R103" s="124" t="str">
        <f>VLOOKUP(A103,BASE.!$A$2:$T$878,18,FALSE)</f>
        <v>93401: Institución de Asistencia Social</v>
      </c>
      <c r="S103" s="124" t="str">
        <f>VLOOKUP(A103,BASE.!$A$2:$T$878,19,FALSE)</f>
        <v xml:space="preserve">Se acompaña certificado financiero correspondiente al año 2019 aprobado por el  Sub Departamento de Supervisión Financiera Nacional. </v>
      </c>
      <c r="T103" s="169">
        <f>VLOOKUP(A103,BASE.!$A$2:$T$878,20,FALSE)</f>
        <v>37970</v>
      </c>
      <c r="U103" s="183">
        <v>2330</v>
      </c>
      <c r="V103" s="184">
        <v>18082689</v>
      </c>
      <c r="W103" s="184">
        <v>53706017</v>
      </c>
      <c r="X103" s="170">
        <v>44286</v>
      </c>
      <c r="Y103" s="166" t="s">
        <v>7879</v>
      </c>
      <c r="Z103" s="166" t="s">
        <v>7880</v>
      </c>
      <c r="AA103" s="183" t="s">
        <v>7954</v>
      </c>
    </row>
    <row r="104" spans="1:27" x14ac:dyDescent="0.2">
      <c r="A104" s="183">
        <v>2330</v>
      </c>
      <c r="B104" s="124" t="str">
        <f>VLOOKUP(A104,BASE.!$A$2:$T$878,2,FALSE)</f>
        <v>Corporación Gabriela Mistral.</v>
      </c>
      <c r="C104" s="124">
        <f>VLOOKUP(A104,BASE.!$A$2:$T$878,3,FALSE)</f>
        <v>713523003</v>
      </c>
      <c r="D104" s="124" t="str">
        <f>VLOOKUP(A104,BASE.!$A$2:$T$878,4,FALSE)</f>
        <v>Corporación de Derecho Privado.</v>
      </c>
      <c r="E104" s="124" t="str">
        <f>VLOOKUP(A104,BASE.!$A$2:$T$878,5,FALSE)</f>
        <v xml:space="preserve">Otorgada por Decreto Supremo Nº 1027, de fecha 07 de noviembre de 1986, del Ministerio de Justicia, publicado en el Diario Oficial el día 22 de noviembre de 1986. </v>
      </c>
      <c r="F104" s="124" t="str">
        <f>VLOOKUP(A104,BASE.!$A$2:$T$878,6,FALSE)</f>
        <v xml:space="preserve">Certificado de Vigencia Folio Nº 500334237413, de 28 de julio de 2020, otorgado por el Servicio de Registro Civil e Identificación.
</v>
      </c>
      <c r="G104" s="124" t="str">
        <f>VLOOKUP(A104,BASE.!$A$2:$T$878,7,FALSE)</f>
        <v>El desarrollo de actividades de prevención y tratamiento, que sirvan para mejorar la atención a los menores en situación irregular en la Cuarta Región.</v>
      </c>
      <c r="H104" s="124" t="str">
        <f>VLOOKUP(A104,BASE.!$A$2:$T$878,8,FALSE)</f>
        <v>Presidente: Francisco León Henríquez Adaros
Vicepresidente: Marcelo Hidalgo Molina
Secretario: Carlos Manuel Calvo Muñoz
Tesorero : Jorge Brusher Mac- Farlane 
Directores:
María Lucrecia Rivera Muñoz
René Corbeaux Cruz</v>
      </c>
      <c r="I104" s="124" t="str">
        <f>VLOOKUP(A104,BASE.!$A$2:$T$878,9,FALSE)</f>
        <v>Durarán 03 años en sus cargos.</v>
      </c>
      <c r="J104" s="124" t="str">
        <f>VLOOKUP(A104,BASE.!$A$2:$T$878,10,FALSE)</f>
        <v>De 20 de Mayo de 2020 al 20  de Mayo de 2023.</v>
      </c>
      <c r="K104" s="124" t="str">
        <f>VLOOKUP(A104,BASE.!$A$2:$T$878,11,FALSE)</f>
        <v xml:space="preserve">Presidente: Francisco León Henríquez Adaros, 
Directora Ejecutiva: María Cristina Meléndez Jiménez,
</v>
      </c>
      <c r="L104" s="124" t="str">
        <f>VLOOKUP(A104,BASE.!$A$2:$T$878,12,FALSE)</f>
        <v xml:space="preserve">La Pampilla S/N, Casilla 98, Coquimbo.
</v>
      </c>
      <c r="M104" s="124" t="str">
        <f>VLOOKUP(A104,BASE.!$A$2:$T$878,13,FALSE)</f>
        <v>IV</v>
      </c>
      <c r="N104" s="124" t="str">
        <f>VLOOKUP(A104,BASE.!$A$2:$T$878,14,FALSE)</f>
        <v>Coquimbo</v>
      </c>
      <c r="O104" s="124" t="str">
        <f>VLOOKUP(A104,BASE.!$A$2:$T$878,15,FALSE)</f>
        <v>(51) 2321039</v>
      </c>
      <c r="P104" s="124" t="str">
        <f>VLOOKUP(A104,BASE.!$A$2:$T$878,16,FALSE)</f>
        <v xml:space="preserve">cgmistral07@yahoo.es              ugesco@gmail.com
</v>
      </c>
      <c r="Q104" s="124" t="str">
        <f>VLOOKUP(A104,BASE.!$A$2:$T$878,17,FALSE)</f>
        <v>Casilla 98</v>
      </c>
      <c r="R104" s="124" t="str">
        <f>VLOOKUP(A104,BASE.!$A$2:$T$878,18,FALSE)</f>
        <v>93401: Institución de Asistencia Social</v>
      </c>
      <c r="S104" s="124" t="str">
        <f>VLOOKUP(A104,BASE.!$A$2:$T$878,19,FALSE)</f>
        <v xml:space="preserve">Se acompaña certificado financiero correspondiente al año 2019 aprobado por el  Sub Departamento de Supervisión Financiera Nacional. </v>
      </c>
      <c r="T104" s="169">
        <f>VLOOKUP(A104,BASE.!$A$2:$T$878,20,FALSE)</f>
        <v>37970</v>
      </c>
      <c r="U104" s="183">
        <v>2330</v>
      </c>
      <c r="V104" s="184">
        <v>9138924</v>
      </c>
      <c r="W104" s="184">
        <v>27416772</v>
      </c>
      <c r="X104" s="170">
        <v>44286</v>
      </c>
      <c r="Y104" s="166" t="s">
        <v>7879</v>
      </c>
      <c r="Z104" s="166" t="s">
        <v>7880</v>
      </c>
      <c r="AA104" s="183" t="s">
        <v>7892</v>
      </c>
    </row>
    <row r="105" spans="1:27" x14ac:dyDescent="0.2">
      <c r="A105" s="183">
        <v>2330</v>
      </c>
      <c r="B105" s="124" t="str">
        <f>VLOOKUP(A105,BASE.!$A$2:$T$878,2,FALSE)</f>
        <v>Corporación Gabriela Mistral.</v>
      </c>
      <c r="C105" s="124">
        <f>VLOOKUP(A105,BASE.!$A$2:$T$878,3,FALSE)</f>
        <v>713523003</v>
      </c>
      <c r="D105" s="124" t="str">
        <f>VLOOKUP(A105,BASE.!$A$2:$T$878,4,FALSE)</f>
        <v>Corporación de Derecho Privado.</v>
      </c>
      <c r="E105" s="124" t="str">
        <f>VLOOKUP(A105,BASE.!$A$2:$T$878,5,FALSE)</f>
        <v xml:space="preserve">Otorgada por Decreto Supremo Nº 1027, de fecha 07 de noviembre de 1986, del Ministerio de Justicia, publicado en el Diario Oficial el día 22 de noviembre de 1986. </v>
      </c>
      <c r="F105" s="124" t="str">
        <f>VLOOKUP(A105,BASE.!$A$2:$T$878,6,FALSE)</f>
        <v xml:space="preserve">Certificado de Vigencia Folio Nº 500334237413, de 28 de julio de 2020, otorgado por el Servicio de Registro Civil e Identificación.
</v>
      </c>
      <c r="G105" s="124" t="str">
        <f>VLOOKUP(A105,BASE.!$A$2:$T$878,7,FALSE)</f>
        <v>El desarrollo de actividades de prevención y tratamiento, que sirvan para mejorar la atención a los menores en situación irregular en la Cuarta Región.</v>
      </c>
      <c r="H105" s="124" t="str">
        <f>VLOOKUP(A105,BASE.!$A$2:$T$878,8,FALSE)</f>
        <v>Presidente: Francisco León Henríquez Adaros
Vicepresidente: Marcelo Hidalgo Molina
Secretario: Carlos Manuel Calvo Muñoz
Tesorero : Jorge Brusher Mac- Farlane 
Directores:
María Lucrecia Rivera Muñoz
René Corbeaux Cruz</v>
      </c>
      <c r="I105" s="124" t="str">
        <f>VLOOKUP(A105,BASE.!$A$2:$T$878,9,FALSE)</f>
        <v>Durarán 03 años en sus cargos.</v>
      </c>
      <c r="J105" s="124" t="str">
        <f>VLOOKUP(A105,BASE.!$A$2:$T$878,10,FALSE)</f>
        <v>De 20 de Mayo de 2020 al 20  de Mayo de 2023.</v>
      </c>
      <c r="K105" s="124" t="str">
        <f>VLOOKUP(A105,BASE.!$A$2:$T$878,11,FALSE)</f>
        <v xml:space="preserve">Presidente: Francisco León Henríquez Adaros, 
Directora Ejecutiva: María Cristina Meléndez Jiménez,
</v>
      </c>
      <c r="L105" s="124" t="str">
        <f>VLOOKUP(A105,BASE.!$A$2:$T$878,12,FALSE)</f>
        <v xml:space="preserve">La Pampilla S/N, Casilla 98, Coquimbo.
</v>
      </c>
      <c r="M105" s="124" t="str">
        <f>VLOOKUP(A105,BASE.!$A$2:$T$878,13,FALSE)</f>
        <v>IV</v>
      </c>
      <c r="N105" s="124" t="str">
        <f>VLOOKUP(A105,BASE.!$A$2:$T$878,14,FALSE)</f>
        <v>Coquimbo</v>
      </c>
      <c r="O105" s="124" t="str">
        <f>VLOOKUP(A105,BASE.!$A$2:$T$878,15,FALSE)</f>
        <v>(51) 2321039</v>
      </c>
      <c r="P105" s="124" t="str">
        <f>VLOOKUP(A105,BASE.!$A$2:$T$878,16,FALSE)</f>
        <v xml:space="preserve">cgmistral07@yahoo.es              ugesco@gmail.com
</v>
      </c>
      <c r="Q105" s="124" t="str">
        <f>VLOOKUP(A105,BASE.!$A$2:$T$878,17,FALSE)</f>
        <v>Casilla 98</v>
      </c>
      <c r="R105" s="124" t="str">
        <f>VLOOKUP(A105,BASE.!$A$2:$T$878,18,FALSE)</f>
        <v>93401: Institución de Asistencia Social</v>
      </c>
      <c r="S105" s="124" t="str">
        <f>VLOOKUP(A105,BASE.!$A$2:$T$878,19,FALSE)</f>
        <v xml:space="preserve">Se acompaña certificado financiero correspondiente al año 2019 aprobado por el  Sub Departamento de Supervisión Financiera Nacional. </v>
      </c>
      <c r="T105" s="169">
        <f>VLOOKUP(A105,BASE.!$A$2:$T$878,20,FALSE)</f>
        <v>37970</v>
      </c>
      <c r="U105" s="183">
        <v>2330</v>
      </c>
      <c r="V105" s="184">
        <v>9463208</v>
      </c>
      <c r="W105" s="184">
        <v>27063006</v>
      </c>
      <c r="X105" s="170">
        <v>44286</v>
      </c>
      <c r="Y105" s="166" t="s">
        <v>7879</v>
      </c>
      <c r="Z105" s="166" t="s">
        <v>7880</v>
      </c>
      <c r="AA105" s="183" t="s">
        <v>7955</v>
      </c>
    </row>
    <row r="106" spans="1:27" x14ac:dyDescent="0.2">
      <c r="A106" s="183">
        <v>2330</v>
      </c>
      <c r="B106" s="124" t="str">
        <f>VLOOKUP(A106,BASE.!$A$2:$T$878,2,FALSE)</f>
        <v>Corporación Gabriela Mistral.</v>
      </c>
      <c r="C106" s="124">
        <f>VLOOKUP(A106,BASE.!$A$2:$T$878,3,FALSE)</f>
        <v>713523003</v>
      </c>
      <c r="D106" s="124" t="str">
        <f>VLOOKUP(A106,BASE.!$A$2:$T$878,4,FALSE)</f>
        <v>Corporación de Derecho Privado.</v>
      </c>
      <c r="E106" s="124" t="str">
        <f>VLOOKUP(A106,BASE.!$A$2:$T$878,5,FALSE)</f>
        <v xml:space="preserve">Otorgada por Decreto Supremo Nº 1027, de fecha 07 de noviembre de 1986, del Ministerio de Justicia, publicado en el Diario Oficial el día 22 de noviembre de 1986. </v>
      </c>
      <c r="F106" s="124" t="str">
        <f>VLOOKUP(A106,BASE.!$A$2:$T$878,6,FALSE)</f>
        <v xml:space="preserve">Certificado de Vigencia Folio Nº 500334237413, de 28 de julio de 2020, otorgado por el Servicio de Registro Civil e Identificación.
</v>
      </c>
      <c r="G106" s="124" t="str">
        <f>VLOOKUP(A106,BASE.!$A$2:$T$878,7,FALSE)</f>
        <v>El desarrollo de actividades de prevención y tratamiento, que sirvan para mejorar la atención a los menores en situación irregular en la Cuarta Región.</v>
      </c>
      <c r="H106" s="124" t="str">
        <f>VLOOKUP(A106,BASE.!$A$2:$T$878,8,FALSE)</f>
        <v>Presidente: Francisco León Henríquez Adaros
Vicepresidente: Marcelo Hidalgo Molina
Secretario: Carlos Manuel Calvo Muñoz
Tesorero : Jorge Brusher Mac- Farlane 
Directores:
María Lucrecia Rivera Muñoz
René Corbeaux Cruz</v>
      </c>
      <c r="I106" s="124" t="str">
        <f>VLOOKUP(A106,BASE.!$A$2:$T$878,9,FALSE)</f>
        <v>Durarán 03 años en sus cargos.</v>
      </c>
      <c r="J106" s="124" t="str">
        <f>VLOOKUP(A106,BASE.!$A$2:$T$878,10,FALSE)</f>
        <v>De 20 de Mayo de 2020 al 20  de Mayo de 2023.</v>
      </c>
      <c r="K106" s="124" t="str">
        <f>VLOOKUP(A106,BASE.!$A$2:$T$878,11,FALSE)</f>
        <v xml:space="preserve">Presidente: Francisco León Henríquez Adaros, 
Directora Ejecutiva: María Cristina Meléndez Jiménez,
</v>
      </c>
      <c r="L106" s="124" t="str">
        <f>VLOOKUP(A106,BASE.!$A$2:$T$878,12,FALSE)</f>
        <v xml:space="preserve">La Pampilla S/N, Casilla 98, Coquimbo.
</v>
      </c>
      <c r="M106" s="124" t="str">
        <f>VLOOKUP(A106,BASE.!$A$2:$T$878,13,FALSE)</f>
        <v>IV</v>
      </c>
      <c r="N106" s="124" t="str">
        <f>VLOOKUP(A106,BASE.!$A$2:$T$878,14,FALSE)</f>
        <v>Coquimbo</v>
      </c>
      <c r="O106" s="124" t="str">
        <f>VLOOKUP(A106,BASE.!$A$2:$T$878,15,FALSE)</f>
        <v>(51) 2321039</v>
      </c>
      <c r="P106" s="124" t="str">
        <f>VLOOKUP(A106,BASE.!$A$2:$T$878,16,FALSE)</f>
        <v xml:space="preserve">cgmistral07@yahoo.es              ugesco@gmail.com
</v>
      </c>
      <c r="Q106" s="124" t="str">
        <f>VLOOKUP(A106,BASE.!$A$2:$T$878,17,FALSE)</f>
        <v>Casilla 98</v>
      </c>
      <c r="R106" s="124" t="str">
        <f>VLOOKUP(A106,BASE.!$A$2:$T$878,18,FALSE)</f>
        <v>93401: Institución de Asistencia Social</v>
      </c>
      <c r="S106" s="124" t="str">
        <f>VLOOKUP(A106,BASE.!$A$2:$T$878,19,FALSE)</f>
        <v xml:space="preserve">Se acompaña certificado financiero correspondiente al año 2019 aprobado por el  Sub Departamento de Supervisión Financiera Nacional. </v>
      </c>
      <c r="T106" s="169">
        <f>VLOOKUP(A106,BASE.!$A$2:$T$878,20,FALSE)</f>
        <v>37970</v>
      </c>
      <c r="U106" s="183">
        <v>2330</v>
      </c>
      <c r="V106" s="184">
        <v>339835</v>
      </c>
      <c r="W106" s="184">
        <v>20756408</v>
      </c>
      <c r="X106" s="170">
        <v>44286</v>
      </c>
      <c r="Y106" s="166" t="s">
        <v>7879</v>
      </c>
      <c r="Z106" s="166" t="s">
        <v>7880</v>
      </c>
      <c r="AA106" s="183" t="s">
        <v>7916</v>
      </c>
    </row>
    <row r="107" spans="1:27" x14ac:dyDescent="0.2">
      <c r="A107" s="183">
        <v>2330</v>
      </c>
      <c r="B107" s="124" t="str">
        <f>VLOOKUP(A107,BASE.!$A$2:$T$878,2,FALSE)</f>
        <v>Corporación Gabriela Mistral.</v>
      </c>
      <c r="C107" s="124">
        <f>VLOOKUP(A107,BASE.!$A$2:$T$878,3,FALSE)</f>
        <v>713523003</v>
      </c>
      <c r="D107" s="124" t="str">
        <f>VLOOKUP(A107,BASE.!$A$2:$T$878,4,FALSE)</f>
        <v>Corporación de Derecho Privado.</v>
      </c>
      <c r="E107" s="124" t="str">
        <f>VLOOKUP(A107,BASE.!$A$2:$T$878,5,FALSE)</f>
        <v xml:space="preserve">Otorgada por Decreto Supremo Nº 1027, de fecha 07 de noviembre de 1986, del Ministerio de Justicia, publicado en el Diario Oficial el día 22 de noviembre de 1986. </v>
      </c>
      <c r="F107" s="124" t="str">
        <f>VLOOKUP(A107,BASE.!$A$2:$T$878,6,FALSE)</f>
        <v xml:space="preserve">Certificado de Vigencia Folio Nº 500334237413, de 28 de julio de 2020, otorgado por el Servicio de Registro Civil e Identificación.
</v>
      </c>
      <c r="G107" s="124" t="str">
        <f>VLOOKUP(A107,BASE.!$A$2:$T$878,7,FALSE)</f>
        <v>El desarrollo de actividades de prevención y tratamiento, que sirvan para mejorar la atención a los menores en situación irregular en la Cuarta Región.</v>
      </c>
      <c r="H107" s="124" t="str">
        <f>VLOOKUP(A107,BASE.!$A$2:$T$878,8,FALSE)</f>
        <v>Presidente: Francisco León Henríquez Adaros
Vicepresidente: Marcelo Hidalgo Molina
Secretario: Carlos Manuel Calvo Muñoz
Tesorero : Jorge Brusher Mac- Farlane 
Directores:
María Lucrecia Rivera Muñoz
René Corbeaux Cruz</v>
      </c>
      <c r="I107" s="124" t="str">
        <f>VLOOKUP(A107,BASE.!$A$2:$T$878,9,FALSE)</f>
        <v>Durarán 03 años en sus cargos.</v>
      </c>
      <c r="J107" s="124" t="str">
        <f>VLOOKUP(A107,BASE.!$A$2:$T$878,10,FALSE)</f>
        <v>De 20 de Mayo de 2020 al 20  de Mayo de 2023.</v>
      </c>
      <c r="K107" s="124" t="str">
        <f>VLOOKUP(A107,BASE.!$A$2:$T$878,11,FALSE)</f>
        <v xml:space="preserve">Presidente: Francisco León Henríquez Adaros, 
Directora Ejecutiva: María Cristina Meléndez Jiménez,
</v>
      </c>
      <c r="L107" s="124" t="str">
        <f>VLOOKUP(A107,BASE.!$A$2:$T$878,12,FALSE)</f>
        <v xml:space="preserve">La Pampilla S/N, Casilla 98, Coquimbo.
</v>
      </c>
      <c r="M107" s="124" t="str">
        <f>VLOOKUP(A107,BASE.!$A$2:$T$878,13,FALSE)</f>
        <v>IV</v>
      </c>
      <c r="N107" s="124" t="str">
        <f>VLOOKUP(A107,BASE.!$A$2:$T$878,14,FALSE)</f>
        <v>Coquimbo</v>
      </c>
      <c r="O107" s="124" t="str">
        <f>VLOOKUP(A107,BASE.!$A$2:$T$878,15,FALSE)</f>
        <v>(51) 2321039</v>
      </c>
      <c r="P107" s="124" t="str">
        <f>VLOOKUP(A107,BASE.!$A$2:$T$878,16,FALSE)</f>
        <v xml:space="preserve">cgmistral07@yahoo.es              ugesco@gmail.com
</v>
      </c>
      <c r="Q107" s="124" t="str">
        <f>VLOOKUP(A107,BASE.!$A$2:$T$878,17,FALSE)</f>
        <v>Casilla 98</v>
      </c>
      <c r="R107" s="124" t="str">
        <f>VLOOKUP(A107,BASE.!$A$2:$T$878,18,FALSE)</f>
        <v>93401: Institución de Asistencia Social</v>
      </c>
      <c r="S107" s="124" t="str">
        <f>VLOOKUP(A107,BASE.!$A$2:$T$878,19,FALSE)</f>
        <v xml:space="preserve">Se acompaña certificado financiero correspondiente al año 2019 aprobado por el  Sub Departamento de Supervisión Financiera Nacional. </v>
      </c>
      <c r="T107" s="169">
        <f>VLOOKUP(A107,BASE.!$A$2:$T$878,20,FALSE)</f>
        <v>37970</v>
      </c>
      <c r="U107" s="183">
        <v>2330</v>
      </c>
      <c r="V107" s="184">
        <v>45435193</v>
      </c>
      <c r="W107" s="184">
        <v>162713517</v>
      </c>
      <c r="X107" s="170">
        <v>44286</v>
      </c>
      <c r="Y107" s="166" t="s">
        <v>7879</v>
      </c>
      <c r="Z107" s="166" t="s">
        <v>7880</v>
      </c>
      <c r="AA107" s="183" t="s">
        <v>7917</v>
      </c>
    </row>
    <row r="108" spans="1:27" x14ac:dyDescent="0.2">
      <c r="A108" s="183">
        <v>2330</v>
      </c>
      <c r="B108" s="124" t="str">
        <f>VLOOKUP(A108,BASE.!$A$2:$T$878,2,FALSE)</f>
        <v>Corporación Gabriela Mistral.</v>
      </c>
      <c r="C108" s="124">
        <f>VLOOKUP(A108,BASE.!$A$2:$T$878,3,FALSE)</f>
        <v>713523003</v>
      </c>
      <c r="D108" s="124" t="str">
        <f>VLOOKUP(A108,BASE.!$A$2:$T$878,4,FALSE)</f>
        <v>Corporación de Derecho Privado.</v>
      </c>
      <c r="E108" s="124" t="str">
        <f>VLOOKUP(A108,BASE.!$A$2:$T$878,5,FALSE)</f>
        <v xml:space="preserve">Otorgada por Decreto Supremo Nº 1027, de fecha 07 de noviembre de 1986, del Ministerio de Justicia, publicado en el Diario Oficial el día 22 de noviembre de 1986. </v>
      </c>
      <c r="F108" s="124" t="str">
        <f>VLOOKUP(A108,BASE.!$A$2:$T$878,6,FALSE)</f>
        <v xml:space="preserve">Certificado de Vigencia Folio Nº 500334237413, de 28 de julio de 2020, otorgado por el Servicio de Registro Civil e Identificación.
</v>
      </c>
      <c r="G108" s="124" t="str">
        <f>VLOOKUP(A108,BASE.!$A$2:$T$878,7,FALSE)</f>
        <v>El desarrollo de actividades de prevención y tratamiento, que sirvan para mejorar la atención a los menores en situación irregular en la Cuarta Región.</v>
      </c>
      <c r="H108" s="124" t="str">
        <f>VLOOKUP(A108,BASE.!$A$2:$T$878,8,FALSE)</f>
        <v>Presidente: Francisco León Henríquez Adaros
Vicepresidente: Marcelo Hidalgo Molina
Secretario: Carlos Manuel Calvo Muñoz
Tesorero : Jorge Brusher Mac- Farlane 
Directores:
María Lucrecia Rivera Muñoz
René Corbeaux Cruz</v>
      </c>
      <c r="I108" s="124" t="str">
        <f>VLOOKUP(A108,BASE.!$A$2:$T$878,9,FALSE)</f>
        <v>Durarán 03 años en sus cargos.</v>
      </c>
      <c r="J108" s="124" t="str">
        <f>VLOOKUP(A108,BASE.!$A$2:$T$878,10,FALSE)</f>
        <v>De 20 de Mayo de 2020 al 20  de Mayo de 2023.</v>
      </c>
      <c r="K108" s="124" t="str">
        <f>VLOOKUP(A108,BASE.!$A$2:$T$878,11,FALSE)</f>
        <v xml:space="preserve">Presidente: Francisco León Henríquez Adaros, 
Directora Ejecutiva: María Cristina Meléndez Jiménez,
</v>
      </c>
      <c r="L108" s="124" t="str">
        <f>VLOOKUP(A108,BASE.!$A$2:$T$878,12,FALSE)</f>
        <v xml:space="preserve">La Pampilla S/N, Casilla 98, Coquimbo.
</v>
      </c>
      <c r="M108" s="124" t="str">
        <f>VLOOKUP(A108,BASE.!$A$2:$T$878,13,FALSE)</f>
        <v>IV</v>
      </c>
      <c r="N108" s="124" t="str">
        <f>VLOOKUP(A108,BASE.!$A$2:$T$878,14,FALSE)</f>
        <v>Coquimbo</v>
      </c>
      <c r="O108" s="124" t="str">
        <f>VLOOKUP(A108,BASE.!$A$2:$T$878,15,FALSE)</f>
        <v>(51) 2321039</v>
      </c>
      <c r="P108" s="124" t="str">
        <f>VLOOKUP(A108,BASE.!$A$2:$T$878,16,FALSE)</f>
        <v xml:space="preserve">cgmistral07@yahoo.es              ugesco@gmail.com
</v>
      </c>
      <c r="Q108" s="124" t="str">
        <f>VLOOKUP(A108,BASE.!$A$2:$T$878,17,FALSE)</f>
        <v>Casilla 98</v>
      </c>
      <c r="R108" s="124" t="str">
        <f>VLOOKUP(A108,BASE.!$A$2:$T$878,18,FALSE)</f>
        <v>93401: Institución de Asistencia Social</v>
      </c>
      <c r="S108" s="124" t="str">
        <f>VLOOKUP(A108,BASE.!$A$2:$T$878,19,FALSE)</f>
        <v xml:space="preserve">Se acompaña certificado financiero correspondiente al año 2019 aprobado por el  Sub Departamento de Supervisión Financiera Nacional. </v>
      </c>
      <c r="T108" s="169">
        <f>VLOOKUP(A108,BASE.!$A$2:$T$878,20,FALSE)</f>
        <v>37970</v>
      </c>
      <c r="U108" s="183">
        <v>2330</v>
      </c>
      <c r="V108" s="184">
        <v>22102242</v>
      </c>
      <c r="W108" s="184">
        <v>78826071</v>
      </c>
      <c r="X108" s="170">
        <v>44286</v>
      </c>
      <c r="Y108" s="166" t="s">
        <v>7879</v>
      </c>
      <c r="Z108" s="166" t="s">
        <v>7880</v>
      </c>
      <c r="AA108" s="183" t="s">
        <v>7956</v>
      </c>
    </row>
    <row r="109" spans="1:27" x14ac:dyDescent="0.2">
      <c r="A109" s="183">
        <v>2330</v>
      </c>
      <c r="B109" s="124" t="str">
        <f>VLOOKUP(A109,BASE.!$A$2:$T$878,2,FALSE)</f>
        <v>Corporación Gabriela Mistral.</v>
      </c>
      <c r="C109" s="124">
        <f>VLOOKUP(A109,BASE.!$A$2:$T$878,3,FALSE)</f>
        <v>713523003</v>
      </c>
      <c r="D109" s="124" t="str">
        <f>VLOOKUP(A109,BASE.!$A$2:$T$878,4,FALSE)</f>
        <v>Corporación de Derecho Privado.</v>
      </c>
      <c r="E109" s="124" t="str">
        <f>VLOOKUP(A109,BASE.!$A$2:$T$878,5,FALSE)</f>
        <v xml:space="preserve">Otorgada por Decreto Supremo Nº 1027, de fecha 07 de noviembre de 1986, del Ministerio de Justicia, publicado en el Diario Oficial el día 22 de noviembre de 1986. </v>
      </c>
      <c r="F109" s="124" t="str">
        <f>VLOOKUP(A109,BASE.!$A$2:$T$878,6,FALSE)</f>
        <v xml:space="preserve">Certificado de Vigencia Folio Nº 500334237413, de 28 de julio de 2020, otorgado por el Servicio de Registro Civil e Identificación.
</v>
      </c>
      <c r="G109" s="124" t="str">
        <f>VLOOKUP(A109,BASE.!$A$2:$T$878,7,FALSE)</f>
        <v>El desarrollo de actividades de prevención y tratamiento, que sirvan para mejorar la atención a los menores en situación irregular en la Cuarta Región.</v>
      </c>
      <c r="H109" s="124" t="str">
        <f>VLOOKUP(A109,BASE.!$A$2:$T$878,8,FALSE)</f>
        <v>Presidente: Francisco León Henríquez Adaros
Vicepresidente: Marcelo Hidalgo Molina
Secretario: Carlos Manuel Calvo Muñoz
Tesorero : Jorge Brusher Mac- Farlane 
Directores:
María Lucrecia Rivera Muñoz
René Corbeaux Cruz</v>
      </c>
      <c r="I109" s="124" t="str">
        <f>VLOOKUP(A109,BASE.!$A$2:$T$878,9,FALSE)</f>
        <v>Durarán 03 años en sus cargos.</v>
      </c>
      <c r="J109" s="124" t="str">
        <f>VLOOKUP(A109,BASE.!$A$2:$T$878,10,FALSE)</f>
        <v>De 20 de Mayo de 2020 al 20  de Mayo de 2023.</v>
      </c>
      <c r="K109" s="124" t="str">
        <f>VLOOKUP(A109,BASE.!$A$2:$T$878,11,FALSE)</f>
        <v xml:space="preserve">Presidente: Francisco León Henríquez Adaros, 
Directora Ejecutiva: María Cristina Meléndez Jiménez,
</v>
      </c>
      <c r="L109" s="124" t="str">
        <f>VLOOKUP(A109,BASE.!$A$2:$T$878,12,FALSE)</f>
        <v xml:space="preserve">La Pampilla S/N, Casilla 98, Coquimbo.
</v>
      </c>
      <c r="M109" s="124" t="str">
        <f>VLOOKUP(A109,BASE.!$A$2:$T$878,13,FALSE)</f>
        <v>IV</v>
      </c>
      <c r="N109" s="124" t="str">
        <f>VLOOKUP(A109,BASE.!$A$2:$T$878,14,FALSE)</f>
        <v>Coquimbo</v>
      </c>
      <c r="O109" s="124" t="str">
        <f>VLOOKUP(A109,BASE.!$A$2:$T$878,15,FALSE)</f>
        <v>(51) 2321039</v>
      </c>
      <c r="P109" s="124" t="str">
        <f>VLOOKUP(A109,BASE.!$A$2:$T$878,16,FALSE)</f>
        <v xml:space="preserve">cgmistral07@yahoo.es              ugesco@gmail.com
</v>
      </c>
      <c r="Q109" s="124" t="str">
        <f>VLOOKUP(A109,BASE.!$A$2:$T$878,17,FALSE)</f>
        <v>Casilla 98</v>
      </c>
      <c r="R109" s="124" t="str">
        <f>VLOOKUP(A109,BASE.!$A$2:$T$878,18,FALSE)</f>
        <v>93401: Institución de Asistencia Social</v>
      </c>
      <c r="S109" s="124" t="str">
        <f>VLOOKUP(A109,BASE.!$A$2:$T$878,19,FALSE)</f>
        <v xml:space="preserve">Se acompaña certificado financiero correspondiente al año 2019 aprobado por el  Sub Departamento de Supervisión Financiera Nacional. </v>
      </c>
      <c r="T109" s="169">
        <f>VLOOKUP(A109,BASE.!$A$2:$T$878,20,FALSE)</f>
        <v>37970</v>
      </c>
      <c r="U109" s="183">
        <v>2330</v>
      </c>
      <c r="V109" s="184">
        <v>14858121</v>
      </c>
      <c r="W109" s="184">
        <v>43955275</v>
      </c>
      <c r="X109" s="170">
        <v>44286</v>
      </c>
      <c r="Y109" s="166" t="s">
        <v>7879</v>
      </c>
      <c r="Z109" s="166" t="s">
        <v>7880</v>
      </c>
      <c r="AA109" s="183" t="s">
        <v>7906</v>
      </c>
    </row>
    <row r="110" spans="1:27" x14ac:dyDescent="0.2">
      <c r="A110" s="183">
        <v>2330</v>
      </c>
      <c r="B110" s="124" t="str">
        <f>VLOOKUP(A110,BASE.!$A$2:$T$878,2,FALSE)</f>
        <v>Corporación Gabriela Mistral.</v>
      </c>
      <c r="C110" s="124">
        <f>VLOOKUP(A110,BASE.!$A$2:$T$878,3,FALSE)</f>
        <v>713523003</v>
      </c>
      <c r="D110" s="124" t="str">
        <f>VLOOKUP(A110,BASE.!$A$2:$T$878,4,FALSE)</f>
        <v>Corporación de Derecho Privado.</v>
      </c>
      <c r="E110" s="124" t="str">
        <f>VLOOKUP(A110,BASE.!$A$2:$T$878,5,FALSE)</f>
        <v xml:space="preserve">Otorgada por Decreto Supremo Nº 1027, de fecha 07 de noviembre de 1986, del Ministerio de Justicia, publicado en el Diario Oficial el día 22 de noviembre de 1986. </v>
      </c>
      <c r="F110" s="124" t="str">
        <f>VLOOKUP(A110,BASE.!$A$2:$T$878,6,FALSE)</f>
        <v xml:space="preserve">Certificado de Vigencia Folio Nº 500334237413, de 28 de julio de 2020, otorgado por el Servicio de Registro Civil e Identificación.
</v>
      </c>
      <c r="G110" s="124" t="str">
        <f>VLOOKUP(A110,BASE.!$A$2:$T$878,7,FALSE)</f>
        <v>El desarrollo de actividades de prevención y tratamiento, que sirvan para mejorar la atención a los menores en situación irregular en la Cuarta Región.</v>
      </c>
      <c r="H110" s="124" t="str">
        <f>VLOOKUP(A110,BASE.!$A$2:$T$878,8,FALSE)</f>
        <v>Presidente: Francisco León Henríquez Adaros
Vicepresidente: Marcelo Hidalgo Molina
Secretario: Carlos Manuel Calvo Muñoz
Tesorero : Jorge Brusher Mac- Farlane 
Directores:
María Lucrecia Rivera Muñoz
René Corbeaux Cruz</v>
      </c>
      <c r="I110" s="124" t="str">
        <f>VLOOKUP(A110,BASE.!$A$2:$T$878,9,FALSE)</f>
        <v>Durarán 03 años en sus cargos.</v>
      </c>
      <c r="J110" s="124" t="str">
        <f>VLOOKUP(A110,BASE.!$A$2:$T$878,10,FALSE)</f>
        <v>De 20 de Mayo de 2020 al 20  de Mayo de 2023.</v>
      </c>
      <c r="K110" s="124" t="str">
        <f>VLOOKUP(A110,BASE.!$A$2:$T$878,11,FALSE)</f>
        <v xml:space="preserve">Presidente: Francisco León Henríquez Adaros, 
Directora Ejecutiva: María Cristina Meléndez Jiménez,
</v>
      </c>
      <c r="L110" s="124" t="str">
        <f>VLOOKUP(A110,BASE.!$A$2:$T$878,12,FALSE)</f>
        <v xml:space="preserve">La Pampilla S/N, Casilla 98, Coquimbo.
</v>
      </c>
      <c r="M110" s="124" t="str">
        <f>VLOOKUP(A110,BASE.!$A$2:$T$878,13,FALSE)</f>
        <v>IV</v>
      </c>
      <c r="N110" s="124" t="str">
        <f>VLOOKUP(A110,BASE.!$A$2:$T$878,14,FALSE)</f>
        <v>Coquimbo</v>
      </c>
      <c r="O110" s="124" t="str">
        <f>VLOOKUP(A110,BASE.!$A$2:$T$878,15,FALSE)</f>
        <v>(51) 2321039</v>
      </c>
      <c r="P110" s="124" t="str">
        <f>VLOOKUP(A110,BASE.!$A$2:$T$878,16,FALSE)</f>
        <v xml:space="preserve">cgmistral07@yahoo.es              ugesco@gmail.com
</v>
      </c>
      <c r="Q110" s="124" t="str">
        <f>VLOOKUP(A110,BASE.!$A$2:$T$878,17,FALSE)</f>
        <v>Casilla 98</v>
      </c>
      <c r="R110" s="124" t="str">
        <f>VLOOKUP(A110,BASE.!$A$2:$T$878,18,FALSE)</f>
        <v>93401: Institución de Asistencia Social</v>
      </c>
      <c r="S110" s="124" t="str">
        <f>VLOOKUP(A110,BASE.!$A$2:$T$878,19,FALSE)</f>
        <v xml:space="preserve">Se acompaña certificado financiero correspondiente al año 2019 aprobado por el  Sub Departamento de Supervisión Financiera Nacional. </v>
      </c>
      <c r="T110" s="169">
        <f>VLOOKUP(A110,BASE.!$A$2:$T$878,20,FALSE)</f>
        <v>37970</v>
      </c>
      <c r="U110" s="183">
        <v>2330</v>
      </c>
      <c r="V110" s="184">
        <v>13836134</v>
      </c>
      <c r="W110" s="184">
        <v>49908350</v>
      </c>
      <c r="X110" s="170">
        <v>44286</v>
      </c>
      <c r="Y110" s="166" t="s">
        <v>7879</v>
      </c>
      <c r="Z110" s="166" t="s">
        <v>7880</v>
      </c>
      <c r="AA110" s="183" t="s">
        <v>7957</v>
      </c>
    </row>
    <row r="111" spans="1:27" x14ac:dyDescent="0.2">
      <c r="A111" s="183">
        <v>2450</v>
      </c>
      <c r="B111" s="124" t="str">
        <f>VLOOKUP(A111,BASE.!$A$2:$T$878,2,FALSE)</f>
        <v>Corporación Metodista</v>
      </c>
      <c r="C111" s="124">
        <f>VLOOKUP(A111,BASE.!$A$2:$T$878,3,FALSE)</f>
        <v>700028100</v>
      </c>
      <c r="D111" s="124" t="str">
        <f>VLOOKUP(A111,BASE.!$A$2:$T$878,4,FALSE)</f>
        <v>Corporación de Derecho Privado</v>
      </c>
      <c r="E111" s="124" t="str">
        <f>VLOOKUP(A111,BASE.!$A$2:$T$878,5,FALSE)</f>
        <v>Otorgada por Decreto Supremo N° 2929, de 15 de septiembre de 1996, por el Ministerio de Justicia.</v>
      </c>
      <c r="F111" s="124" t="str">
        <f>VLOOKUP(A111,BASE.!$A$2:$T$878,6,FALSE)</f>
        <v>Certificado de Vigencia Folio N° 50035513600, de 09 de noviembre de 2020, del Servicio de Registro Civil e Identificación</v>
      </c>
      <c r="G111" s="124" t="str">
        <f>VLOOKUP(A111,BASE.!$A$2:$T$878,7,FALSE)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1" s="124" t="str">
        <f>VLOOKUP(A111,BASE.!$A$2:$T$878,8,FALSE)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1" s="124" t="str">
        <f>VLOOKUP(A111,BASE.!$A$2:$T$878,9,FALSE)</f>
        <v>Un año en sus cargos.</v>
      </c>
      <c r="J111" s="124" t="str">
        <f>VLOOKUP(A111,BASE.!$A$2:$T$878,10,FALSE)</f>
        <v>15 de mayo de 2019 a 15 de mayo de 2020. Se acompaña 
Ley N° 21239, que prorroga mandato de directorios por tiempos de pandemia</v>
      </c>
      <c r="K111" s="124" t="str">
        <f>VLOOKUP(A111,BASE.!$A$2:$T$878,11,FALSE)</f>
        <v xml:space="preserve">Presidente: Obispo (H) Neftalí Aravena Bravo,
Poder: Superintendente Distrito Concepción: Olga Romero Sanzana, 
</v>
      </c>
      <c r="L111" s="124" t="str">
        <f>VLOOKUP(A111,BASE.!$A$2:$T$878,12,FALSE)</f>
        <v xml:space="preserve">Sargento Aldea N° 1041, comuna de Santiago, Región Metropolitana
</v>
      </c>
      <c r="M111" s="124" t="str">
        <f>VLOOKUP(A111,BASE.!$A$2:$T$878,13,FALSE)</f>
        <v>XIII</v>
      </c>
      <c r="N111" s="124" t="str">
        <f>VLOOKUP(A111,BASE.!$A$2:$T$878,14,FALSE)</f>
        <v>Santiago</v>
      </c>
      <c r="O111" s="124" t="str">
        <f>VLOOKUP(A111,BASE.!$A$2:$T$878,15,FALSE)</f>
        <v>225569454- 225517112</v>
      </c>
      <c r="P111" s="124" t="str">
        <f>VLOOKUP(A111,BASE.!$A$2:$T$878,16,FALSE)</f>
        <v>cormetoficinalegal@gmail.com</v>
      </c>
      <c r="Q111" s="124">
        <f>VLOOKUP(A111,BASE.!$A$2:$T$878,17,FALSE)</f>
        <v>0</v>
      </c>
      <c r="R111" s="124">
        <f>VLOOKUP(A111,BASE.!$A$2:$T$878,18,FALSE)</f>
        <v>93401</v>
      </c>
      <c r="S111" s="124" t="str">
        <f>VLOOKUP(A111,BASE.!$A$2:$T$878,19,FALSE)</f>
        <v xml:space="preserve">Se acompaña certificado financiero de la Institución, correspondiente a antecedentes del año 2019 aprobado por el Sub Depto Supervisión Financiera. </v>
      </c>
      <c r="T111" s="169">
        <f>VLOOKUP(A111,BASE.!$A$2:$T$878,20,FALSE)</f>
        <v>37970</v>
      </c>
      <c r="U111" s="183">
        <v>2450</v>
      </c>
      <c r="V111" s="184">
        <v>0</v>
      </c>
      <c r="W111" s="184">
        <v>11679886</v>
      </c>
      <c r="X111" s="170">
        <v>44286</v>
      </c>
      <c r="Y111" s="166" t="s">
        <v>7879</v>
      </c>
      <c r="Z111" s="166" t="s">
        <v>7880</v>
      </c>
      <c r="AA111" s="183" t="s">
        <v>7913</v>
      </c>
    </row>
    <row r="112" spans="1:27" x14ac:dyDescent="0.2">
      <c r="A112" s="183">
        <v>2450</v>
      </c>
      <c r="B112" s="124" t="str">
        <f>VLOOKUP(A112,BASE.!$A$2:$T$878,2,FALSE)</f>
        <v>Corporación Metodista</v>
      </c>
      <c r="C112" s="124">
        <f>VLOOKUP(A112,BASE.!$A$2:$T$878,3,FALSE)</f>
        <v>700028100</v>
      </c>
      <c r="D112" s="124" t="str">
        <f>VLOOKUP(A112,BASE.!$A$2:$T$878,4,FALSE)</f>
        <v>Corporación de Derecho Privado</v>
      </c>
      <c r="E112" s="124" t="str">
        <f>VLOOKUP(A112,BASE.!$A$2:$T$878,5,FALSE)</f>
        <v>Otorgada por Decreto Supremo N° 2929, de 15 de septiembre de 1996, por el Ministerio de Justicia.</v>
      </c>
      <c r="F112" s="124" t="str">
        <f>VLOOKUP(A112,BASE.!$A$2:$T$878,6,FALSE)</f>
        <v>Certificado de Vigencia Folio N° 50035513600, de 09 de noviembre de 2020, del Servicio de Registro Civil e Identificación</v>
      </c>
      <c r="G112" s="124" t="str">
        <f>VLOOKUP(A112,BASE.!$A$2:$T$878,7,FALSE)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2" s="124" t="str">
        <f>VLOOKUP(A112,BASE.!$A$2:$T$878,8,FALSE)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2" s="124" t="str">
        <f>VLOOKUP(A112,BASE.!$A$2:$T$878,9,FALSE)</f>
        <v>Un año en sus cargos.</v>
      </c>
      <c r="J112" s="124" t="str">
        <f>VLOOKUP(A112,BASE.!$A$2:$T$878,10,FALSE)</f>
        <v>15 de mayo de 2019 a 15 de mayo de 2020. Se acompaña 
Ley N° 21239, que prorroga mandato de directorios por tiempos de pandemia</v>
      </c>
      <c r="K112" s="124" t="str">
        <f>VLOOKUP(A112,BASE.!$A$2:$T$878,11,FALSE)</f>
        <v xml:space="preserve">Presidente: Obispo (H) Neftalí Aravena Bravo,
Poder: Superintendente Distrito Concepción: Olga Romero Sanzana, 
</v>
      </c>
      <c r="L112" s="124" t="str">
        <f>VLOOKUP(A112,BASE.!$A$2:$T$878,12,FALSE)</f>
        <v xml:space="preserve">Sargento Aldea N° 1041, comuna de Santiago, Región Metropolitana
</v>
      </c>
      <c r="M112" s="124" t="str">
        <f>VLOOKUP(A112,BASE.!$A$2:$T$878,13,FALSE)</f>
        <v>XIII</v>
      </c>
      <c r="N112" s="124" t="str">
        <f>VLOOKUP(A112,BASE.!$A$2:$T$878,14,FALSE)</f>
        <v>Santiago</v>
      </c>
      <c r="O112" s="124" t="str">
        <f>VLOOKUP(A112,BASE.!$A$2:$T$878,15,FALSE)</f>
        <v>225569454- 225517112</v>
      </c>
      <c r="P112" s="124" t="str">
        <f>VLOOKUP(A112,BASE.!$A$2:$T$878,16,FALSE)</f>
        <v>cormetoficinalegal@gmail.com</v>
      </c>
      <c r="Q112" s="124">
        <f>VLOOKUP(A112,BASE.!$A$2:$T$878,17,FALSE)</f>
        <v>0</v>
      </c>
      <c r="R112" s="124">
        <f>VLOOKUP(A112,BASE.!$A$2:$T$878,18,FALSE)</f>
        <v>93401</v>
      </c>
      <c r="S112" s="124" t="str">
        <f>VLOOKUP(A112,BASE.!$A$2:$T$878,19,FALSE)</f>
        <v xml:space="preserve">Se acompaña certificado financiero de la Institución, correspondiente a antecedentes del año 2019 aprobado por el Sub Depto Supervisión Financiera. </v>
      </c>
      <c r="T112" s="169">
        <f>VLOOKUP(A112,BASE.!$A$2:$T$878,20,FALSE)</f>
        <v>37970</v>
      </c>
      <c r="U112" s="183">
        <v>2450</v>
      </c>
      <c r="V112" s="184">
        <v>31194815</v>
      </c>
      <c r="W112" s="184">
        <v>99826635</v>
      </c>
      <c r="X112" s="170">
        <v>44286</v>
      </c>
      <c r="Y112" s="166" t="s">
        <v>7879</v>
      </c>
      <c r="Z112" s="166" t="s">
        <v>7880</v>
      </c>
      <c r="AA112" s="183" t="s">
        <v>7958</v>
      </c>
    </row>
    <row r="113" spans="1:27" x14ac:dyDescent="0.2">
      <c r="A113" s="183">
        <v>2550</v>
      </c>
      <c r="B113" s="124" t="str">
        <f>VLOOKUP(A113,BASE.!$A$2:$T$878,2,FALSE)</f>
        <v xml:space="preserve">Corporación Municipal de Conchalí  de Educación, Salud y Atención de Menores, CORESAM </v>
      </c>
      <c r="C113" s="124">
        <f>VLOOKUP(A113,BASE.!$A$2:$T$878,3,FALSE)</f>
        <v>708781002</v>
      </c>
      <c r="D113" s="124" t="str">
        <f>VLOOKUP(A113,BASE.!$A$2:$T$878,4,FALSE)</f>
        <v>Corporación de Derecho Privado.</v>
      </c>
      <c r="E113" s="124" t="str">
        <f>VLOOKUP(A113,BASE.!$A$2:$T$878,5,FALSE)</f>
        <v xml:space="preserve">Decreto Supremo Nº 1226, de  7 de septiembre de 1981, del Ministerio de Justicia. </v>
      </c>
      <c r="F113" s="124" t="str">
        <f>VLOOKUP(A113,BASE.!$A$2:$T$878,6,FALSE)</f>
        <v>Certificado de Vigencia, Folio Nº 500354573727, emitido con fecha 06 de noviembre de 2020, por el Servicio de Registro Civil e Identificación.</v>
      </c>
      <c r="G113" s="124" t="str">
        <f>VLOOKUP(A113,BASE.!$A$2:$T$878,7,FALSE)</f>
        <v>Administrar y operar servicios en las áreas de educación, salud y atención de menores que haya tomado a su cargo la I. Municipalidad de Conchalí, adoptando las medidas necesarias para su dotación, ampliación y perfeccionamiento.</v>
      </c>
      <c r="H113" s="124" t="str">
        <f>VLOOKUP(A113,BASE.!$A$2:$T$878,8,FALSE)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3" s="124" t="str">
        <f>VLOOKUP(A113,BASE.!$A$2:$T$878,9,FALSE)</f>
        <v xml:space="preserve">Dos años en sus cargos.
</v>
      </c>
      <c r="J113" s="124" t="str">
        <f>VLOOKUP(A113,BASE.!$A$2:$T$878,10,FALSE)</f>
        <v>14-03-2019 según consta en Certificado de persona jurídica sin fines de lucro, Folio Nº 50035457050, emitido con fecha 06 de noviembre de 2020</v>
      </c>
      <c r="K113" s="124" t="str">
        <f>VLOOKUP(A113,BASE.!$A$2:$T$878,11,FALSE)</f>
        <v xml:space="preserve">Presidente: Rene de La Vega Fuentes, 
Secretaria General: Tania Alejandra Alvarado Sotomayor
</v>
      </c>
      <c r="L113" s="124" t="str">
        <f>VLOOKUP(A113,BASE.!$A$2:$T$878,12,FALSE)</f>
        <v xml:space="preserve">Avda. Guanaco N° 2531, Recoleta, Región Metropolitana
</v>
      </c>
      <c r="M113" s="124" t="str">
        <f>VLOOKUP(A113,BASE.!$A$2:$T$878,13,FALSE)</f>
        <v>XIII</v>
      </c>
      <c r="N113" s="124" t="str">
        <f>VLOOKUP(A113,BASE.!$A$2:$T$878,14,FALSE)</f>
        <v>Recoleta</v>
      </c>
      <c r="O113" s="124" t="str">
        <f>VLOOKUP(A113,BASE.!$A$2:$T$878,15,FALSE)</f>
        <v>Fono: 7307900-7307902,</v>
      </c>
      <c r="P113" s="124" t="str">
        <f>VLOOKUP(A113,BASE.!$A$2:$T$878,16,FALSE)</f>
        <v xml:space="preserve"> coresam@gmail.com</v>
      </c>
      <c r="Q113" s="124">
        <f>VLOOKUP(A113,BASE.!$A$2:$T$878,17,FALSE)</f>
        <v>0</v>
      </c>
      <c r="R113" s="124">
        <f>VLOOKUP(A113,BASE.!$A$2:$T$878,18,FALSE)</f>
        <v>93101</v>
      </c>
      <c r="S113" s="124" t="str">
        <f>VLOOKUP(A113,BASE.!$A$2:$T$878,19,FALSE)</f>
        <v>Se acompaña Certificado de Antecedentes Financieros de la Institución, correspondiente  al año 2019 remitidos ara aprobación del Subdepartamento de Supervisión Financiera</v>
      </c>
      <c r="T113" s="169">
        <f>VLOOKUP(A113,BASE.!$A$2:$T$878,20,FALSE)</f>
        <v>37970</v>
      </c>
      <c r="U113" s="183">
        <v>2550</v>
      </c>
      <c r="V113" s="184">
        <v>6671880</v>
      </c>
      <c r="W113" s="184">
        <v>48386173</v>
      </c>
      <c r="X113" s="170">
        <v>44286</v>
      </c>
      <c r="Y113" s="166" t="s">
        <v>7879</v>
      </c>
      <c r="Z113" s="166" t="s">
        <v>7880</v>
      </c>
      <c r="AA113" s="183" t="s">
        <v>7959</v>
      </c>
    </row>
    <row r="114" spans="1:27" x14ac:dyDescent="0.2">
      <c r="A114" s="183">
        <v>2550</v>
      </c>
      <c r="B114" s="124" t="str">
        <f>VLOOKUP(A114,BASE.!$A$2:$T$878,2,FALSE)</f>
        <v xml:space="preserve">Corporación Municipal de Conchalí  de Educación, Salud y Atención de Menores, CORESAM </v>
      </c>
      <c r="C114" s="124">
        <f>VLOOKUP(A114,BASE.!$A$2:$T$878,3,FALSE)</f>
        <v>708781002</v>
      </c>
      <c r="D114" s="124" t="str">
        <f>VLOOKUP(A114,BASE.!$A$2:$T$878,4,FALSE)</f>
        <v>Corporación de Derecho Privado.</v>
      </c>
      <c r="E114" s="124" t="str">
        <f>VLOOKUP(A114,BASE.!$A$2:$T$878,5,FALSE)</f>
        <v xml:space="preserve">Decreto Supremo Nº 1226, de  7 de septiembre de 1981, del Ministerio de Justicia. </v>
      </c>
      <c r="F114" s="124" t="str">
        <f>VLOOKUP(A114,BASE.!$A$2:$T$878,6,FALSE)</f>
        <v>Certificado de Vigencia, Folio Nº 500354573727, emitido con fecha 06 de noviembre de 2020, por el Servicio de Registro Civil e Identificación.</v>
      </c>
      <c r="G114" s="124" t="str">
        <f>VLOOKUP(A114,BASE.!$A$2:$T$878,7,FALSE)</f>
        <v>Administrar y operar servicios en las áreas de educación, salud y atención de menores que haya tomado a su cargo la I. Municipalidad de Conchalí, adoptando las medidas necesarias para su dotación, ampliación y perfeccionamiento.</v>
      </c>
      <c r="H114" s="124" t="str">
        <f>VLOOKUP(A114,BASE.!$A$2:$T$878,8,FALSE)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4" s="124" t="str">
        <f>VLOOKUP(A114,BASE.!$A$2:$T$878,9,FALSE)</f>
        <v xml:space="preserve">Dos años en sus cargos.
</v>
      </c>
      <c r="J114" s="124" t="str">
        <f>VLOOKUP(A114,BASE.!$A$2:$T$878,10,FALSE)</f>
        <v>14-03-2019 según consta en Certificado de persona jurídica sin fines de lucro, Folio Nº 50035457050, emitido con fecha 06 de noviembre de 2020</v>
      </c>
      <c r="K114" s="124" t="str">
        <f>VLOOKUP(A114,BASE.!$A$2:$T$878,11,FALSE)</f>
        <v xml:space="preserve">Presidente: Rene de La Vega Fuentes, 
Secretaria General: Tania Alejandra Alvarado Sotomayor
</v>
      </c>
      <c r="L114" s="124" t="str">
        <f>VLOOKUP(A114,BASE.!$A$2:$T$878,12,FALSE)</f>
        <v xml:space="preserve">Avda. Guanaco N° 2531, Recoleta, Región Metropolitana
</v>
      </c>
      <c r="M114" s="124" t="str">
        <f>VLOOKUP(A114,BASE.!$A$2:$T$878,13,FALSE)</f>
        <v>XIII</v>
      </c>
      <c r="N114" s="124" t="str">
        <f>VLOOKUP(A114,BASE.!$A$2:$T$878,14,FALSE)</f>
        <v>Recoleta</v>
      </c>
      <c r="O114" s="124" t="str">
        <f>VLOOKUP(A114,BASE.!$A$2:$T$878,15,FALSE)</f>
        <v>Fono: 7307900-7307902,</v>
      </c>
      <c r="P114" s="124" t="str">
        <f>VLOOKUP(A114,BASE.!$A$2:$T$878,16,FALSE)</f>
        <v xml:space="preserve"> coresam@gmail.com</v>
      </c>
      <c r="Q114" s="124">
        <f>VLOOKUP(A114,BASE.!$A$2:$T$878,17,FALSE)</f>
        <v>0</v>
      </c>
      <c r="R114" s="124">
        <f>VLOOKUP(A114,BASE.!$A$2:$T$878,18,FALSE)</f>
        <v>93101</v>
      </c>
      <c r="S114" s="124" t="str">
        <f>VLOOKUP(A114,BASE.!$A$2:$T$878,19,FALSE)</f>
        <v>Se acompaña Certificado de Antecedentes Financieros de la Institución, correspondiente  al año 2019 remitidos ara aprobación del Subdepartamento de Supervisión Financiera</v>
      </c>
      <c r="T114" s="169">
        <f>VLOOKUP(A114,BASE.!$A$2:$T$878,20,FALSE)</f>
        <v>37970</v>
      </c>
      <c r="U114" s="183">
        <v>2550</v>
      </c>
      <c r="V114" s="184">
        <v>0</v>
      </c>
      <c r="W114" s="184">
        <v>16193532</v>
      </c>
      <c r="X114" s="170">
        <v>44286</v>
      </c>
      <c r="Y114" s="166" t="s">
        <v>7879</v>
      </c>
      <c r="Z114" s="166" t="s">
        <v>7880</v>
      </c>
      <c r="AA114" s="183" t="s">
        <v>250</v>
      </c>
    </row>
    <row r="115" spans="1:27" x14ac:dyDescent="0.2">
      <c r="A115" s="183">
        <v>3200</v>
      </c>
      <c r="B115" s="124" t="str">
        <f>VLOOKUP(A115,BASE.!$A$2:$T$878,2,FALSE)</f>
        <v>Corporación para la Orientación, Protección y Rehabilitación del Menor PROMESI</v>
      </c>
      <c r="C115" s="124">
        <f>VLOOKUP(A115,BASE.!$A$2:$T$878,3,FALSE)</f>
        <v>709963007</v>
      </c>
      <c r="D115" s="124" t="str">
        <f>VLOOKUP(A115,BASE.!$A$2:$T$878,4,FALSE)</f>
        <v>70.996.300-7</v>
      </c>
      <c r="E115" s="124" t="str">
        <f>VLOOKUP(A115,BASE.!$A$2:$T$878,5,FALSE)</f>
        <v>Decreto Supremo N° 10, de 5 de enero de 1982, del Ministerio de Justicia.</v>
      </c>
      <c r="F115" s="124" t="str">
        <f>VLOOKUP(A115,BASE.!$A$2:$T$878,6,FALSE)</f>
        <v>Certificado de Vigencia de Persona Jurídica sin Fines de Lucro, folio N° 500355812467, de fecha 12 de noviembre de 2020, emitido por el Servicio de Registro Civil e Identificación.</v>
      </c>
      <c r="G115" s="124" t="str">
        <f>VLOOKUP(A115,BASE.!$A$2:$T$878,7,FALSE)</f>
        <v>Asistencia, protección, orientación, capacitación y rehabilitación de menores en situación irregular y/o con desajustes conductuales.</v>
      </c>
      <c r="H115" s="124" t="str">
        <f>VLOOKUP(A115,BASE.!$A$2:$T$878,8,FALSE)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5" s="124" t="str">
        <f>VLOOKUP(A115,BASE.!$A$2:$T$878,9,FALSE)</f>
        <v xml:space="preserve">Anual. Reelección indefinida.
</v>
      </c>
      <c r="J115" s="124" t="str">
        <f>VLOOKUP(A115,BASE.!$A$2:$T$878,10,FALSE)</f>
        <v>Directorio elegido con fecha 30 de abril de 2020, que durará por todo el presente año.</v>
      </c>
      <c r="K115" s="124" t="str">
        <f>VLOOKUP(A115,BASE.!$A$2:$T$878,11,FALSE)</f>
        <v xml:space="preserve">Presidenta: Josefina Andrea Riveaux García Huidobro, 
Directora Ejecutiva: Bernardita García – Huidobro Catalan, 
Sub Directora Ejecutiva: Karina Rojas Arancibia
</v>
      </c>
      <c r="L115" s="124" t="str">
        <f>VLOOKUP(A115,BASE.!$A$2:$T$878,12,FALSE)</f>
        <v xml:space="preserve">Los Cerezos N° 91, comuna de Ñuñoa, Región Metropolitana.
</v>
      </c>
      <c r="M115" s="124" t="str">
        <f>VLOOKUP(A115,BASE.!$A$2:$T$878,13,FALSE)</f>
        <v>XIII</v>
      </c>
      <c r="N115" s="124" t="str">
        <f>VLOOKUP(A115,BASE.!$A$2:$T$878,14,FALSE)</f>
        <v xml:space="preserve"> Ñuñoa</v>
      </c>
      <c r="O115" s="124">
        <f>VLOOKUP(A115,BASE.!$A$2:$T$878,15,FALSE)</f>
        <v>0</v>
      </c>
      <c r="P115" s="124" t="str">
        <f>VLOOKUP(A115,BASE.!$A$2:$T$878,16,FALSE)</f>
        <v xml:space="preserve">promesidireccion@gmail.com
dierccion@promesi.cl
</v>
      </c>
      <c r="Q115" s="124">
        <f>VLOOKUP(A115,BASE.!$A$2:$T$878,17,FALSE)</f>
        <v>0</v>
      </c>
      <c r="R115" s="124" t="str">
        <f>VLOOKUP(A115,BASE.!$A$2:$T$878,18,FALSE)</f>
        <v>93401: Instituciones de Asistencia Social</v>
      </c>
      <c r="S115" s="124" t="str">
        <f>VLOOKUP(A115,BASE.!$A$2:$T$878,19,FALSE)</f>
        <v>Se acompaña Certificado financiero correspondiente al año 2019,  aprobados por el Sub Departamento de Supervisión Financiera Nacional</v>
      </c>
      <c r="T115" s="169">
        <f>VLOOKUP(A115,BASE.!$A$2:$T$878,20,FALSE)</f>
        <v>37970</v>
      </c>
      <c r="U115" s="183">
        <v>3200</v>
      </c>
      <c r="V115" s="184">
        <v>10264696</v>
      </c>
      <c r="W115" s="184">
        <v>33809881</v>
      </c>
      <c r="X115" s="170">
        <v>44286</v>
      </c>
      <c r="Y115" s="166" t="s">
        <v>7879</v>
      </c>
      <c r="Z115" s="166" t="s">
        <v>7880</v>
      </c>
      <c r="AA115" s="183" t="s">
        <v>7960</v>
      </c>
    </row>
    <row r="116" spans="1:27" x14ac:dyDescent="0.2">
      <c r="A116" s="183">
        <v>3200</v>
      </c>
      <c r="B116" s="124" t="str">
        <f>VLOOKUP(A116,BASE.!$A$2:$T$878,2,FALSE)</f>
        <v>Corporación para la Orientación, Protección y Rehabilitación del Menor PROMESI</v>
      </c>
      <c r="C116" s="124">
        <f>VLOOKUP(A116,BASE.!$A$2:$T$878,3,FALSE)</f>
        <v>709963007</v>
      </c>
      <c r="D116" s="124" t="str">
        <f>VLOOKUP(A116,BASE.!$A$2:$T$878,4,FALSE)</f>
        <v>70.996.300-7</v>
      </c>
      <c r="E116" s="124" t="str">
        <f>VLOOKUP(A116,BASE.!$A$2:$T$878,5,FALSE)</f>
        <v>Decreto Supremo N° 10, de 5 de enero de 1982, del Ministerio de Justicia.</v>
      </c>
      <c r="F116" s="124" t="str">
        <f>VLOOKUP(A116,BASE.!$A$2:$T$878,6,FALSE)</f>
        <v>Certificado de Vigencia de Persona Jurídica sin Fines de Lucro, folio N° 500355812467, de fecha 12 de noviembre de 2020, emitido por el Servicio de Registro Civil e Identificación.</v>
      </c>
      <c r="G116" s="124" t="str">
        <f>VLOOKUP(A116,BASE.!$A$2:$T$878,7,FALSE)</f>
        <v>Asistencia, protección, orientación, capacitación y rehabilitación de menores en situación irregular y/o con desajustes conductuales.</v>
      </c>
      <c r="H116" s="124" t="str">
        <f>VLOOKUP(A116,BASE.!$A$2:$T$878,8,FALSE)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6" s="124" t="str">
        <f>VLOOKUP(A116,BASE.!$A$2:$T$878,9,FALSE)</f>
        <v xml:space="preserve">Anual. Reelección indefinida.
</v>
      </c>
      <c r="J116" s="124" t="str">
        <f>VLOOKUP(A116,BASE.!$A$2:$T$878,10,FALSE)</f>
        <v>Directorio elegido con fecha 30 de abril de 2020, que durará por todo el presente año.</v>
      </c>
      <c r="K116" s="124" t="str">
        <f>VLOOKUP(A116,BASE.!$A$2:$T$878,11,FALSE)</f>
        <v xml:space="preserve">Presidenta: Josefina Andrea Riveaux García Huidobro, 
Directora Ejecutiva: Bernardita García – Huidobro Catalan, 
Sub Directora Ejecutiva: Karina Rojas Arancibia
</v>
      </c>
      <c r="L116" s="124" t="str">
        <f>VLOOKUP(A116,BASE.!$A$2:$T$878,12,FALSE)</f>
        <v xml:space="preserve">Los Cerezos N° 91, comuna de Ñuñoa, Región Metropolitana.
</v>
      </c>
      <c r="M116" s="124" t="str">
        <f>VLOOKUP(A116,BASE.!$A$2:$T$878,13,FALSE)</f>
        <v>XIII</v>
      </c>
      <c r="N116" s="124" t="str">
        <f>VLOOKUP(A116,BASE.!$A$2:$T$878,14,FALSE)</f>
        <v xml:space="preserve"> Ñuñoa</v>
      </c>
      <c r="O116" s="124">
        <f>VLOOKUP(A116,BASE.!$A$2:$T$878,15,FALSE)</f>
        <v>0</v>
      </c>
      <c r="P116" s="124" t="str">
        <f>VLOOKUP(A116,BASE.!$A$2:$T$878,16,FALSE)</f>
        <v xml:space="preserve">promesidireccion@gmail.com
dierccion@promesi.cl
</v>
      </c>
      <c r="Q116" s="124">
        <f>VLOOKUP(A116,BASE.!$A$2:$T$878,17,FALSE)</f>
        <v>0</v>
      </c>
      <c r="R116" s="124" t="str">
        <f>VLOOKUP(A116,BASE.!$A$2:$T$878,18,FALSE)</f>
        <v>93401: Instituciones de Asistencia Social</v>
      </c>
      <c r="S116" s="124" t="str">
        <f>VLOOKUP(A116,BASE.!$A$2:$T$878,19,FALSE)</f>
        <v>Se acompaña Certificado financiero correspondiente al año 2019,  aprobados por el Sub Departamento de Supervisión Financiera Nacional</v>
      </c>
      <c r="T116" s="169">
        <f>VLOOKUP(A116,BASE.!$A$2:$T$878,20,FALSE)</f>
        <v>37970</v>
      </c>
      <c r="U116" s="183">
        <v>3200</v>
      </c>
      <c r="V116" s="184">
        <v>10538467</v>
      </c>
      <c r="W116" s="184">
        <v>32981499</v>
      </c>
      <c r="X116" s="170">
        <v>44286</v>
      </c>
      <c r="Y116" s="166" t="s">
        <v>7879</v>
      </c>
      <c r="Z116" s="166" t="s">
        <v>7880</v>
      </c>
      <c r="AA116" s="183" t="s">
        <v>7946</v>
      </c>
    </row>
    <row r="117" spans="1:27" x14ac:dyDescent="0.2">
      <c r="A117" s="183">
        <v>3200</v>
      </c>
      <c r="B117" s="124" t="str">
        <f>VLOOKUP(A117,BASE.!$A$2:$T$878,2,FALSE)</f>
        <v>Corporación para la Orientación, Protección y Rehabilitación del Menor PROMESI</v>
      </c>
      <c r="C117" s="124">
        <f>VLOOKUP(A117,BASE.!$A$2:$T$878,3,FALSE)</f>
        <v>709963007</v>
      </c>
      <c r="D117" s="124" t="str">
        <f>VLOOKUP(A117,BASE.!$A$2:$T$878,4,FALSE)</f>
        <v>70.996.300-7</v>
      </c>
      <c r="E117" s="124" t="str">
        <f>VLOOKUP(A117,BASE.!$A$2:$T$878,5,FALSE)</f>
        <v>Decreto Supremo N° 10, de 5 de enero de 1982, del Ministerio de Justicia.</v>
      </c>
      <c r="F117" s="124" t="str">
        <f>VLOOKUP(A117,BASE.!$A$2:$T$878,6,FALSE)</f>
        <v>Certificado de Vigencia de Persona Jurídica sin Fines de Lucro, folio N° 500355812467, de fecha 12 de noviembre de 2020, emitido por el Servicio de Registro Civil e Identificación.</v>
      </c>
      <c r="G117" s="124" t="str">
        <f>VLOOKUP(A117,BASE.!$A$2:$T$878,7,FALSE)</f>
        <v>Asistencia, protección, orientación, capacitación y rehabilitación de menores en situación irregular y/o con desajustes conductuales.</v>
      </c>
      <c r="H117" s="124" t="str">
        <f>VLOOKUP(A117,BASE.!$A$2:$T$878,8,FALSE)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124" t="str">
        <f>VLOOKUP(A117,BASE.!$A$2:$T$878,9,FALSE)</f>
        <v xml:space="preserve">Anual. Reelección indefinida.
</v>
      </c>
      <c r="J117" s="124" t="str">
        <f>VLOOKUP(A117,BASE.!$A$2:$T$878,10,FALSE)</f>
        <v>Directorio elegido con fecha 30 de abril de 2020, que durará por todo el presente año.</v>
      </c>
      <c r="K117" s="124" t="str">
        <f>VLOOKUP(A117,BASE.!$A$2:$T$878,11,FALSE)</f>
        <v xml:space="preserve">Presidenta: Josefina Andrea Riveaux García Huidobro, 
Directora Ejecutiva: Bernardita García – Huidobro Catalan, 
Sub Directora Ejecutiva: Karina Rojas Arancibia
</v>
      </c>
      <c r="L117" s="124" t="str">
        <f>VLOOKUP(A117,BASE.!$A$2:$T$878,12,FALSE)</f>
        <v xml:space="preserve">Los Cerezos N° 91, comuna de Ñuñoa, Región Metropolitana.
</v>
      </c>
      <c r="M117" s="124" t="str">
        <f>VLOOKUP(A117,BASE.!$A$2:$T$878,13,FALSE)</f>
        <v>XIII</v>
      </c>
      <c r="N117" s="124" t="str">
        <f>VLOOKUP(A117,BASE.!$A$2:$T$878,14,FALSE)</f>
        <v xml:space="preserve"> Ñuñoa</v>
      </c>
      <c r="O117" s="124">
        <f>VLOOKUP(A117,BASE.!$A$2:$T$878,15,FALSE)</f>
        <v>0</v>
      </c>
      <c r="P117" s="124" t="str">
        <f>VLOOKUP(A117,BASE.!$A$2:$T$878,16,FALSE)</f>
        <v xml:space="preserve">promesidireccion@gmail.com
dierccion@promesi.cl
</v>
      </c>
      <c r="Q117" s="124">
        <f>VLOOKUP(A117,BASE.!$A$2:$T$878,17,FALSE)</f>
        <v>0</v>
      </c>
      <c r="R117" s="124" t="str">
        <f>VLOOKUP(A117,BASE.!$A$2:$T$878,18,FALSE)</f>
        <v>93401: Instituciones de Asistencia Social</v>
      </c>
      <c r="S117" s="124" t="str">
        <f>VLOOKUP(A117,BASE.!$A$2:$T$878,19,FALSE)</f>
        <v>Se acompaña Certificado financiero correspondiente al año 2019,  aprobados por el Sub Departamento de Supervisión Financiera Nacional</v>
      </c>
      <c r="T117" s="169">
        <f>VLOOKUP(A117,BASE.!$A$2:$T$878,20,FALSE)</f>
        <v>37970</v>
      </c>
      <c r="U117" s="183">
        <v>3200</v>
      </c>
      <c r="V117" s="184">
        <v>9682674</v>
      </c>
      <c r="W117" s="184">
        <v>30917699</v>
      </c>
      <c r="X117" s="170">
        <v>44286</v>
      </c>
      <c r="Y117" s="166" t="s">
        <v>7879</v>
      </c>
      <c r="Z117" s="166" t="s">
        <v>7880</v>
      </c>
      <c r="AA117" s="183" t="s">
        <v>7961</v>
      </c>
    </row>
    <row r="118" spans="1:27" x14ac:dyDescent="0.2">
      <c r="A118" s="183">
        <v>3200</v>
      </c>
      <c r="B118" s="124" t="str">
        <f>VLOOKUP(A118,BASE.!$A$2:$T$878,2,FALSE)</f>
        <v>Corporación para la Orientación, Protección y Rehabilitación del Menor PROMESI</v>
      </c>
      <c r="C118" s="124">
        <f>VLOOKUP(A118,BASE.!$A$2:$T$878,3,FALSE)</f>
        <v>709963007</v>
      </c>
      <c r="D118" s="124" t="str">
        <f>VLOOKUP(A118,BASE.!$A$2:$T$878,4,FALSE)</f>
        <v>70.996.300-7</v>
      </c>
      <c r="E118" s="124" t="str">
        <f>VLOOKUP(A118,BASE.!$A$2:$T$878,5,FALSE)</f>
        <v>Decreto Supremo N° 10, de 5 de enero de 1982, del Ministerio de Justicia.</v>
      </c>
      <c r="F118" s="124" t="str">
        <f>VLOOKUP(A118,BASE.!$A$2:$T$878,6,FALSE)</f>
        <v>Certificado de Vigencia de Persona Jurídica sin Fines de Lucro, folio N° 500355812467, de fecha 12 de noviembre de 2020, emitido por el Servicio de Registro Civil e Identificación.</v>
      </c>
      <c r="G118" s="124" t="str">
        <f>VLOOKUP(A118,BASE.!$A$2:$T$878,7,FALSE)</f>
        <v>Asistencia, protección, orientación, capacitación y rehabilitación de menores en situación irregular y/o con desajustes conductuales.</v>
      </c>
      <c r="H118" s="124" t="str">
        <f>VLOOKUP(A118,BASE.!$A$2:$T$878,8,FALSE)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24" t="str">
        <f>VLOOKUP(A118,BASE.!$A$2:$T$878,9,FALSE)</f>
        <v xml:space="preserve">Anual. Reelección indefinida.
</v>
      </c>
      <c r="J118" s="124" t="str">
        <f>VLOOKUP(A118,BASE.!$A$2:$T$878,10,FALSE)</f>
        <v>Directorio elegido con fecha 30 de abril de 2020, que durará por todo el presente año.</v>
      </c>
      <c r="K118" s="124" t="str">
        <f>VLOOKUP(A118,BASE.!$A$2:$T$878,11,FALSE)</f>
        <v xml:space="preserve">Presidenta: Josefina Andrea Riveaux García Huidobro, 
Directora Ejecutiva: Bernardita García – Huidobro Catalan, 
Sub Directora Ejecutiva: Karina Rojas Arancibia
</v>
      </c>
      <c r="L118" s="124" t="str">
        <f>VLOOKUP(A118,BASE.!$A$2:$T$878,12,FALSE)</f>
        <v xml:space="preserve">Los Cerezos N° 91, comuna de Ñuñoa, Región Metropolitana.
</v>
      </c>
      <c r="M118" s="124" t="str">
        <f>VLOOKUP(A118,BASE.!$A$2:$T$878,13,FALSE)</f>
        <v>XIII</v>
      </c>
      <c r="N118" s="124" t="str">
        <f>VLOOKUP(A118,BASE.!$A$2:$T$878,14,FALSE)</f>
        <v xml:space="preserve"> Ñuñoa</v>
      </c>
      <c r="O118" s="124">
        <f>VLOOKUP(A118,BASE.!$A$2:$T$878,15,FALSE)</f>
        <v>0</v>
      </c>
      <c r="P118" s="124" t="str">
        <f>VLOOKUP(A118,BASE.!$A$2:$T$878,16,FALSE)</f>
        <v xml:space="preserve">promesidireccion@gmail.com
dierccion@promesi.cl
</v>
      </c>
      <c r="Q118" s="124">
        <f>VLOOKUP(A118,BASE.!$A$2:$T$878,17,FALSE)</f>
        <v>0</v>
      </c>
      <c r="R118" s="124" t="str">
        <f>VLOOKUP(A118,BASE.!$A$2:$T$878,18,FALSE)</f>
        <v>93401: Instituciones de Asistencia Social</v>
      </c>
      <c r="S118" s="124" t="str">
        <f>VLOOKUP(A118,BASE.!$A$2:$T$878,19,FALSE)</f>
        <v>Se acompaña Certificado financiero correspondiente al año 2019,  aprobados por el Sub Departamento de Supervisión Financiera Nacional</v>
      </c>
      <c r="T118" s="169">
        <f>VLOOKUP(A118,BASE.!$A$2:$T$878,20,FALSE)</f>
        <v>37970</v>
      </c>
      <c r="U118" s="183">
        <v>3200</v>
      </c>
      <c r="V118" s="184">
        <v>26287724</v>
      </c>
      <c r="W118" s="184">
        <v>78063755</v>
      </c>
      <c r="X118" s="170">
        <v>44286</v>
      </c>
      <c r="Y118" s="166" t="s">
        <v>7879</v>
      </c>
      <c r="Z118" s="166" t="s">
        <v>7880</v>
      </c>
      <c r="AA118" s="183" t="s">
        <v>7927</v>
      </c>
    </row>
    <row r="119" spans="1:27" x14ac:dyDescent="0.2">
      <c r="A119" s="183">
        <v>3450</v>
      </c>
      <c r="B119" s="124" t="str">
        <f>VLOOKUP(A119,BASE.!$A$2:$T$878,2,FALSE)</f>
        <v>Cruz Roja Chilena</v>
      </c>
      <c r="C119" s="124">
        <f>VLOOKUP(A119,BASE.!$A$2:$T$878,3,FALSE)</f>
        <v>705121001</v>
      </c>
      <c r="D119" s="124" t="str">
        <f>VLOOKUP(A119,BASE.!$A$2:$T$878,4,FALSE)</f>
        <v>Persona jurídica regida por la Ley N° 3.924.</v>
      </c>
      <c r="E119" s="124" t="str">
        <f>VLOOKUP(A119,BASE.!$A$2:$T$878,5,FALSE)</f>
        <v>Otorgada por la Ley N° 3.924.</v>
      </c>
      <c r="F119" s="124" t="str">
        <f>VLOOKUP(A119,BASE.!$A$2:$T$878,6,FALSE)</f>
        <v>Indefinida.</v>
      </c>
      <c r="G119" s="124" t="str">
        <f>VLOOKUP(A119,BASE.!$A$2:$T$878,7,FALSE)</f>
        <v xml:space="preserve">Mejoramiento de la salud pública, educación higiénica, asistencia y bienestar social y sanitario, y al alivio del sufrimiento humano.
</v>
      </c>
      <c r="H119" s="124" t="str">
        <f>VLOOKUP(A119,BASE.!$A$2:$T$878,8,FALSE)</f>
        <v xml:space="preserve">Presidenta Nacional: 
María Teresa Cienfuegos Ugarte, 
Primera Vicepresidenta: 
Rosario Sau Vásquez, 
Segunda Vicepresidenta: 
Ana María Orellana Sepúlveda, 
Secretario: 
Felipe González Godoy
Tesorera Nacional: 
Aurora Sánchez Urrutia, </v>
      </c>
      <c r="I119" s="124" t="str">
        <f>VLOOKUP(A119,BASE.!$A$2:$T$878,9,FALSE)</f>
        <v xml:space="preserve"> 4 años.</v>
      </c>
      <c r="J119" s="124" t="str">
        <f>VLOOKUP(A119,BASE.!$A$2:$T$878,10,FALSE)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19" s="124" t="str">
        <f>VLOOKUP(A119,BASE.!$A$2:$T$878,11,FALSE)</f>
        <v xml:space="preserve">María Teresa Cienfuegos Ugarte,
</v>
      </c>
      <c r="L119" s="124" t="str">
        <f>VLOOKUP(A119,BASE.!$A$2:$T$878,12,FALSE)</f>
        <v xml:space="preserve">Avda. Santa María 0150, comuna de Providencia, Región Metropolitana.
</v>
      </c>
      <c r="M119" s="124" t="str">
        <f>VLOOKUP(A119,BASE.!$A$2:$T$878,13,FALSE)</f>
        <v>XIII</v>
      </c>
      <c r="N119" s="124" t="str">
        <f>VLOOKUP(A119,BASE.!$A$2:$T$878,14,FALSE)</f>
        <v>Providencia</v>
      </c>
      <c r="O119" s="124" t="str">
        <f>VLOOKUP(A119,BASE.!$A$2:$T$878,15,FALSE)</f>
        <v>562 27834100</v>
      </c>
      <c r="P119" s="124" t="str">
        <f>VLOOKUP(A119,BASE.!$A$2:$T$878,16,FALSE)</f>
        <v xml:space="preserve">cruzroja@cruzroja.cl
www.cruzroja.cl
</v>
      </c>
      <c r="Q119" s="124">
        <f>VLOOKUP(A119,BASE.!$A$2:$T$878,17,FALSE)</f>
        <v>0</v>
      </c>
      <c r="R119" s="124" t="str">
        <f>VLOOKUP(A119,BASE.!$A$2:$T$878,18,FALSE)</f>
        <v>93401: Instituciones de Asistencia Social</v>
      </c>
      <c r="S119" s="124" t="str">
        <f>VLOOKUP(A119,BASE.!$A$2:$T$878,19,FALSE)</f>
        <v xml:space="preserve">Se acompañan antecedentes financieros correspondientes al año 2019, aprobados por la Unidad de Supervisión Financiera.
</v>
      </c>
      <c r="T119" s="169">
        <f>VLOOKUP(A119,BASE.!$A$2:$T$878,20,FALSE)</f>
        <v>37970</v>
      </c>
      <c r="U119" s="183">
        <v>3450</v>
      </c>
      <c r="V119" s="184">
        <v>32263877</v>
      </c>
      <c r="W119" s="184">
        <v>81462809</v>
      </c>
      <c r="X119" s="170">
        <v>44286</v>
      </c>
      <c r="Y119" s="166" t="s">
        <v>7879</v>
      </c>
      <c r="Z119" s="166" t="s">
        <v>7880</v>
      </c>
      <c r="AA119" s="183" t="s">
        <v>7962</v>
      </c>
    </row>
    <row r="120" spans="1:27" x14ac:dyDescent="0.2">
      <c r="A120" s="183">
        <v>3450</v>
      </c>
      <c r="B120" s="124" t="str">
        <f>VLOOKUP(A120,BASE.!$A$2:$T$878,2,FALSE)</f>
        <v>Cruz Roja Chilena</v>
      </c>
      <c r="C120" s="124">
        <f>VLOOKUP(A120,BASE.!$A$2:$T$878,3,FALSE)</f>
        <v>705121001</v>
      </c>
      <c r="D120" s="124" t="str">
        <f>VLOOKUP(A120,BASE.!$A$2:$T$878,4,FALSE)</f>
        <v>Persona jurídica regida por la Ley N° 3.924.</v>
      </c>
      <c r="E120" s="124" t="str">
        <f>VLOOKUP(A120,BASE.!$A$2:$T$878,5,FALSE)</f>
        <v>Otorgada por la Ley N° 3.924.</v>
      </c>
      <c r="F120" s="124" t="str">
        <f>VLOOKUP(A120,BASE.!$A$2:$T$878,6,FALSE)</f>
        <v>Indefinida.</v>
      </c>
      <c r="G120" s="124" t="str">
        <f>VLOOKUP(A120,BASE.!$A$2:$T$878,7,FALSE)</f>
        <v xml:space="preserve">Mejoramiento de la salud pública, educación higiénica, asistencia y bienestar social y sanitario, y al alivio del sufrimiento humano.
</v>
      </c>
      <c r="H120" s="124" t="str">
        <f>VLOOKUP(A120,BASE.!$A$2:$T$878,8,FALSE)</f>
        <v xml:space="preserve">Presidenta Nacional: 
María Teresa Cienfuegos Ugarte, 
Primera Vicepresidenta: 
Rosario Sau Vásquez, 
Segunda Vicepresidenta: 
Ana María Orellana Sepúlveda, 
Secretario: 
Felipe González Godoy
Tesorera Nacional: 
Aurora Sánchez Urrutia, </v>
      </c>
      <c r="I120" s="124" t="str">
        <f>VLOOKUP(A120,BASE.!$A$2:$T$878,9,FALSE)</f>
        <v xml:space="preserve"> 4 años.</v>
      </c>
      <c r="J120" s="124" t="str">
        <f>VLOOKUP(A120,BASE.!$A$2:$T$878,10,FALSE)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0" s="124" t="str">
        <f>VLOOKUP(A120,BASE.!$A$2:$T$878,11,FALSE)</f>
        <v xml:space="preserve">María Teresa Cienfuegos Ugarte,
</v>
      </c>
      <c r="L120" s="124" t="str">
        <f>VLOOKUP(A120,BASE.!$A$2:$T$878,12,FALSE)</f>
        <v xml:space="preserve">Avda. Santa María 0150, comuna de Providencia, Región Metropolitana.
</v>
      </c>
      <c r="M120" s="124" t="str">
        <f>VLOOKUP(A120,BASE.!$A$2:$T$878,13,FALSE)</f>
        <v>XIII</v>
      </c>
      <c r="N120" s="124" t="str">
        <f>VLOOKUP(A120,BASE.!$A$2:$T$878,14,FALSE)</f>
        <v>Providencia</v>
      </c>
      <c r="O120" s="124" t="str">
        <f>VLOOKUP(A120,BASE.!$A$2:$T$878,15,FALSE)</f>
        <v>562 27834100</v>
      </c>
      <c r="P120" s="124" t="str">
        <f>VLOOKUP(A120,BASE.!$A$2:$T$878,16,FALSE)</f>
        <v xml:space="preserve">cruzroja@cruzroja.cl
www.cruzroja.cl
</v>
      </c>
      <c r="Q120" s="124">
        <f>VLOOKUP(A120,BASE.!$A$2:$T$878,17,FALSE)</f>
        <v>0</v>
      </c>
      <c r="R120" s="124" t="str">
        <f>VLOOKUP(A120,BASE.!$A$2:$T$878,18,FALSE)</f>
        <v>93401: Instituciones de Asistencia Social</v>
      </c>
      <c r="S120" s="124" t="str">
        <f>VLOOKUP(A120,BASE.!$A$2:$T$878,19,FALSE)</f>
        <v xml:space="preserve">Se acompañan antecedentes financieros correspondientes al año 2019, aprobados por la Unidad de Supervisión Financiera.
</v>
      </c>
      <c r="T120" s="169">
        <f>VLOOKUP(A120,BASE.!$A$2:$T$878,20,FALSE)</f>
        <v>37970</v>
      </c>
      <c r="U120" s="183">
        <v>3450</v>
      </c>
      <c r="V120" s="184">
        <v>0</v>
      </c>
      <c r="W120" s="184">
        <v>10436073</v>
      </c>
      <c r="X120" s="170">
        <v>44286</v>
      </c>
      <c r="Y120" s="166" t="s">
        <v>7879</v>
      </c>
      <c r="Z120" s="166" t="s">
        <v>7880</v>
      </c>
      <c r="AA120" s="183" t="s">
        <v>7963</v>
      </c>
    </row>
    <row r="121" spans="1:27" x14ac:dyDescent="0.2">
      <c r="A121" s="183">
        <v>3650</v>
      </c>
      <c r="B121" s="124" t="str">
        <f>VLOOKUP(A121,BASE.!$A$2:$T$878,2,FALSE)</f>
        <v>Fundación de Beneficencia Aldea de Niños Cardenal Raúl Silva Henríquez</v>
      </c>
      <c r="C121" s="124">
        <f>VLOOKUP(A121,BASE.!$A$2:$T$878,3,FALSE)</f>
        <v>714041002</v>
      </c>
      <c r="D121" s="124" t="str">
        <f>VLOOKUP(A121,BASE.!$A$2:$T$878,4,FALSE)</f>
        <v>Fundación de Derecho Público.</v>
      </c>
      <c r="E121" s="124" t="str">
        <f>VLOOKUP(A121,BASE.!$A$2:$T$878,5,FALSE)</f>
        <v>Erigida de acuerdo al Derecho Canónico, por Decreto N° 314, del Arzobispado de Santiago, de fecha 1 de octubre de 1999.</v>
      </c>
      <c r="F121" s="124" t="str">
        <f>VLOOKUP(A121,BASE.!$A$2:$T$878,6,FALSE)</f>
        <v>Certificado del Arzobispado de Santiago C/707/2018, de 1 de junio de 2020, emitido por doña Marcela Arriaza Morales, Notaria del Arzobispado de Santiago</v>
      </c>
      <c r="G121" s="124" t="str">
        <f>VLOOKUP(A121,BASE.!$A$2:$T$878,7,FALSE)</f>
        <v xml:space="preserve">Dar hogar a los niños desamparados que carecen de él; educarlos y prepararlos para la vida. </v>
      </c>
      <c r="H121" s="124" t="str">
        <f>VLOOKUP(A121,BASE.!$A$2:$T$878,8,FALSE)</f>
        <v xml:space="preserve">Presidente: Rodrigo Dominguez Wagner, 
Vicepresidente Ejecutivo: Pablo de Iruarrizaga Samaniego,
Directores: 
Teresa Izquierdo Walker, 
Raúl Rencoret Domínguez, 
María Luisa Sepúlveda Edwards, 
María Teresa Correa Fontecilla,
Adriana Swett Lira
</v>
      </c>
      <c r="I121" s="124" t="str">
        <f>VLOOKUP(A121,BASE.!$A$2:$T$878,9,FALSE)</f>
        <v>Durarán 3 años en sus cargos.</v>
      </c>
      <c r="J121" s="124" t="str">
        <f>VLOOKUP(A121,BASE.!$A$2:$T$878,10,FALSE)</f>
        <v>3 años, hasta el 24 de septiembre de 2022.</v>
      </c>
      <c r="K121" s="124" t="str">
        <f>VLOOKUP(A121,BASE.!$A$2:$T$878,11,FALSE)</f>
        <v xml:space="preserve">
Rodrigo Dominguez Wagner,   Poder: Soraya Marcela Hernández Lemus, RUT N° 12.882.805-7
</v>
      </c>
      <c r="L121" s="124" t="str">
        <f>VLOOKUP(A121,BASE.!$A$2:$T$878,12,FALSE)</f>
        <v xml:space="preserve">Camino del Pastor s/n, comuna de El Quisco
</v>
      </c>
      <c r="M121" s="124" t="str">
        <f>VLOOKUP(A121,BASE.!$A$2:$T$878,13,FALSE)</f>
        <v>V</v>
      </c>
      <c r="N121" s="124" t="str">
        <f>VLOOKUP(A121,BASE.!$A$2:$T$878,14,FALSE)</f>
        <v>El Quisco</v>
      </c>
      <c r="O121" s="124">
        <f>VLOOKUP(A121,BASE.!$A$2:$T$878,15,FALSE)</f>
        <v>352471664</v>
      </c>
      <c r="P121" s="124" t="str">
        <f>VLOOKUP(A121,BASE.!$A$2:$T$878,16,FALSE)</f>
        <v>ALDEACARDENAL.DIRECCION@GMAIL.COM</v>
      </c>
      <c r="Q121" s="124">
        <f>VLOOKUP(A121,BASE.!$A$2:$T$878,17,FALSE)</f>
        <v>0</v>
      </c>
      <c r="R121" s="124" t="str">
        <f>VLOOKUP(A121,BASE.!$A$2:$T$878,18,FALSE)</f>
        <v>93401: Institución de Asistencia Social.</v>
      </c>
      <c r="S121" s="124" t="str">
        <f>VLOOKUP(A121,BASE.!$A$2:$T$878,19,FALSE)</f>
        <v>Antecedentes Financieros correspondientes al año 2019, aprobados por el Sub Departamento de Supervisión Financiera Nacional</v>
      </c>
      <c r="T121" s="169">
        <f>VLOOKUP(A121,BASE.!$A$2:$T$878,20,FALSE)</f>
        <v>37970</v>
      </c>
      <c r="U121" s="183">
        <v>3650</v>
      </c>
      <c r="V121" s="184">
        <v>51269002</v>
      </c>
      <c r="W121" s="184">
        <v>149358222</v>
      </c>
      <c r="X121" s="170">
        <v>44286</v>
      </c>
      <c r="Y121" s="166" t="s">
        <v>7879</v>
      </c>
      <c r="Z121" s="166" t="s">
        <v>7880</v>
      </c>
      <c r="AA121" s="183" t="s">
        <v>7964</v>
      </c>
    </row>
    <row r="122" spans="1:27" x14ac:dyDescent="0.2">
      <c r="A122" s="183">
        <v>3800</v>
      </c>
      <c r="B122" s="124" t="str">
        <f>VLOOKUP(A122,BASE.!$A$2:$T$878,2,FALSE)</f>
        <v>Fundación Ciudad del Niño Ricardo Espinosa</v>
      </c>
      <c r="C122" s="124">
        <f>VLOOKUP(A122,BASE.!$A$2:$T$878,3,FALSE)</f>
        <v>700177300</v>
      </c>
      <c r="D122" s="124" t="str">
        <f>VLOOKUP(A122,BASE.!$A$2:$T$878,4,FALSE)</f>
        <v>Fundación de Derecho Público</v>
      </c>
      <c r="E122" s="124" t="str">
        <f>VLOOKUP(A122,BASE.!$A$2:$T$878,5,FALSE)</f>
        <v>Erigida de acuerdo al Derecho Canónico. Fundada por la autoridad eclesiástica del Arzobispado de Concepción por Decretos N°s. 1563, 1564 y 1565, del 14 de julio de 1958.</v>
      </c>
      <c r="F122" s="124" t="str">
        <f>VLOOKUP(A122,BASE.!$A$2:$T$878,6,FALSE)</f>
        <v>Indefinida</v>
      </c>
      <c r="G122" s="124" t="str">
        <f>VLOOKUP(A122,BASE.!$A$2:$T$878,7,FALSE)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2" s="124" t="str">
        <f>VLOOKUP(A122,BASE.!$A$2:$T$878,8,FALSE)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2" s="124" t="str">
        <f>VLOOKUP(A122,BASE.!$A$2:$T$878,9,FALSE)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2" s="124" t="str">
        <f>VLOOKUP(A122,BASE.!$A$2:$T$878,10,FALSE)</f>
        <v>Designación de Presidente y Representante Legal: Por periodo de 3 años (17-12-2012). Aprobación autoridad eclesiástica: 25-08-2020.</v>
      </c>
      <c r="K122" s="124" t="str">
        <f>VLOOKUP(A122,BASE.!$A$2:$T$878,11,FALSE)</f>
        <v xml:space="preserve">Padre José Teodoro Cartes Gómez 
</v>
      </c>
      <c r="L122" s="124" t="str">
        <f>VLOOKUP(A122,BASE.!$A$2:$T$878,12,FALSE)</f>
        <v xml:space="preserve">Arteaga Alemparte S/N, comuna de Hualpen
</v>
      </c>
      <c r="M122" s="124" t="str">
        <f>VLOOKUP(A122,BASE.!$A$2:$T$878,13,FALSE)</f>
        <v>VIII</v>
      </c>
      <c r="N122" s="124" t="str">
        <f>VLOOKUP(A122,BASE.!$A$2:$T$878,14,FALSE)</f>
        <v>Hualpen</v>
      </c>
      <c r="O122" s="124">
        <f>VLOOKUP(A122,BASE.!$A$2:$T$878,15,FALSE)</f>
        <v>0</v>
      </c>
      <c r="P122" s="124" t="str">
        <f>VLOOKUP(A122,BASE.!$A$2:$T$878,16,FALSE)</f>
        <v xml:space="preserve"> administracion@fundacioncdn.cl</v>
      </c>
      <c r="Q122" s="124">
        <f>VLOOKUP(A122,BASE.!$A$2:$T$878,17,FALSE)</f>
        <v>0</v>
      </c>
      <c r="R122" s="124" t="str">
        <f>VLOOKUP(A122,BASE.!$A$2:$T$878,18,FALSE)</f>
        <v>93401: Instituciones de Asistencia Social</v>
      </c>
      <c r="S122" s="124" t="str">
        <f>VLOOKUP(A122,BASE.!$A$2:$T$878,19,FALSE)</f>
        <v>Se acompañan Antecedentes financieros del año 2019, aprobados por el  Subdepartamento de Supervisión  Financiera Nacional.</v>
      </c>
      <c r="T122" s="169">
        <f>VLOOKUP(A122,BASE.!$A$2:$T$878,20,FALSE)</f>
        <v>37970</v>
      </c>
      <c r="U122" s="183">
        <v>3800</v>
      </c>
      <c r="V122" s="184">
        <v>23925672</v>
      </c>
      <c r="W122" s="184">
        <v>66625477</v>
      </c>
      <c r="X122" s="170">
        <v>44286</v>
      </c>
      <c r="Y122" s="166" t="s">
        <v>7879</v>
      </c>
      <c r="Z122" s="166" t="s">
        <v>7880</v>
      </c>
      <c r="AA122" s="183" t="s">
        <v>7910</v>
      </c>
    </row>
    <row r="123" spans="1:27" x14ac:dyDescent="0.2">
      <c r="A123" s="183">
        <v>3800</v>
      </c>
      <c r="B123" s="124" t="str">
        <f>VLOOKUP(A123,BASE.!$A$2:$T$878,2,FALSE)</f>
        <v>Fundación Ciudad del Niño Ricardo Espinosa</v>
      </c>
      <c r="C123" s="124">
        <f>VLOOKUP(A123,BASE.!$A$2:$T$878,3,FALSE)</f>
        <v>700177300</v>
      </c>
      <c r="D123" s="124" t="str">
        <f>VLOOKUP(A123,BASE.!$A$2:$T$878,4,FALSE)</f>
        <v>Fundación de Derecho Público</v>
      </c>
      <c r="E123" s="124" t="str">
        <f>VLOOKUP(A123,BASE.!$A$2:$T$878,5,FALSE)</f>
        <v>Erigida de acuerdo al Derecho Canónico. Fundada por la autoridad eclesiástica del Arzobispado de Concepción por Decretos N°s. 1563, 1564 y 1565, del 14 de julio de 1958.</v>
      </c>
      <c r="F123" s="124" t="str">
        <f>VLOOKUP(A123,BASE.!$A$2:$T$878,6,FALSE)</f>
        <v>Indefinida</v>
      </c>
      <c r="G123" s="124" t="str">
        <f>VLOOKUP(A123,BASE.!$A$2:$T$878,7,FALSE)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3" s="124" t="str">
        <f>VLOOKUP(A123,BASE.!$A$2:$T$878,8,FALSE)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3" s="124" t="str">
        <f>VLOOKUP(A123,BASE.!$A$2:$T$878,9,FALSE)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3" s="124" t="str">
        <f>VLOOKUP(A123,BASE.!$A$2:$T$878,10,FALSE)</f>
        <v>Designación de Presidente y Representante Legal: Por periodo de 3 años (17-12-2012). Aprobación autoridad eclesiástica: 25-08-2020.</v>
      </c>
      <c r="K123" s="124" t="str">
        <f>VLOOKUP(A123,BASE.!$A$2:$T$878,11,FALSE)</f>
        <v xml:space="preserve">Padre José Teodoro Cartes Gómez 
</v>
      </c>
      <c r="L123" s="124" t="str">
        <f>VLOOKUP(A123,BASE.!$A$2:$T$878,12,FALSE)</f>
        <v xml:space="preserve">Arteaga Alemparte S/N, comuna de Hualpen
</v>
      </c>
      <c r="M123" s="124" t="str">
        <f>VLOOKUP(A123,BASE.!$A$2:$T$878,13,FALSE)</f>
        <v>VIII</v>
      </c>
      <c r="N123" s="124" t="str">
        <f>VLOOKUP(A123,BASE.!$A$2:$T$878,14,FALSE)</f>
        <v>Hualpen</v>
      </c>
      <c r="O123" s="124">
        <f>VLOOKUP(A123,BASE.!$A$2:$T$878,15,FALSE)</f>
        <v>0</v>
      </c>
      <c r="P123" s="124" t="str">
        <f>VLOOKUP(A123,BASE.!$A$2:$T$878,16,FALSE)</f>
        <v xml:space="preserve"> administracion@fundacioncdn.cl</v>
      </c>
      <c r="Q123" s="124">
        <f>VLOOKUP(A123,BASE.!$A$2:$T$878,17,FALSE)</f>
        <v>0</v>
      </c>
      <c r="R123" s="124" t="str">
        <f>VLOOKUP(A123,BASE.!$A$2:$T$878,18,FALSE)</f>
        <v>93401: Instituciones de Asistencia Social</v>
      </c>
      <c r="S123" s="124" t="str">
        <f>VLOOKUP(A123,BASE.!$A$2:$T$878,19,FALSE)</f>
        <v>Se acompañan Antecedentes financieros del año 2019, aprobados por el  Subdepartamento de Supervisión  Financiera Nacional.</v>
      </c>
      <c r="T123" s="169">
        <f>VLOOKUP(A123,BASE.!$A$2:$T$878,20,FALSE)</f>
        <v>37970</v>
      </c>
      <c r="U123" s="183">
        <v>3800</v>
      </c>
      <c r="V123" s="184">
        <v>55791544</v>
      </c>
      <c r="W123" s="184">
        <v>206560286</v>
      </c>
      <c r="X123" s="170">
        <v>44286</v>
      </c>
      <c r="Y123" s="166" t="s">
        <v>7879</v>
      </c>
      <c r="Z123" s="166" t="s">
        <v>7880</v>
      </c>
      <c r="AA123" s="183" t="s">
        <v>162</v>
      </c>
    </row>
    <row r="124" spans="1:27" x14ac:dyDescent="0.2">
      <c r="A124" s="183">
        <v>3800</v>
      </c>
      <c r="B124" s="124" t="str">
        <f>VLOOKUP(A124,BASE.!$A$2:$T$878,2,FALSE)</f>
        <v>Fundación Ciudad del Niño Ricardo Espinosa</v>
      </c>
      <c r="C124" s="124">
        <f>VLOOKUP(A124,BASE.!$A$2:$T$878,3,FALSE)</f>
        <v>700177300</v>
      </c>
      <c r="D124" s="124" t="str">
        <f>VLOOKUP(A124,BASE.!$A$2:$T$878,4,FALSE)</f>
        <v>Fundación de Derecho Público</v>
      </c>
      <c r="E124" s="124" t="str">
        <f>VLOOKUP(A124,BASE.!$A$2:$T$878,5,FALSE)</f>
        <v>Erigida de acuerdo al Derecho Canónico. Fundada por la autoridad eclesiástica del Arzobispado de Concepción por Decretos N°s. 1563, 1564 y 1565, del 14 de julio de 1958.</v>
      </c>
      <c r="F124" s="124" t="str">
        <f>VLOOKUP(A124,BASE.!$A$2:$T$878,6,FALSE)</f>
        <v>Indefinida</v>
      </c>
      <c r="G124" s="124" t="str">
        <f>VLOOKUP(A124,BASE.!$A$2:$T$878,7,FALSE)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124" t="str">
        <f>VLOOKUP(A124,BASE.!$A$2:$T$878,8,FALSE)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124" t="str">
        <f>VLOOKUP(A124,BASE.!$A$2:$T$878,9,FALSE)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124" t="str">
        <f>VLOOKUP(A124,BASE.!$A$2:$T$878,10,FALSE)</f>
        <v>Designación de Presidente y Representante Legal: Por periodo de 3 años (17-12-2012). Aprobación autoridad eclesiástica: 25-08-2020.</v>
      </c>
      <c r="K124" s="124" t="str">
        <f>VLOOKUP(A124,BASE.!$A$2:$T$878,11,FALSE)</f>
        <v xml:space="preserve">Padre José Teodoro Cartes Gómez 
</v>
      </c>
      <c r="L124" s="124" t="str">
        <f>VLOOKUP(A124,BASE.!$A$2:$T$878,12,FALSE)</f>
        <v xml:space="preserve">Arteaga Alemparte S/N, comuna de Hualpen
</v>
      </c>
      <c r="M124" s="124" t="str">
        <f>VLOOKUP(A124,BASE.!$A$2:$T$878,13,FALSE)</f>
        <v>VIII</v>
      </c>
      <c r="N124" s="124" t="str">
        <f>VLOOKUP(A124,BASE.!$A$2:$T$878,14,FALSE)</f>
        <v>Hualpen</v>
      </c>
      <c r="O124" s="124">
        <f>VLOOKUP(A124,BASE.!$A$2:$T$878,15,FALSE)</f>
        <v>0</v>
      </c>
      <c r="P124" s="124" t="str">
        <f>VLOOKUP(A124,BASE.!$A$2:$T$878,16,FALSE)</f>
        <v xml:space="preserve"> administracion@fundacioncdn.cl</v>
      </c>
      <c r="Q124" s="124">
        <f>VLOOKUP(A124,BASE.!$A$2:$T$878,17,FALSE)</f>
        <v>0</v>
      </c>
      <c r="R124" s="124" t="str">
        <f>VLOOKUP(A124,BASE.!$A$2:$T$878,18,FALSE)</f>
        <v>93401: Instituciones de Asistencia Social</v>
      </c>
      <c r="S124" s="124" t="str">
        <f>VLOOKUP(A124,BASE.!$A$2:$T$878,19,FALSE)</f>
        <v>Se acompañan Antecedentes financieros del año 2019, aprobados por el  Subdepartamento de Supervisión  Financiera Nacional.</v>
      </c>
      <c r="T124" s="169">
        <f>VLOOKUP(A124,BASE.!$A$2:$T$878,20,FALSE)</f>
        <v>37970</v>
      </c>
      <c r="U124" s="183">
        <v>3800</v>
      </c>
      <c r="V124" s="184">
        <v>65511966</v>
      </c>
      <c r="W124" s="184">
        <v>301816007</v>
      </c>
      <c r="X124" s="170">
        <v>44286</v>
      </c>
      <c r="Y124" s="166" t="s">
        <v>7879</v>
      </c>
      <c r="Z124" s="166" t="s">
        <v>7880</v>
      </c>
      <c r="AA124" s="183" t="s">
        <v>7943</v>
      </c>
    </row>
    <row r="125" spans="1:27" x14ac:dyDescent="0.2">
      <c r="A125" s="183">
        <v>3800</v>
      </c>
      <c r="B125" s="124" t="str">
        <f>VLOOKUP(A125,BASE.!$A$2:$T$878,2,FALSE)</f>
        <v>Fundación Ciudad del Niño Ricardo Espinosa</v>
      </c>
      <c r="C125" s="124">
        <f>VLOOKUP(A125,BASE.!$A$2:$T$878,3,FALSE)</f>
        <v>700177300</v>
      </c>
      <c r="D125" s="124" t="str">
        <f>VLOOKUP(A125,BASE.!$A$2:$T$878,4,FALSE)</f>
        <v>Fundación de Derecho Público</v>
      </c>
      <c r="E125" s="124" t="str">
        <f>VLOOKUP(A125,BASE.!$A$2:$T$878,5,FALSE)</f>
        <v>Erigida de acuerdo al Derecho Canónico. Fundada por la autoridad eclesiástica del Arzobispado de Concepción por Decretos N°s. 1563, 1564 y 1565, del 14 de julio de 1958.</v>
      </c>
      <c r="F125" s="124" t="str">
        <f>VLOOKUP(A125,BASE.!$A$2:$T$878,6,FALSE)</f>
        <v>Indefinida</v>
      </c>
      <c r="G125" s="124" t="str">
        <f>VLOOKUP(A125,BASE.!$A$2:$T$878,7,FALSE)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124" t="str">
        <f>VLOOKUP(A125,BASE.!$A$2:$T$878,8,FALSE)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124" t="str">
        <f>VLOOKUP(A125,BASE.!$A$2:$T$878,9,FALSE)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124" t="str">
        <f>VLOOKUP(A125,BASE.!$A$2:$T$878,10,FALSE)</f>
        <v>Designación de Presidente y Representante Legal: Por periodo de 3 años (17-12-2012). Aprobación autoridad eclesiástica: 25-08-2020.</v>
      </c>
      <c r="K125" s="124" t="str">
        <f>VLOOKUP(A125,BASE.!$A$2:$T$878,11,FALSE)</f>
        <v xml:space="preserve">Padre José Teodoro Cartes Gómez 
</v>
      </c>
      <c r="L125" s="124" t="str">
        <f>VLOOKUP(A125,BASE.!$A$2:$T$878,12,FALSE)</f>
        <v xml:space="preserve">Arteaga Alemparte S/N, comuna de Hualpen
</v>
      </c>
      <c r="M125" s="124" t="str">
        <f>VLOOKUP(A125,BASE.!$A$2:$T$878,13,FALSE)</f>
        <v>VIII</v>
      </c>
      <c r="N125" s="124" t="str">
        <f>VLOOKUP(A125,BASE.!$A$2:$T$878,14,FALSE)</f>
        <v>Hualpen</v>
      </c>
      <c r="O125" s="124">
        <f>VLOOKUP(A125,BASE.!$A$2:$T$878,15,FALSE)</f>
        <v>0</v>
      </c>
      <c r="P125" s="124" t="str">
        <f>VLOOKUP(A125,BASE.!$A$2:$T$878,16,FALSE)</f>
        <v xml:space="preserve"> administracion@fundacioncdn.cl</v>
      </c>
      <c r="Q125" s="124">
        <f>VLOOKUP(A125,BASE.!$A$2:$T$878,17,FALSE)</f>
        <v>0</v>
      </c>
      <c r="R125" s="124" t="str">
        <f>VLOOKUP(A125,BASE.!$A$2:$T$878,18,FALSE)</f>
        <v>93401: Instituciones de Asistencia Social</v>
      </c>
      <c r="S125" s="124" t="str">
        <f>VLOOKUP(A125,BASE.!$A$2:$T$878,19,FALSE)</f>
        <v>Se acompañan Antecedentes financieros del año 2019, aprobados por el  Subdepartamento de Supervisión  Financiera Nacional.</v>
      </c>
      <c r="T125" s="169">
        <f>VLOOKUP(A125,BASE.!$A$2:$T$878,20,FALSE)</f>
        <v>37970</v>
      </c>
      <c r="U125" s="183">
        <v>3800</v>
      </c>
      <c r="V125" s="184">
        <v>13708386</v>
      </c>
      <c r="W125" s="184">
        <v>50722538</v>
      </c>
      <c r="X125" s="170">
        <v>44286</v>
      </c>
      <c r="Y125" s="166" t="s">
        <v>7879</v>
      </c>
      <c r="Z125" s="166" t="s">
        <v>7880</v>
      </c>
      <c r="AA125" s="183" t="s">
        <v>7935</v>
      </c>
    </row>
    <row r="126" spans="1:27" x14ac:dyDescent="0.2">
      <c r="A126" s="183">
        <v>3800</v>
      </c>
      <c r="B126" s="124" t="str">
        <f>VLOOKUP(A126,BASE.!$A$2:$T$878,2,FALSE)</f>
        <v>Fundación Ciudad del Niño Ricardo Espinosa</v>
      </c>
      <c r="C126" s="124">
        <f>VLOOKUP(A126,BASE.!$A$2:$T$878,3,FALSE)</f>
        <v>700177300</v>
      </c>
      <c r="D126" s="124" t="str">
        <f>VLOOKUP(A126,BASE.!$A$2:$T$878,4,FALSE)</f>
        <v>Fundación de Derecho Público</v>
      </c>
      <c r="E126" s="124" t="str">
        <f>VLOOKUP(A126,BASE.!$A$2:$T$878,5,FALSE)</f>
        <v>Erigida de acuerdo al Derecho Canónico. Fundada por la autoridad eclesiástica del Arzobispado de Concepción por Decretos N°s. 1563, 1564 y 1565, del 14 de julio de 1958.</v>
      </c>
      <c r="F126" s="124" t="str">
        <f>VLOOKUP(A126,BASE.!$A$2:$T$878,6,FALSE)</f>
        <v>Indefinida</v>
      </c>
      <c r="G126" s="124" t="str">
        <f>VLOOKUP(A126,BASE.!$A$2:$T$878,7,FALSE)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24" t="str">
        <f>VLOOKUP(A126,BASE.!$A$2:$T$878,8,FALSE)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24" t="str">
        <f>VLOOKUP(A126,BASE.!$A$2:$T$878,9,FALSE)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24" t="str">
        <f>VLOOKUP(A126,BASE.!$A$2:$T$878,10,FALSE)</f>
        <v>Designación de Presidente y Representante Legal: Por periodo de 3 años (17-12-2012). Aprobación autoridad eclesiástica: 25-08-2020.</v>
      </c>
      <c r="K126" s="124" t="str">
        <f>VLOOKUP(A126,BASE.!$A$2:$T$878,11,FALSE)</f>
        <v xml:space="preserve">Padre José Teodoro Cartes Gómez 
</v>
      </c>
      <c r="L126" s="124" t="str">
        <f>VLOOKUP(A126,BASE.!$A$2:$T$878,12,FALSE)</f>
        <v xml:space="preserve">Arteaga Alemparte S/N, comuna de Hualpen
</v>
      </c>
      <c r="M126" s="124" t="str">
        <f>VLOOKUP(A126,BASE.!$A$2:$T$878,13,FALSE)</f>
        <v>VIII</v>
      </c>
      <c r="N126" s="124" t="str">
        <f>VLOOKUP(A126,BASE.!$A$2:$T$878,14,FALSE)</f>
        <v>Hualpen</v>
      </c>
      <c r="O126" s="124">
        <f>VLOOKUP(A126,BASE.!$A$2:$T$878,15,FALSE)</f>
        <v>0</v>
      </c>
      <c r="P126" s="124" t="str">
        <f>VLOOKUP(A126,BASE.!$A$2:$T$878,16,FALSE)</f>
        <v xml:space="preserve"> administracion@fundacioncdn.cl</v>
      </c>
      <c r="Q126" s="124">
        <f>VLOOKUP(A126,BASE.!$A$2:$T$878,17,FALSE)</f>
        <v>0</v>
      </c>
      <c r="R126" s="124" t="str">
        <f>VLOOKUP(A126,BASE.!$A$2:$T$878,18,FALSE)</f>
        <v>93401: Instituciones de Asistencia Social</v>
      </c>
      <c r="S126" s="124" t="str">
        <f>VLOOKUP(A126,BASE.!$A$2:$T$878,19,FALSE)</f>
        <v>Se acompañan Antecedentes financieros del año 2019, aprobados por el  Subdepartamento de Supervisión  Financiera Nacional.</v>
      </c>
      <c r="T126" s="169">
        <f>VLOOKUP(A126,BASE.!$A$2:$T$878,20,FALSE)</f>
        <v>37970</v>
      </c>
      <c r="U126" s="183">
        <v>3800</v>
      </c>
      <c r="V126" s="184">
        <v>40008006</v>
      </c>
      <c r="W126" s="184">
        <v>117907557</v>
      </c>
      <c r="X126" s="170">
        <v>44286</v>
      </c>
      <c r="Y126" s="166" t="s">
        <v>7879</v>
      </c>
      <c r="Z126" s="166" t="s">
        <v>7880</v>
      </c>
      <c r="AA126" s="183" t="s">
        <v>7965</v>
      </c>
    </row>
    <row r="127" spans="1:27" x14ac:dyDescent="0.2">
      <c r="A127" s="183">
        <v>3842</v>
      </c>
      <c r="B127" s="124" t="str">
        <f>VLOOKUP(A127,BASE.!$A$2:$T$878,2,FALSE)</f>
        <v>Corporación de Desarrollo Social de la Asociación Cristiana de Jóvenes de Santiago. (ACJ de Santiago)</v>
      </c>
      <c r="C127" s="124">
        <f>VLOOKUP(A127,BASE.!$A$2:$T$878,3,FALSE)</f>
        <v>719400000</v>
      </c>
      <c r="D127" s="124" t="str">
        <f>VLOOKUP(A127,BASE.!$A$2:$T$878,4,FALSE)</f>
        <v>Corporación de Derecho Privado.</v>
      </c>
      <c r="E127" s="124" t="str">
        <f>VLOOKUP(A127,BASE.!$A$2:$T$878,5,FALSE)</f>
        <v>Otorgada por Decreto Supremo Nº 528, de fecha 16 de mayo de 1991, del Ministerio de Justicia, publicado en el Diario Oficial el día 19 de noviembre de 1991.</v>
      </c>
      <c r="F127" s="124" t="str">
        <f>VLOOKUP(A127,BASE.!$A$2:$T$878,6,FALSE)</f>
        <v>Certificado de vigencia Folio Nº 500347784174, de fecha 28 de septiembre de 2020, emitido por el Servicio de Registro Civil e Identificación.</v>
      </c>
      <c r="G127" s="124" t="str">
        <f>VLOOKUP(A127,BASE.!$A$2:$T$878,7,FALSE)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7" s="124" t="str">
        <f>VLOOKUP(A127,BASE.!$A$2:$T$878,8,FALSE)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7" s="124" t="str">
        <f>VLOOKUP(A127,BASE.!$A$2:$T$878,9,FALSE)</f>
        <v>Tres años.</v>
      </c>
      <c r="J127" s="124" t="str">
        <f>VLOOKUP(A127,BASE.!$A$2:$T$878,10,FALSE)</f>
        <v xml:space="preserve">De  29 de julio de 2016 a 29 de julio de 2019. </v>
      </c>
      <c r="K127" s="124" t="str">
        <f>VLOOKUP(A127,BASE.!$A$2:$T$878,11,FALSE)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7" s="124" t="str">
        <f>VLOOKUP(A127,BASE.!$A$2:$T$878,12,FALSE)</f>
        <v xml:space="preserve">Santa Isabel Nº 345, Santiago, Región Metropolitana. 
</v>
      </c>
      <c r="M127" s="124" t="str">
        <f>VLOOKUP(A127,BASE.!$A$2:$T$878,13,FALSE)</f>
        <v>XIII</v>
      </c>
      <c r="N127" s="124" t="str">
        <f>VLOOKUP(A127,BASE.!$A$2:$T$878,14,FALSE)</f>
        <v>Santiago</v>
      </c>
      <c r="O127" s="124" t="str">
        <f>VLOOKUP(A127,BASE.!$A$2:$T$878,15,FALSE)</f>
        <v>2228893- 2225181     Jaime Enrique Vilches González: 992386370- oficina: 226346252</v>
      </c>
      <c r="P127" s="124" t="str">
        <f>VLOOKUP(A127,BASE.!$A$2:$T$878,16,FALSE)</f>
        <v xml:space="preserve">corporacion.central@gmail.com
vilches.jaime@gmail.com
</v>
      </c>
      <c r="Q127" s="124">
        <f>VLOOKUP(A127,BASE.!$A$2:$T$878,17,FALSE)</f>
        <v>0</v>
      </c>
      <c r="R127" s="124" t="str">
        <f>VLOOKUP(A127,BASE.!$A$2:$T$878,18,FALSE)</f>
        <v>93401: Institución de Asistencia Social</v>
      </c>
      <c r="S127" s="124" t="str">
        <f>VLOOKUP(A127,BASE.!$A$2:$T$878,19,FALSE)</f>
        <v xml:space="preserve">Se acompaña certificado de antecedentes financieros, correspondiente al año 2019 aprobados por el Sub Departamento de Supervisión Financiera Nacional. </v>
      </c>
      <c r="T127" s="169">
        <f>VLOOKUP(A127,BASE.!$A$2:$T$878,20,FALSE)</f>
        <v>37970</v>
      </c>
      <c r="U127" s="183">
        <v>3842</v>
      </c>
      <c r="V127" s="184">
        <v>4683763</v>
      </c>
      <c r="W127" s="184">
        <v>13856132</v>
      </c>
      <c r="X127" s="170">
        <v>44286</v>
      </c>
      <c r="Y127" s="166" t="s">
        <v>7879</v>
      </c>
      <c r="Z127" s="166" t="s">
        <v>7880</v>
      </c>
      <c r="AA127" s="183" t="s">
        <v>7914</v>
      </c>
    </row>
    <row r="128" spans="1:27" x14ac:dyDescent="0.2">
      <c r="A128" s="183">
        <v>3842</v>
      </c>
      <c r="B128" s="124" t="str">
        <f>VLOOKUP(A128,BASE.!$A$2:$T$878,2,FALSE)</f>
        <v>Corporación de Desarrollo Social de la Asociación Cristiana de Jóvenes de Santiago. (ACJ de Santiago)</v>
      </c>
      <c r="C128" s="124">
        <f>VLOOKUP(A128,BASE.!$A$2:$T$878,3,FALSE)</f>
        <v>719400000</v>
      </c>
      <c r="D128" s="124" t="str">
        <f>VLOOKUP(A128,BASE.!$A$2:$T$878,4,FALSE)</f>
        <v>Corporación de Derecho Privado.</v>
      </c>
      <c r="E128" s="124" t="str">
        <f>VLOOKUP(A128,BASE.!$A$2:$T$878,5,FALSE)</f>
        <v>Otorgada por Decreto Supremo Nº 528, de fecha 16 de mayo de 1991, del Ministerio de Justicia, publicado en el Diario Oficial el día 19 de noviembre de 1991.</v>
      </c>
      <c r="F128" s="124" t="str">
        <f>VLOOKUP(A128,BASE.!$A$2:$T$878,6,FALSE)</f>
        <v>Certificado de vigencia Folio Nº 500347784174, de fecha 28 de septiembre de 2020, emitido por el Servicio de Registro Civil e Identificación.</v>
      </c>
      <c r="G128" s="124" t="str">
        <f>VLOOKUP(A128,BASE.!$A$2:$T$878,7,FALSE)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8" s="124" t="str">
        <f>VLOOKUP(A128,BASE.!$A$2:$T$878,8,FALSE)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8" s="124" t="str">
        <f>VLOOKUP(A128,BASE.!$A$2:$T$878,9,FALSE)</f>
        <v>Tres años.</v>
      </c>
      <c r="J128" s="124" t="str">
        <f>VLOOKUP(A128,BASE.!$A$2:$T$878,10,FALSE)</f>
        <v xml:space="preserve">De  29 de julio de 2016 a 29 de julio de 2019. </v>
      </c>
      <c r="K128" s="124" t="str">
        <f>VLOOKUP(A128,BASE.!$A$2:$T$878,11,FALSE)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8" s="124" t="str">
        <f>VLOOKUP(A128,BASE.!$A$2:$T$878,12,FALSE)</f>
        <v xml:space="preserve">Santa Isabel Nº 345, Santiago, Región Metropolitana. 
</v>
      </c>
      <c r="M128" s="124" t="str">
        <f>VLOOKUP(A128,BASE.!$A$2:$T$878,13,FALSE)</f>
        <v>XIII</v>
      </c>
      <c r="N128" s="124" t="str">
        <f>VLOOKUP(A128,BASE.!$A$2:$T$878,14,FALSE)</f>
        <v>Santiago</v>
      </c>
      <c r="O128" s="124" t="str">
        <f>VLOOKUP(A128,BASE.!$A$2:$T$878,15,FALSE)</f>
        <v>2228893- 2225181     Jaime Enrique Vilches González: 992386370- oficina: 226346252</v>
      </c>
      <c r="P128" s="124" t="str">
        <f>VLOOKUP(A128,BASE.!$A$2:$T$878,16,FALSE)</f>
        <v xml:space="preserve">corporacion.central@gmail.com
vilches.jaime@gmail.com
</v>
      </c>
      <c r="Q128" s="124">
        <f>VLOOKUP(A128,BASE.!$A$2:$T$878,17,FALSE)</f>
        <v>0</v>
      </c>
      <c r="R128" s="124" t="str">
        <f>VLOOKUP(A128,BASE.!$A$2:$T$878,18,FALSE)</f>
        <v>93401: Institución de Asistencia Social</v>
      </c>
      <c r="S128" s="124" t="str">
        <f>VLOOKUP(A128,BASE.!$A$2:$T$878,19,FALSE)</f>
        <v xml:space="preserve">Se acompaña certificado de antecedentes financieros, correspondiente al año 2019 aprobados por el Sub Departamento de Supervisión Financiera Nacional. </v>
      </c>
      <c r="T128" s="169">
        <f>VLOOKUP(A128,BASE.!$A$2:$T$878,20,FALSE)</f>
        <v>37970</v>
      </c>
      <c r="U128" s="183">
        <v>3842</v>
      </c>
      <c r="V128" s="184">
        <v>11681824</v>
      </c>
      <c r="W128" s="184">
        <v>36372952</v>
      </c>
      <c r="X128" s="170">
        <v>44286</v>
      </c>
      <c r="Y128" s="166" t="s">
        <v>7879</v>
      </c>
      <c r="Z128" s="166" t="s">
        <v>7880</v>
      </c>
      <c r="AA128" s="183" t="s">
        <v>7966</v>
      </c>
    </row>
    <row r="129" spans="1:27" x14ac:dyDescent="0.2">
      <c r="A129" s="183">
        <v>3842</v>
      </c>
      <c r="B129" s="124" t="str">
        <f>VLOOKUP(A129,BASE.!$A$2:$T$878,2,FALSE)</f>
        <v>Corporación de Desarrollo Social de la Asociación Cristiana de Jóvenes de Santiago. (ACJ de Santiago)</v>
      </c>
      <c r="C129" s="124">
        <f>VLOOKUP(A129,BASE.!$A$2:$T$878,3,FALSE)</f>
        <v>719400000</v>
      </c>
      <c r="D129" s="124" t="str">
        <f>VLOOKUP(A129,BASE.!$A$2:$T$878,4,FALSE)</f>
        <v>Corporación de Derecho Privado.</v>
      </c>
      <c r="E129" s="124" t="str">
        <f>VLOOKUP(A129,BASE.!$A$2:$T$878,5,FALSE)</f>
        <v>Otorgada por Decreto Supremo Nº 528, de fecha 16 de mayo de 1991, del Ministerio de Justicia, publicado en el Diario Oficial el día 19 de noviembre de 1991.</v>
      </c>
      <c r="F129" s="124" t="str">
        <f>VLOOKUP(A129,BASE.!$A$2:$T$878,6,FALSE)</f>
        <v>Certificado de vigencia Folio Nº 500347784174, de fecha 28 de septiembre de 2020, emitido por el Servicio de Registro Civil e Identificación.</v>
      </c>
      <c r="G129" s="124" t="str">
        <f>VLOOKUP(A129,BASE.!$A$2:$T$878,7,FALSE)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124" t="str">
        <f>VLOOKUP(A129,BASE.!$A$2:$T$878,8,FALSE)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9" s="124" t="str">
        <f>VLOOKUP(A129,BASE.!$A$2:$T$878,9,FALSE)</f>
        <v>Tres años.</v>
      </c>
      <c r="J129" s="124" t="str">
        <f>VLOOKUP(A129,BASE.!$A$2:$T$878,10,FALSE)</f>
        <v xml:space="preserve">De  29 de julio de 2016 a 29 de julio de 2019. </v>
      </c>
      <c r="K129" s="124" t="str">
        <f>VLOOKUP(A129,BASE.!$A$2:$T$878,11,FALSE)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9" s="124" t="str">
        <f>VLOOKUP(A129,BASE.!$A$2:$T$878,12,FALSE)</f>
        <v xml:space="preserve">Santa Isabel Nº 345, Santiago, Región Metropolitana. 
</v>
      </c>
      <c r="M129" s="124" t="str">
        <f>VLOOKUP(A129,BASE.!$A$2:$T$878,13,FALSE)</f>
        <v>XIII</v>
      </c>
      <c r="N129" s="124" t="str">
        <f>VLOOKUP(A129,BASE.!$A$2:$T$878,14,FALSE)</f>
        <v>Santiago</v>
      </c>
      <c r="O129" s="124" t="str">
        <f>VLOOKUP(A129,BASE.!$A$2:$T$878,15,FALSE)</f>
        <v>2228893- 2225181     Jaime Enrique Vilches González: 992386370- oficina: 226346252</v>
      </c>
      <c r="P129" s="124" t="str">
        <f>VLOOKUP(A129,BASE.!$A$2:$T$878,16,FALSE)</f>
        <v xml:space="preserve">corporacion.central@gmail.com
vilches.jaime@gmail.com
</v>
      </c>
      <c r="Q129" s="124">
        <f>VLOOKUP(A129,BASE.!$A$2:$T$878,17,FALSE)</f>
        <v>0</v>
      </c>
      <c r="R129" s="124" t="str">
        <f>VLOOKUP(A129,BASE.!$A$2:$T$878,18,FALSE)</f>
        <v>93401: Institución de Asistencia Social</v>
      </c>
      <c r="S129" s="124" t="str">
        <f>VLOOKUP(A129,BASE.!$A$2:$T$878,19,FALSE)</f>
        <v xml:space="preserve">Se acompaña certificado de antecedentes financieros, correspondiente al año 2019 aprobados por el Sub Departamento de Supervisión Financiera Nacional. </v>
      </c>
      <c r="T129" s="169">
        <f>VLOOKUP(A129,BASE.!$A$2:$T$878,20,FALSE)</f>
        <v>37970</v>
      </c>
      <c r="U129" s="183">
        <v>3842</v>
      </c>
      <c r="V129" s="184">
        <v>78054531</v>
      </c>
      <c r="W129" s="184">
        <v>163539730</v>
      </c>
      <c r="X129" s="170">
        <v>44286</v>
      </c>
      <c r="Y129" s="166" t="s">
        <v>7879</v>
      </c>
      <c r="Z129" s="166" t="s">
        <v>7880</v>
      </c>
      <c r="AA129" s="183" t="s">
        <v>7898</v>
      </c>
    </row>
    <row r="130" spans="1:27" x14ac:dyDescent="0.2">
      <c r="A130" s="183">
        <v>3842</v>
      </c>
      <c r="B130" s="124" t="str">
        <f>VLOOKUP(A130,BASE.!$A$2:$T$878,2,FALSE)</f>
        <v>Corporación de Desarrollo Social de la Asociación Cristiana de Jóvenes de Santiago. (ACJ de Santiago)</v>
      </c>
      <c r="C130" s="124">
        <f>VLOOKUP(A130,BASE.!$A$2:$T$878,3,FALSE)</f>
        <v>719400000</v>
      </c>
      <c r="D130" s="124" t="str">
        <f>VLOOKUP(A130,BASE.!$A$2:$T$878,4,FALSE)</f>
        <v>Corporación de Derecho Privado.</v>
      </c>
      <c r="E130" s="124" t="str">
        <f>VLOOKUP(A130,BASE.!$A$2:$T$878,5,FALSE)</f>
        <v>Otorgada por Decreto Supremo Nº 528, de fecha 16 de mayo de 1991, del Ministerio de Justicia, publicado en el Diario Oficial el día 19 de noviembre de 1991.</v>
      </c>
      <c r="F130" s="124" t="str">
        <f>VLOOKUP(A130,BASE.!$A$2:$T$878,6,FALSE)</f>
        <v>Certificado de vigencia Folio Nº 500347784174, de fecha 28 de septiembre de 2020, emitido por el Servicio de Registro Civil e Identificación.</v>
      </c>
      <c r="G130" s="124" t="str">
        <f>VLOOKUP(A130,BASE.!$A$2:$T$878,7,FALSE)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124" t="str">
        <f>VLOOKUP(A130,BASE.!$A$2:$T$878,8,FALSE)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0" s="124" t="str">
        <f>VLOOKUP(A130,BASE.!$A$2:$T$878,9,FALSE)</f>
        <v>Tres años.</v>
      </c>
      <c r="J130" s="124" t="str">
        <f>VLOOKUP(A130,BASE.!$A$2:$T$878,10,FALSE)</f>
        <v xml:space="preserve">De  29 de julio de 2016 a 29 de julio de 2019. </v>
      </c>
      <c r="K130" s="124" t="str">
        <f>VLOOKUP(A130,BASE.!$A$2:$T$878,11,FALSE)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124" t="str">
        <f>VLOOKUP(A130,BASE.!$A$2:$T$878,12,FALSE)</f>
        <v xml:space="preserve">Santa Isabel Nº 345, Santiago, Región Metropolitana. 
</v>
      </c>
      <c r="M130" s="124" t="str">
        <f>VLOOKUP(A130,BASE.!$A$2:$T$878,13,FALSE)</f>
        <v>XIII</v>
      </c>
      <c r="N130" s="124" t="str">
        <f>VLOOKUP(A130,BASE.!$A$2:$T$878,14,FALSE)</f>
        <v>Santiago</v>
      </c>
      <c r="O130" s="124" t="str">
        <f>VLOOKUP(A130,BASE.!$A$2:$T$878,15,FALSE)</f>
        <v>2228893- 2225181     Jaime Enrique Vilches González: 992386370- oficina: 226346252</v>
      </c>
      <c r="P130" s="124" t="str">
        <f>VLOOKUP(A130,BASE.!$A$2:$T$878,16,FALSE)</f>
        <v xml:space="preserve">corporacion.central@gmail.com
vilches.jaime@gmail.com
</v>
      </c>
      <c r="Q130" s="124">
        <f>VLOOKUP(A130,BASE.!$A$2:$T$878,17,FALSE)</f>
        <v>0</v>
      </c>
      <c r="R130" s="124" t="str">
        <f>VLOOKUP(A130,BASE.!$A$2:$T$878,18,FALSE)</f>
        <v>93401: Institución de Asistencia Social</v>
      </c>
      <c r="S130" s="124" t="str">
        <f>VLOOKUP(A130,BASE.!$A$2:$T$878,19,FALSE)</f>
        <v xml:space="preserve">Se acompaña certificado de antecedentes financieros, correspondiente al año 2019 aprobados por el Sub Departamento de Supervisión Financiera Nacional. </v>
      </c>
      <c r="T130" s="169">
        <f>VLOOKUP(A130,BASE.!$A$2:$T$878,20,FALSE)</f>
        <v>37970</v>
      </c>
      <c r="U130" s="183">
        <v>3842</v>
      </c>
      <c r="V130" s="184">
        <v>8761368</v>
      </c>
      <c r="W130" s="184">
        <v>26815096</v>
      </c>
      <c r="X130" s="170">
        <v>44286</v>
      </c>
      <c r="Y130" s="166" t="s">
        <v>7879</v>
      </c>
      <c r="Z130" s="166" t="s">
        <v>7880</v>
      </c>
      <c r="AA130" s="183" t="s">
        <v>7967</v>
      </c>
    </row>
    <row r="131" spans="1:27" x14ac:dyDescent="0.2">
      <c r="A131" s="183">
        <v>3842</v>
      </c>
      <c r="B131" s="124" t="str">
        <f>VLOOKUP(A131,BASE.!$A$2:$T$878,2,FALSE)</f>
        <v>Corporación de Desarrollo Social de la Asociación Cristiana de Jóvenes de Santiago. (ACJ de Santiago)</v>
      </c>
      <c r="C131" s="124">
        <f>VLOOKUP(A131,BASE.!$A$2:$T$878,3,FALSE)</f>
        <v>719400000</v>
      </c>
      <c r="D131" s="124" t="str">
        <f>VLOOKUP(A131,BASE.!$A$2:$T$878,4,FALSE)</f>
        <v>Corporación de Derecho Privado.</v>
      </c>
      <c r="E131" s="124" t="str">
        <f>VLOOKUP(A131,BASE.!$A$2:$T$878,5,FALSE)</f>
        <v>Otorgada por Decreto Supremo Nº 528, de fecha 16 de mayo de 1991, del Ministerio de Justicia, publicado en el Diario Oficial el día 19 de noviembre de 1991.</v>
      </c>
      <c r="F131" s="124" t="str">
        <f>VLOOKUP(A131,BASE.!$A$2:$T$878,6,FALSE)</f>
        <v>Certificado de vigencia Folio Nº 500347784174, de fecha 28 de septiembre de 2020, emitido por el Servicio de Registro Civil e Identificación.</v>
      </c>
      <c r="G131" s="124" t="str">
        <f>VLOOKUP(A131,BASE.!$A$2:$T$878,7,FALSE)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24" t="str">
        <f>VLOOKUP(A131,BASE.!$A$2:$T$878,8,FALSE)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124" t="str">
        <f>VLOOKUP(A131,BASE.!$A$2:$T$878,9,FALSE)</f>
        <v>Tres años.</v>
      </c>
      <c r="J131" s="124" t="str">
        <f>VLOOKUP(A131,BASE.!$A$2:$T$878,10,FALSE)</f>
        <v xml:space="preserve">De  29 de julio de 2016 a 29 de julio de 2019. </v>
      </c>
      <c r="K131" s="124" t="str">
        <f>VLOOKUP(A131,BASE.!$A$2:$T$878,11,FALSE)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124" t="str">
        <f>VLOOKUP(A131,BASE.!$A$2:$T$878,12,FALSE)</f>
        <v xml:space="preserve">Santa Isabel Nº 345, Santiago, Región Metropolitana. 
</v>
      </c>
      <c r="M131" s="124" t="str">
        <f>VLOOKUP(A131,BASE.!$A$2:$T$878,13,FALSE)</f>
        <v>XIII</v>
      </c>
      <c r="N131" s="124" t="str">
        <f>VLOOKUP(A131,BASE.!$A$2:$T$878,14,FALSE)</f>
        <v>Santiago</v>
      </c>
      <c r="O131" s="124" t="str">
        <f>VLOOKUP(A131,BASE.!$A$2:$T$878,15,FALSE)</f>
        <v>2228893- 2225181     Jaime Enrique Vilches González: 992386370- oficina: 226346252</v>
      </c>
      <c r="P131" s="124" t="str">
        <f>VLOOKUP(A131,BASE.!$A$2:$T$878,16,FALSE)</f>
        <v xml:space="preserve">corporacion.central@gmail.com
vilches.jaime@gmail.com
</v>
      </c>
      <c r="Q131" s="124">
        <f>VLOOKUP(A131,BASE.!$A$2:$T$878,17,FALSE)</f>
        <v>0</v>
      </c>
      <c r="R131" s="124" t="str">
        <f>VLOOKUP(A131,BASE.!$A$2:$T$878,18,FALSE)</f>
        <v>93401: Institución de Asistencia Social</v>
      </c>
      <c r="S131" s="124" t="str">
        <f>VLOOKUP(A131,BASE.!$A$2:$T$878,19,FALSE)</f>
        <v xml:space="preserve">Se acompaña certificado de antecedentes financieros, correspondiente al año 2019 aprobados por el Sub Departamento de Supervisión Financiera Nacional. </v>
      </c>
      <c r="T131" s="169">
        <f>VLOOKUP(A131,BASE.!$A$2:$T$878,20,FALSE)</f>
        <v>37970</v>
      </c>
      <c r="U131" s="183">
        <v>3842</v>
      </c>
      <c r="V131" s="184">
        <v>69956472</v>
      </c>
      <c r="W131" s="184">
        <v>132054874</v>
      </c>
      <c r="X131" s="170">
        <v>44286</v>
      </c>
      <c r="Y131" s="166" t="s">
        <v>7879</v>
      </c>
      <c r="Z131" s="166" t="s">
        <v>7880</v>
      </c>
      <c r="AA131" s="183" t="s">
        <v>7968</v>
      </c>
    </row>
    <row r="132" spans="1:27" x14ac:dyDescent="0.2">
      <c r="A132" s="183">
        <v>3842</v>
      </c>
      <c r="B132" s="124" t="str">
        <f>VLOOKUP(A132,BASE.!$A$2:$T$878,2,FALSE)</f>
        <v>Corporación de Desarrollo Social de la Asociación Cristiana de Jóvenes de Santiago. (ACJ de Santiago)</v>
      </c>
      <c r="C132" s="124">
        <f>VLOOKUP(A132,BASE.!$A$2:$T$878,3,FALSE)</f>
        <v>719400000</v>
      </c>
      <c r="D132" s="124" t="str">
        <f>VLOOKUP(A132,BASE.!$A$2:$T$878,4,FALSE)</f>
        <v>Corporación de Derecho Privado.</v>
      </c>
      <c r="E132" s="124" t="str">
        <f>VLOOKUP(A132,BASE.!$A$2:$T$878,5,FALSE)</f>
        <v>Otorgada por Decreto Supremo Nº 528, de fecha 16 de mayo de 1991, del Ministerio de Justicia, publicado en el Diario Oficial el día 19 de noviembre de 1991.</v>
      </c>
      <c r="F132" s="124" t="str">
        <f>VLOOKUP(A132,BASE.!$A$2:$T$878,6,FALSE)</f>
        <v>Certificado de vigencia Folio Nº 500347784174, de fecha 28 de septiembre de 2020, emitido por el Servicio de Registro Civil e Identificación.</v>
      </c>
      <c r="G132" s="124" t="str">
        <f>VLOOKUP(A132,BASE.!$A$2:$T$878,7,FALSE)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24" t="str">
        <f>VLOOKUP(A132,BASE.!$A$2:$T$878,8,FALSE)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124" t="str">
        <f>VLOOKUP(A132,BASE.!$A$2:$T$878,9,FALSE)</f>
        <v>Tres años.</v>
      </c>
      <c r="J132" s="124" t="str">
        <f>VLOOKUP(A132,BASE.!$A$2:$T$878,10,FALSE)</f>
        <v xml:space="preserve">De  29 de julio de 2016 a 29 de julio de 2019. </v>
      </c>
      <c r="K132" s="124" t="str">
        <f>VLOOKUP(A132,BASE.!$A$2:$T$878,11,FALSE)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124" t="str">
        <f>VLOOKUP(A132,BASE.!$A$2:$T$878,12,FALSE)</f>
        <v xml:space="preserve">Santa Isabel Nº 345, Santiago, Región Metropolitana. 
</v>
      </c>
      <c r="M132" s="124" t="str">
        <f>VLOOKUP(A132,BASE.!$A$2:$T$878,13,FALSE)</f>
        <v>XIII</v>
      </c>
      <c r="N132" s="124" t="str">
        <f>VLOOKUP(A132,BASE.!$A$2:$T$878,14,FALSE)</f>
        <v>Santiago</v>
      </c>
      <c r="O132" s="124" t="str">
        <f>VLOOKUP(A132,BASE.!$A$2:$T$878,15,FALSE)</f>
        <v>2228893- 2225181     Jaime Enrique Vilches González: 992386370- oficina: 226346252</v>
      </c>
      <c r="P132" s="124" t="str">
        <f>VLOOKUP(A132,BASE.!$A$2:$T$878,16,FALSE)</f>
        <v xml:space="preserve">corporacion.central@gmail.com
vilches.jaime@gmail.com
</v>
      </c>
      <c r="Q132" s="124">
        <f>VLOOKUP(A132,BASE.!$A$2:$T$878,17,FALSE)</f>
        <v>0</v>
      </c>
      <c r="R132" s="124" t="str">
        <f>VLOOKUP(A132,BASE.!$A$2:$T$878,18,FALSE)</f>
        <v>93401: Institución de Asistencia Social</v>
      </c>
      <c r="S132" s="124" t="str">
        <f>VLOOKUP(A132,BASE.!$A$2:$T$878,19,FALSE)</f>
        <v xml:space="preserve">Se acompaña certificado de antecedentes financieros, correspondiente al año 2019 aprobados por el Sub Departamento de Supervisión Financiera Nacional. </v>
      </c>
      <c r="T132" s="169">
        <f>VLOOKUP(A132,BASE.!$A$2:$T$878,20,FALSE)</f>
        <v>37970</v>
      </c>
      <c r="U132" s="183">
        <v>3842</v>
      </c>
      <c r="V132" s="184">
        <v>35264593</v>
      </c>
      <c r="W132" s="184">
        <v>108795090</v>
      </c>
      <c r="X132" s="170">
        <v>44286</v>
      </c>
      <c r="Y132" s="166" t="s">
        <v>7879</v>
      </c>
      <c r="Z132" s="166" t="s">
        <v>7880</v>
      </c>
      <c r="AA132" s="183" t="s">
        <v>7969</v>
      </c>
    </row>
    <row r="133" spans="1:27" x14ac:dyDescent="0.2">
      <c r="A133" s="183">
        <v>3842</v>
      </c>
      <c r="B133" s="124" t="str">
        <f>VLOOKUP(A133,BASE.!$A$2:$T$878,2,FALSE)</f>
        <v>Corporación de Desarrollo Social de la Asociación Cristiana de Jóvenes de Santiago. (ACJ de Santiago)</v>
      </c>
      <c r="C133" s="124">
        <f>VLOOKUP(A133,BASE.!$A$2:$T$878,3,FALSE)</f>
        <v>719400000</v>
      </c>
      <c r="D133" s="124" t="str">
        <f>VLOOKUP(A133,BASE.!$A$2:$T$878,4,FALSE)</f>
        <v>Corporación de Derecho Privado.</v>
      </c>
      <c r="E133" s="124" t="str">
        <f>VLOOKUP(A133,BASE.!$A$2:$T$878,5,FALSE)</f>
        <v>Otorgada por Decreto Supremo Nº 528, de fecha 16 de mayo de 1991, del Ministerio de Justicia, publicado en el Diario Oficial el día 19 de noviembre de 1991.</v>
      </c>
      <c r="F133" s="124" t="str">
        <f>VLOOKUP(A133,BASE.!$A$2:$T$878,6,FALSE)</f>
        <v>Certificado de vigencia Folio Nº 500347784174, de fecha 28 de septiembre de 2020, emitido por el Servicio de Registro Civil e Identificación.</v>
      </c>
      <c r="G133" s="124" t="str">
        <f>VLOOKUP(A133,BASE.!$A$2:$T$878,7,FALSE)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24" t="str">
        <f>VLOOKUP(A133,BASE.!$A$2:$T$878,8,FALSE)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124" t="str">
        <f>VLOOKUP(A133,BASE.!$A$2:$T$878,9,FALSE)</f>
        <v>Tres años.</v>
      </c>
      <c r="J133" s="124" t="str">
        <f>VLOOKUP(A133,BASE.!$A$2:$T$878,10,FALSE)</f>
        <v xml:space="preserve">De  29 de julio de 2016 a 29 de julio de 2019. </v>
      </c>
      <c r="K133" s="124" t="str">
        <f>VLOOKUP(A133,BASE.!$A$2:$T$878,11,FALSE)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124" t="str">
        <f>VLOOKUP(A133,BASE.!$A$2:$T$878,12,FALSE)</f>
        <v xml:space="preserve">Santa Isabel Nº 345, Santiago, Región Metropolitana. 
</v>
      </c>
      <c r="M133" s="124" t="str">
        <f>VLOOKUP(A133,BASE.!$A$2:$T$878,13,FALSE)</f>
        <v>XIII</v>
      </c>
      <c r="N133" s="124" t="str">
        <f>VLOOKUP(A133,BASE.!$A$2:$T$878,14,FALSE)</f>
        <v>Santiago</v>
      </c>
      <c r="O133" s="124" t="str">
        <f>VLOOKUP(A133,BASE.!$A$2:$T$878,15,FALSE)</f>
        <v>2228893- 2225181     Jaime Enrique Vilches González: 992386370- oficina: 226346252</v>
      </c>
      <c r="P133" s="124" t="str">
        <f>VLOOKUP(A133,BASE.!$A$2:$T$878,16,FALSE)</f>
        <v xml:space="preserve">corporacion.central@gmail.com
vilches.jaime@gmail.com
</v>
      </c>
      <c r="Q133" s="124">
        <f>VLOOKUP(A133,BASE.!$A$2:$T$878,17,FALSE)</f>
        <v>0</v>
      </c>
      <c r="R133" s="124" t="str">
        <f>VLOOKUP(A133,BASE.!$A$2:$T$878,18,FALSE)</f>
        <v>93401: Institución de Asistencia Social</v>
      </c>
      <c r="S133" s="124" t="str">
        <f>VLOOKUP(A133,BASE.!$A$2:$T$878,19,FALSE)</f>
        <v xml:space="preserve">Se acompaña certificado de antecedentes financieros, correspondiente al año 2019 aprobados por el Sub Departamento de Supervisión Financiera Nacional. </v>
      </c>
      <c r="T133" s="169">
        <f>VLOOKUP(A133,BASE.!$A$2:$T$878,20,FALSE)</f>
        <v>37970</v>
      </c>
      <c r="U133" s="183">
        <v>3842</v>
      </c>
      <c r="V133" s="184">
        <v>15872868</v>
      </c>
      <c r="W133" s="184">
        <v>56854762</v>
      </c>
      <c r="X133" s="170">
        <v>44286</v>
      </c>
      <c r="Y133" s="166" t="s">
        <v>7879</v>
      </c>
      <c r="Z133" s="166" t="s">
        <v>7880</v>
      </c>
      <c r="AA133" s="183" t="s">
        <v>7934</v>
      </c>
    </row>
    <row r="134" spans="1:27" x14ac:dyDescent="0.2">
      <c r="A134" s="183">
        <v>3842</v>
      </c>
      <c r="B134" s="124" t="str">
        <f>VLOOKUP(A134,BASE.!$A$2:$T$878,2,FALSE)</f>
        <v>Corporación de Desarrollo Social de la Asociación Cristiana de Jóvenes de Santiago. (ACJ de Santiago)</v>
      </c>
      <c r="C134" s="124">
        <f>VLOOKUP(A134,BASE.!$A$2:$T$878,3,FALSE)</f>
        <v>719400000</v>
      </c>
      <c r="D134" s="124" t="str">
        <f>VLOOKUP(A134,BASE.!$A$2:$T$878,4,FALSE)</f>
        <v>Corporación de Derecho Privado.</v>
      </c>
      <c r="E134" s="124" t="str">
        <f>VLOOKUP(A134,BASE.!$A$2:$T$878,5,FALSE)</f>
        <v>Otorgada por Decreto Supremo Nº 528, de fecha 16 de mayo de 1991, del Ministerio de Justicia, publicado en el Diario Oficial el día 19 de noviembre de 1991.</v>
      </c>
      <c r="F134" s="124" t="str">
        <f>VLOOKUP(A134,BASE.!$A$2:$T$878,6,FALSE)</f>
        <v>Certificado de vigencia Folio Nº 500347784174, de fecha 28 de septiembre de 2020, emitido por el Servicio de Registro Civil e Identificación.</v>
      </c>
      <c r="G134" s="124" t="str">
        <f>VLOOKUP(A134,BASE.!$A$2:$T$878,7,FALSE)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24" t="str">
        <f>VLOOKUP(A134,BASE.!$A$2:$T$878,8,FALSE)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124" t="str">
        <f>VLOOKUP(A134,BASE.!$A$2:$T$878,9,FALSE)</f>
        <v>Tres años.</v>
      </c>
      <c r="J134" s="124" t="str">
        <f>VLOOKUP(A134,BASE.!$A$2:$T$878,10,FALSE)</f>
        <v xml:space="preserve">De  29 de julio de 2016 a 29 de julio de 2019. </v>
      </c>
      <c r="K134" s="124" t="str">
        <f>VLOOKUP(A134,BASE.!$A$2:$T$878,11,FALSE)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124" t="str">
        <f>VLOOKUP(A134,BASE.!$A$2:$T$878,12,FALSE)</f>
        <v xml:space="preserve">Santa Isabel Nº 345, Santiago, Región Metropolitana. 
</v>
      </c>
      <c r="M134" s="124" t="str">
        <f>VLOOKUP(A134,BASE.!$A$2:$T$878,13,FALSE)</f>
        <v>XIII</v>
      </c>
      <c r="N134" s="124" t="str">
        <f>VLOOKUP(A134,BASE.!$A$2:$T$878,14,FALSE)</f>
        <v>Santiago</v>
      </c>
      <c r="O134" s="124" t="str">
        <f>VLOOKUP(A134,BASE.!$A$2:$T$878,15,FALSE)</f>
        <v>2228893- 2225181     Jaime Enrique Vilches González: 992386370- oficina: 226346252</v>
      </c>
      <c r="P134" s="124" t="str">
        <f>VLOOKUP(A134,BASE.!$A$2:$T$878,16,FALSE)</f>
        <v xml:space="preserve">corporacion.central@gmail.com
vilches.jaime@gmail.com
</v>
      </c>
      <c r="Q134" s="124">
        <f>VLOOKUP(A134,BASE.!$A$2:$T$878,17,FALSE)</f>
        <v>0</v>
      </c>
      <c r="R134" s="124" t="str">
        <f>VLOOKUP(A134,BASE.!$A$2:$T$878,18,FALSE)</f>
        <v>93401: Institución de Asistencia Social</v>
      </c>
      <c r="S134" s="124" t="str">
        <f>VLOOKUP(A134,BASE.!$A$2:$T$878,19,FALSE)</f>
        <v xml:space="preserve">Se acompaña certificado de antecedentes financieros, correspondiente al año 2019 aprobados por el Sub Departamento de Supervisión Financiera Nacional. </v>
      </c>
      <c r="T134" s="169">
        <f>VLOOKUP(A134,BASE.!$A$2:$T$878,20,FALSE)</f>
        <v>37970</v>
      </c>
      <c r="U134" s="183">
        <v>3842</v>
      </c>
      <c r="V134" s="184">
        <v>20610937</v>
      </c>
      <c r="W134" s="184">
        <v>64518631</v>
      </c>
      <c r="X134" s="170">
        <v>44286</v>
      </c>
      <c r="Y134" s="166" t="s">
        <v>7879</v>
      </c>
      <c r="Z134" s="166" t="s">
        <v>7880</v>
      </c>
      <c r="AA134" s="183" t="s">
        <v>7948</v>
      </c>
    </row>
    <row r="135" spans="1:27" x14ac:dyDescent="0.2">
      <c r="A135" s="183">
        <v>3842</v>
      </c>
      <c r="B135" s="124" t="str">
        <f>VLOOKUP(A135,BASE.!$A$2:$T$878,2,FALSE)</f>
        <v>Corporación de Desarrollo Social de la Asociación Cristiana de Jóvenes de Santiago. (ACJ de Santiago)</v>
      </c>
      <c r="C135" s="124">
        <f>VLOOKUP(A135,BASE.!$A$2:$T$878,3,FALSE)</f>
        <v>719400000</v>
      </c>
      <c r="D135" s="124" t="str">
        <f>VLOOKUP(A135,BASE.!$A$2:$T$878,4,FALSE)</f>
        <v>Corporación de Derecho Privado.</v>
      </c>
      <c r="E135" s="124" t="str">
        <f>VLOOKUP(A135,BASE.!$A$2:$T$878,5,FALSE)</f>
        <v>Otorgada por Decreto Supremo Nº 528, de fecha 16 de mayo de 1991, del Ministerio de Justicia, publicado en el Diario Oficial el día 19 de noviembre de 1991.</v>
      </c>
      <c r="F135" s="124" t="str">
        <f>VLOOKUP(A135,BASE.!$A$2:$T$878,6,FALSE)</f>
        <v>Certificado de vigencia Folio Nº 500347784174, de fecha 28 de septiembre de 2020, emitido por el Servicio de Registro Civil e Identificación.</v>
      </c>
      <c r="G135" s="124" t="str">
        <f>VLOOKUP(A135,BASE.!$A$2:$T$878,7,FALSE)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24" t="str">
        <f>VLOOKUP(A135,BASE.!$A$2:$T$878,8,FALSE)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124" t="str">
        <f>VLOOKUP(A135,BASE.!$A$2:$T$878,9,FALSE)</f>
        <v>Tres años.</v>
      </c>
      <c r="J135" s="124" t="str">
        <f>VLOOKUP(A135,BASE.!$A$2:$T$878,10,FALSE)</f>
        <v xml:space="preserve">De  29 de julio de 2016 a 29 de julio de 2019. </v>
      </c>
      <c r="K135" s="124" t="str">
        <f>VLOOKUP(A135,BASE.!$A$2:$T$878,11,FALSE)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124" t="str">
        <f>VLOOKUP(A135,BASE.!$A$2:$T$878,12,FALSE)</f>
        <v xml:space="preserve">Santa Isabel Nº 345, Santiago, Región Metropolitana. 
</v>
      </c>
      <c r="M135" s="124" t="str">
        <f>VLOOKUP(A135,BASE.!$A$2:$T$878,13,FALSE)</f>
        <v>XIII</v>
      </c>
      <c r="N135" s="124" t="str">
        <f>VLOOKUP(A135,BASE.!$A$2:$T$878,14,FALSE)</f>
        <v>Santiago</v>
      </c>
      <c r="O135" s="124" t="str">
        <f>VLOOKUP(A135,BASE.!$A$2:$T$878,15,FALSE)</f>
        <v>2228893- 2225181     Jaime Enrique Vilches González: 992386370- oficina: 226346252</v>
      </c>
      <c r="P135" s="124" t="str">
        <f>VLOOKUP(A135,BASE.!$A$2:$T$878,16,FALSE)</f>
        <v xml:space="preserve">corporacion.central@gmail.com
vilches.jaime@gmail.com
</v>
      </c>
      <c r="Q135" s="124">
        <f>VLOOKUP(A135,BASE.!$A$2:$T$878,17,FALSE)</f>
        <v>0</v>
      </c>
      <c r="R135" s="124" t="str">
        <f>VLOOKUP(A135,BASE.!$A$2:$T$878,18,FALSE)</f>
        <v>93401: Institución de Asistencia Social</v>
      </c>
      <c r="S135" s="124" t="str">
        <f>VLOOKUP(A135,BASE.!$A$2:$T$878,19,FALSE)</f>
        <v xml:space="preserve">Se acompaña certificado de antecedentes financieros, correspondiente al año 2019 aprobados por el Sub Departamento de Supervisión Financiera Nacional. </v>
      </c>
      <c r="T135" s="169">
        <f>VLOOKUP(A135,BASE.!$A$2:$T$878,20,FALSE)</f>
        <v>37970</v>
      </c>
      <c r="U135" s="183">
        <v>3842</v>
      </c>
      <c r="V135" s="184">
        <v>20150285</v>
      </c>
      <c r="W135" s="184">
        <v>61321301</v>
      </c>
      <c r="X135" s="170">
        <v>44286</v>
      </c>
      <c r="Y135" s="166" t="s">
        <v>7879</v>
      </c>
      <c r="Z135" s="166" t="s">
        <v>7880</v>
      </c>
      <c r="AA135" s="183" t="s">
        <v>6479</v>
      </c>
    </row>
    <row r="136" spans="1:27" x14ac:dyDescent="0.2">
      <c r="A136" s="183">
        <v>3842</v>
      </c>
      <c r="B136" s="124" t="str">
        <f>VLOOKUP(A136,BASE.!$A$2:$T$878,2,FALSE)</f>
        <v>Corporación de Desarrollo Social de la Asociación Cristiana de Jóvenes de Santiago. (ACJ de Santiago)</v>
      </c>
      <c r="C136" s="124">
        <f>VLOOKUP(A136,BASE.!$A$2:$T$878,3,FALSE)</f>
        <v>719400000</v>
      </c>
      <c r="D136" s="124" t="str">
        <f>VLOOKUP(A136,BASE.!$A$2:$T$878,4,FALSE)</f>
        <v>Corporación de Derecho Privado.</v>
      </c>
      <c r="E136" s="124" t="str">
        <f>VLOOKUP(A136,BASE.!$A$2:$T$878,5,FALSE)</f>
        <v>Otorgada por Decreto Supremo Nº 528, de fecha 16 de mayo de 1991, del Ministerio de Justicia, publicado en el Diario Oficial el día 19 de noviembre de 1991.</v>
      </c>
      <c r="F136" s="124" t="str">
        <f>VLOOKUP(A136,BASE.!$A$2:$T$878,6,FALSE)</f>
        <v>Certificado de vigencia Folio Nº 500347784174, de fecha 28 de septiembre de 2020, emitido por el Servicio de Registro Civil e Identificación.</v>
      </c>
      <c r="G136" s="124" t="str">
        <f>VLOOKUP(A136,BASE.!$A$2:$T$878,7,FALSE)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24" t="str">
        <f>VLOOKUP(A136,BASE.!$A$2:$T$878,8,FALSE)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124" t="str">
        <f>VLOOKUP(A136,BASE.!$A$2:$T$878,9,FALSE)</f>
        <v>Tres años.</v>
      </c>
      <c r="J136" s="124" t="str">
        <f>VLOOKUP(A136,BASE.!$A$2:$T$878,10,FALSE)</f>
        <v xml:space="preserve">De  29 de julio de 2016 a 29 de julio de 2019. </v>
      </c>
      <c r="K136" s="124" t="str">
        <f>VLOOKUP(A136,BASE.!$A$2:$T$878,11,FALSE)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124" t="str">
        <f>VLOOKUP(A136,BASE.!$A$2:$T$878,12,FALSE)</f>
        <v xml:space="preserve">Santa Isabel Nº 345, Santiago, Región Metropolitana. 
</v>
      </c>
      <c r="M136" s="124" t="str">
        <f>VLOOKUP(A136,BASE.!$A$2:$T$878,13,FALSE)</f>
        <v>XIII</v>
      </c>
      <c r="N136" s="124" t="str">
        <f>VLOOKUP(A136,BASE.!$A$2:$T$878,14,FALSE)</f>
        <v>Santiago</v>
      </c>
      <c r="O136" s="124" t="str">
        <f>VLOOKUP(A136,BASE.!$A$2:$T$878,15,FALSE)</f>
        <v>2228893- 2225181     Jaime Enrique Vilches González: 992386370- oficina: 226346252</v>
      </c>
      <c r="P136" s="124" t="str">
        <f>VLOOKUP(A136,BASE.!$A$2:$T$878,16,FALSE)</f>
        <v xml:space="preserve">corporacion.central@gmail.com
vilches.jaime@gmail.com
</v>
      </c>
      <c r="Q136" s="124">
        <f>VLOOKUP(A136,BASE.!$A$2:$T$878,17,FALSE)</f>
        <v>0</v>
      </c>
      <c r="R136" s="124" t="str">
        <f>VLOOKUP(A136,BASE.!$A$2:$T$878,18,FALSE)</f>
        <v>93401: Institución de Asistencia Social</v>
      </c>
      <c r="S136" s="124" t="str">
        <f>VLOOKUP(A136,BASE.!$A$2:$T$878,19,FALSE)</f>
        <v xml:space="preserve">Se acompaña certificado de antecedentes financieros, correspondiente al año 2019 aprobados por el Sub Departamento de Supervisión Financiera Nacional. </v>
      </c>
      <c r="T136" s="169">
        <f>VLOOKUP(A136,BASE.!$A$2:$T$878,20,FALSE)</f>
        <v>37970</v>
      </c>
      <c r="U136" s="183">
        <v>3842</v>
      </c>
      <c r="V136" s="184">
        <v>12980168</v>
      </c>
      <c r="W136" s="184">
        <v>41302385</v>
      </c>
      <c r="X136" s="170">
        <v>44286</v>
      </c>
      <c r="Y136" s="166" t="s">
        <v>7879</v>
      </c>
      <c r="Z136" s="166" t="s">
        <v>7880</v>
      </c>
      <c r="AA136" s="183" t="s">
        <v>7937</v>
      </c>
    </row>
    <row r="137" spans="1:27" x14ac:dyDescent="0.2">
      <c r="A137" s="183">
        <v>3846</v>
      </c>
      <c r="B137" s="124" t="str">
        <f>VLOOKUP(A137,BASE.!$A$2:$T$878,2,FALSE)</f>
        <v>Parroquia Sagrado Corazón de Jesús de Coronel</v>
      </c>
      <c r="C137" s="124">
        <f>VLOOKUP(A137,BASE.!$A$2:$T$878,3,FALSE)</f>
        <v>800665612</v>
      </c>
      <c r="D137" s="124" t="str">
        <f>VLOOKUP(A137,BASE.!$A$2:$T$878,4,FALSE)</f>
        <v>Institución eclesiástica</v>
      </c>
      <c r="E137" s="124" t="str">
        <f>VLOOKUP(A137,BASE.!$A$2:$T$878,5,FALSE)</f>
        <v>Erigida de acuerdo al Derecho Canónico, por Decreto S/N, de 1954, de la Autoridad Eclesiástica hoy del Arzobispado de Concepción.</v>
      </c>
      <c r="F137" s="124" t="str">
        <f>VLOOKUP(A137,BASE.!$A$2:$T$878,6,FALSE)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7" s="124" t="str">
        <f>VLOOKUP(A137,BASE.!$A$2:$T$878,7,FALSE)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7" s="124" t="str">
        <f>VLOOKUP(A137,BASE.!$A$2:$T$878,8,FALSE)</f>
        <v>no tiene</v>
      </c>
      <c r="I137" s="124">
        <f>VLOOKUP(A137,BASE.!$A$2:$T$878,9,FALSE)</f>
        <v>0</v>
      </c>
      <c r="J137" s="124">
        <f>VLOOKUP(A137,BASE.!$A$2:$T$878,10,FALSE)</f>
        <v>0</v>
      </c>
      <c r="K137" s="124" t="str">
        <f>VLOOKUP(A137,BASE.!$A$2:$T$878,11,FALSE)</f>
        <v xml:space="preserve">Pbro. Ricardo Andrés Oliva Salazar, 
</v>
      </c>
      <c r="L137" s="124" t="str">
        <f>VLOOKUP(A137,BASE.!$A$2:$T$878,12,FALSE)</f>
        <v xml:space="preserve">Manuel Montt N° 01180, Villa Mora, comuna de Coronel, Octava Región
</v>
      </c>
      <c r="M137" s="124" t="str">
        <f>VLOOKUP(A137,BASE.!$A$2:$T$878,13,FALSE)</f>
        <v>VIII</v>
      </c>
      <c r="N137" s="124" t="str">
        <f>VLOOKUP(A137,BASE.!$A$2:$T$878,14,FALSE)</f>
        <v>Coronel</v>
      </c>
      <c r="O137" s="124" t="str">
        <f>VLOOKUP(A137,BASE.!$A$2:$T$878,15,FALSE)</f>
        <v>. Fono: 41-2711094.</v>
      </c>
      <c r="P137" s="124">
        <f>VLOOKUP(A137,BASE.!$A$2:$T$878,16,FALSE)</f>
        <v>0</v>
      </c>
      <c r="Q137" s="124">
        <f>VLOOKUP(A137,BASE.!$A$2:$T$878,17,FALSE)</f>
        <v>0</v>
      </c>
      <c r="R137" s="124" t="str">
        <f>VLOOKUP(A137,BASE.!$A$2:$T$878,18,FALSE)</f>
        <v>93910: Organizaciones Religiosas</v>
      </c>
      <c r="S137" s="124" t="str">
        <f>VLOOKUP(A137,BASE.!$A$2:$T$878,19,FALSE)</f>
        <v>Se acompaña Certificado de Antecedentes Financieros, correspondiente al año 2019, aprobados por el  Departamento de Administración y Finanzas.</v>
      </c>
      <c r="T137" s="169">
        <f>VLOOKUP(A137,BASE.!$A$2:$T$878,20,FALSE)</f>
        <v>37970</v>
      </c>
      <c r="U137" s="183">
        <v>3846</v>
      </c>
      <c r="V137" s="184">
        <v>8454192</v>
      </c>
      <c r="W137" s="184">
        <v>26697451</v>
      </c>
      <c r="X137" s="170">
        <v>44286</v>
      </c>
      <c r="Y137" s="166" t="s">
        <v>7879</v>
      </c>
      <c r="Z137" s="166" t="s">
        <v>7880</v>
      </c>
      <c r="AA137" s="183" t="s">
        <v>7913</v>
      </c>
    </row>
    <row r="138" spans="1:27" x14ac:dyDescent="0.2">
      <c r="A138" s="183">
        <v>3848</v>
      </c>
      <c r="B138" s="124" t="str">
        <f>VLOOKUP(A138,BASE.!$A$2:$T$878,2,FALSE)</f>
        <v>Parroquia San Pablo</v>
      </c>
      <c r="C138" s="124">
        <f>VLOOKUP(A138,BASE.!$A$2:$T$878,3,FALSE)</f>
        <v>702085047</v>
      </c>
      <c r="D138" s="124" t="str">
        <f>VLOOKUP(A138,BASE.!$A$2:$T$878,4,FALSE)</f>
        <v>Institución eclesiástica</v>
      </c>
      <c r="E138" s="124" t="str">
        <f>VLOOKUP(A138,BASE.!$A$2:$T$878,5,FALSE)</f>
        <v>Erigida de acuerdo al Derecho Canónico</v>
      </c>
      <c r="F138" s="124" t="str">
        <f>VLOOKUP(A138,BASE.!$A$2:$T$878,6,FALSE)</f>
        <v>Indefinida</v>
      </c>
      <c r="G138" s="124" t="str">
        <f>VLOOKUP(A138,BASE.!$A$2:$T$878,7,FALSE)</f>
        <v xml:space="preserve">Actividad religiosa
</v>
      </c>
      <c r="H138" s="124" t="str">
        <f>VLOOKUP(A138,BASE.!$A$2:$T$878,8,FALSE)</f>
        <v>no tiene</v>
      </c>
      <c r="I138" s="124">
        <f>VLOOKUP(A138,BASE.!$A$2:$T$878,9,FALSE)</f>
        <v>0</v>
      </c>
      <c r="J138" s="124">
        <f>VLOOKUP(A138,BASE.!$A$2:$T$878,10,FALSE)</f>
        <v>0</v>
      </c>
      <c r="K138" s="124" t="str">
        <f>VLOOKUP(A138,BASE.!$A$2:$T$878,11,FALSE)</f>
        <v xml:space="preserve">Pbro. Juan Carlos Hernandez Mansilla, 
</v>
      </c>
      <c r="L138" s="124" t="str">
        <f>VLOOKUP(A138,BASE.!$A$2:$T$878,12,FALSE)</f>
        <v xml:space="preserve">Janequeo esq Diego Portales s/n, Población Bdo O’Higgins, Puerto Montt.
</v>
      </c>
      <c r="M138" s="124" t="str">
        <f>VLOOKUP(A138,BASE.!$A$2:$T$878,13,FALSE)</f>
        <v>X</v>
      </c>
      <c r="N138" s="124" t="str">
        <f>VLOOKUP(A138,BASE.!$A$2:$T$878,14,FALSE)</f>
        <v xml:space="preserve"> Puerto Montt</v>
      </c>
      <c r="O138" s="124" t="str">
        <f>VLOOKUP(A138,BASE.!$A$2:$T$878,15,FALSE)</f>
        <v>652260103-652251031.</v>
      </c>
      <c r="P138" s="124" t="str">
        <f>VLOOKUP(A138,BASE.!$A$2:$T$878,16,FALSE)</f>
        <v>infosanpablo@gmail.com</v>
      </c>
      <c r="Q138" s="124">
        <f>VLOOKUP(A138,BASE.!$A$2:$T$878,17,FALSE)</f>
        <v>0</v>
      </c>
      <c r="R138" s="124" t="str">
        <f>VLOOKUP(A138,BASE.!$A$2:$T$878,18,FALSE)</f>
        <v>93910: Organizaciones Religiosas</v>
      </c>
      <c r="S138" s="124" t="str">
        <f>VLOOKUP(A138,BASE.!$A$2:$T$878,19,FALSE)</f>
        <v>Se acompañan antecedentes financieros correspondientes al año 2019, aprobados por el Sub departamento de Supervisión Nacional.</v>
      </c>
      <c r="T138" s="169">
        <f>VLOOKUP(A138,BASE.!$A$2:$T$878,20,FALSE)</f>
        <v>37970</v>
      </c>
      <c r="U138" s="183">
        <v>3848</v>
      </c>
      <c r="V138" s="184">
        <v>6721531</v>
      </c>
      <c r="W138" s="184">
        <v>21768327</v>
      </c>
      <c r="X138" s="170">
        <v>44286</v>
      </c>
      <c r="Y138" s="166" t="s">
        <v>7879</v>
      </c>
      <c r="Z138" s="166" t="s">
        <v>7880</v>
      </c>
      <c r="AA138" s="183" t="s">
        <v>7928</v>
      </c>
    </row>
    <row r="139" spans="1:27" x14ac:dyDescent="0.2">
      <c r="A139" s="183">
        <v>3860</v>
      </c>
      <c r="B139" s="124" t="str">
        <f>VLOOKUP(A139,BASE.!$A$2:$T$878,2,FALSE)</f>
        <v>Fundación de Beneficencia de los Sagrados Corazones  SSCC</v>
      </c>
      <c r="C139" s="124">
        <f>VLOOKUP(A139,BASE.!$A$2:$T$878,3,FALSE)</f>
        <v>711524002</v>
      </c>
      <c r="D139" s="124" t="str">
        <f>VLOOKUP(A139,BASE.!$A$2:$T$878,4,FALSE)</f>
        <v>Fundación de Derecho Privado.</v>
      </c>
      <c r="E139" s="124" t="str">
        <f>VLOOKUP(A139,BASE.!$A$2:$T$878,5,FALSE)</f>
        <v xml:space="preserve">Decreto Supremo Nº 444, de 04 de mayo de 1983, del Ministerio de Justicia. </v>
      </c>
      <c r="F139" s="124" t="str">
        <f>VLOOKUP(A139,BASE.!$A$2:$T$878,6,FALSE)</f>
        <v>Certificado de Vigencia Folio Nº 500343745057, emitido por el Servicio de Registro Civil e Identificación, con fecha 02 de septiembre de 2020.</v>
      </c>
      <c r="G139" s="124" t="str">
        <f>VLOOKUP(A139,BASE.!$A$2:$T$878,7,FALSE)</f>
        <v xml:space="preserve">Protección y asistencia de personas de escasos recursos, cualquiera sea su edad, sexo o religión.
</v>
      </c>
      <c r="H139" s="124" t="str">
        <f>VLOOKUP(A139,BASE.!$A$2:$T$878,8,FALSE)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139" s="124" t="str">
        <f>VLOOKUP(A139,BASE.!$A$2:$T$878,9,FALSE)</f>
        <v>3 años en sus cargos.</v>
      </c>
      <c r="J139" s="124" t="str">
        <f>VLOOKUP(A139,BASE.!$A$2:$T$878,10,FALSE)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139" s="124" t="str">
        <f>VLOOKUP(A139,BASE.!$A$2:$T$878,11,FALSE)</f>
        <v xml:space="preserve">Presidenta: Irene del Carmen Arias Vielma, 
Directora Ejecutiva Interina:  Emilia Prosperina Baeza Ulloa  
</v>
      </c>
      <c r="L139" s="124" t="str">
        <f>VLOOKUP(A139,BASE.!$A$2:$T$878,12,FALSE)</f>
        <v xml:space="preserve">Amanda Labarca N° 4631, Población Jaime Eyzaguirre. Comuna de Macul, Región Metropolitana.
</v>
      </c>
      <c r="M139" s="124" t="str">
        <f>VLOOKUP(A139,BASE.!$A$2:$T$878,13,FALSE)</f>
        <v>XIII</v>
      </c>
      <c r="N139" s="124" t="str">
        <f>VLOOKUP(A139,BASE.!$A$2:$T$878,14,FALSE)</f>
        <v>Macul</v>
      </c>
      <c r="O139" s="124" t="str">
        <f>VLOOKUP(A139,BASE.!$A$2:$T$878,15,FALSE)</f>
        <v xml:space="preserve">Fono: 2715736, </v>
      </c>
      <c r="P139" s="124">
        <f>VLOOKUP(A139,BASE.!$A$2:$T$878,16,FALSE)</f>
        <v>0</v>
      </c>
      <c r="Q139" s="124">
        <f>VLOOKUP(A139,BASE.!$A$2:$T$878,17,FALSE)</f>
        <v>0</v>
      </c>
      <c r="R139" s="124">
        <f>VLOOKUP(A139,BASE.!$A$2:$T$878,18,FALSE)</f>
        <v>93401</v>
      </c>
      <c r="S139" s="124" t="str">
        <f>VLOOKUP(A139,BASE.!$A$2:$T$878,19,FALSE)</f>
        <v>Se acompaña certificado de antecedentes financieros correspondientes al año 2019, aprobados por parte de USUFI.</v>
      </c>
      <c r="T139" s="169">
        <f>VLOOKUP(A139,BASE.!$A$2:$T$878,20,FALSE)</f>
        <v>37970</v>
      </c>
      <c r="U139" s="183">
        <v>3860</v>
      </c>
      <c r="V139" s="184">
        <v>19702734</v>
      </c>
      <c r="W139" s="184">
        <v>57514094</v>
      </c>
      <c r="X139" s="170">
        <v>44286</v>
      </c>
      <c r="Y139" s="166" t="s">
        <v>7879</v>
      </c>
      <c r="Z139" s="166" t="s">
        <v>7880</v>
      </c>
      <c r="AA139" s="183" t="s">
        <v>7927</v>
      </c>
    </row>
    <row r="140" spans="1:27" x14ac:dyDescent="0.2">
      <c r="A140" s="183">
        <v>3950</v>
      </c>
      <c r="B140" s="124" t="str">
        <f>VLOOKUP(A140,BASE.!$A$2:$T$878,2,FALSE)</f>
        <v>Fundación de Beneficencia Hogar de Cristo</v>
      </c>
      <c r="C140" s="124">
        <f>VLOOKUP(A140,BASE.!$A$2:$T$878,3,FALSE)</f>
        <v>814968006</v>
      </c>
      <c r="D140" s="124" t="str">
        <f>VLOOKUP(A140,BASE.!$A$2:$T$878,4,FALSE)</f>
        <v>Fundación de Derecho Privado.</v>
      </c>
      <c r="E140" s="124" t="str">
        <f>VLOOKUP(A140,BASE.!$A$2:$T$878,5,FALSE)</f>
        <v xml:space="preserve">Decreto Supremo Nº1688, de 09 de abril de 1945, del Ministerio de Justicia. </v>
      </c>
      <c r="F140" s="124" t="str">
        <f>VLOOKUP(A140,BASE.!$A$2:$T$878,6,FALSE)</f>
        <v>Certificado de Vigencia Folio Nº 500342397975, emitido por el Servicio de Registro Civil e Identificación con fecha 25 de agosto de 2020.</v>
      </c>
      <c r="G140" s="124" t="str">
        <f>VLOOKUP(A140,BASE.!$A$2:$T$878,7,FALSE)</f>
        <v xml:space="preserve">La creación y mantenimiento de obras de beneficencia y educación popular gratuita, especialmente por medio de hogares para indigentes, centros abiertos, guarderías y salas cuna.
</v>
      </c>
      <c r="H140" s="124" t="str">
        <f>VLOOKUP(A140,BASE.!$A$2:$T$878,8,FALSE)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0" s="124" t="str">
        <f>VLOOKUP(A140,BASE.!$A$2:$T$878,9,FALSE)</f>
        <v>Durarán 2 años en sus funciones. Renovación del Directorio cada año, por parcialidades de cuatro directores a la vez.
Duración de Mesa Directiva: Cada año.</v>
      </c>
      <c r="J140" s="124" t="str">
        <f>VLOOKUP(A140,BASE.!$A$2:$T$878,10,FALSE)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0" s="124" t="str">
        <f>VLOOKUP(A140,BASE.!$A$2:$T$878,11,FALSE)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0" s="124" t="str">
        <f>VLOOKUP(A140,BASE.!$A$2:$T$878,12,FALSE)</f>
        <v xml:space="preserve">Hogar de Cristo N° 3812, comuna de Estación Central, Región Metropolitana
</v>
      </c>
      <c r="M140" s="124" t="str">
        <f>VLOOKUP(A140,BASE.!$A$2:$T$878,13,FALSE)</f>
        <v>XIII</v>
      </c>
      <c r="N140" s="124" t="str">
        <f>VLOOKUP(A140,BASE.!$A$2:$T$878,14,FALSE)</f>
        <v>Estación Central</v>
      </c>
      <c r="O140" s="124">
        <f>VLOOKUP(A140,BASE.!$A$2:$T$878,15,FALSE)</f>
        <v>225409300</v>
      </c>
      <c r="P140" s="124" t="str">
        <f>VLOOKUP(A140,BASE.!$A$2:$T$878,16,FALSE)</f>
        <v xml:space="preserve"> hogardecristo@hogardecristo.cl  </v>
      </c>
      <c r="Q140" s="124">
        <f>VLOOKUP(A140,BASE.!$A$2:$T$878,17,FALSE)</f>
        <v>0</v>
      </c>
      <c r="R140" s="124" t="str">
        <f>VLOOKUP(A140,BASE.!$A$2:$T$878,18,FALSE)</f>
        <v>93401: Institución de Asistencia Social.</v>
      </c>
      <c r="S140" s="124" t="str">
        <f>VLOOKUP(A140,BASE.!$A$2:$T$878,19,FALSE)</f>
        <v xml:space="preserve">Certificado de Antecedentes financieros, correspondientes al año 2019, aprobados por  USUFI </v>
      </c>
      <c r="T140" s="169">
        <f>VLOOKUP(A140,BASE.!$A$2:$T$878,20,FALSE)</f>
        <v>37970</v>
      </c>
      <c r="U140" s="183">
        <v>3950</v>
      </c>
      <c r="V140" s="184">
        <v>24253222</v>
      </c>
      <c r="W140" s="184">
        <v>24253222</v>
      </c>
      <c r="X140" s="170">
        <v>44286</v>
      </c>
      <c r="Y140" s="166" t="s">
        <v>7879</v>
      </c>
      <c r="Z140" s="166" t="s">
        <v>7880</v>
      </c>
      <c r="AA140" s="183" t="s">
        <v>7966</v>
      </c>
    </row>
    <row r="141" spans="1:27" x14ac:dyDescent="0.2">
      <c r="A141" s="183">
        <v>3950</v>
      </c>
      <c r="B141" s="124" t="str">
        <f>VLOOKUP(A141,BASE.!$A$2:$T$878,2,FALSE)</f>
        <v>Fundación de Beneficencia Hogar de Cristo</v>
      </c>
      <c r="C141" s="124">
        <f>VLOOKUP(A141,BASE.!$A$2:$T$878,3,FALSE)</f>
        <v>814968006</v>
      </c>
      <c r="D141" s="124" t="str">
        <f>VLOOKUP(A141,BASE.!$A$2:$T$878,4,FALSE)</f>
        <v>Fundación de Derecho Privado.</v>
      </c>
      <c r="E141" s="124" t="str">
        <f>VLOOKUP(A141,BASE.!$A$2:$T$878,5,FALSE)</f>
        <v xml:space="preserve">Decreto Supremo Nº1688, de 09 de abril de 1945, del Ministerio de Justicia. </v>
      </c>
      <c r="F141" s="124" t="str">
        <f>VLOOKUP(A141,BASE.!$A$2:$T$878,6,FALSE)</f>
        <v>Certificado de Vigencia Folio Nº 500342397975, emitido por el Servicio de Registro Civil e Identificación con fecha 25 de agosto de 2020.</v>
      </c>
      <c r="G141" s="124" t="str">
        <f>VLOOKUP(A141,BASE.!$A$2:$T$878,7,FALSE)</f>
        <v xml:space="preserve">La creación y mantenimiento de obras de beneficencia y educación popular gratuita, especialmente por medio de hogares para indigentes, centros abiertos, guarderías y salas cuna.
</v>
      </c>
      <c r="H141" s="124" t="str">
        <f>VLOOKUP(A141,BASE.!$A$2:$T$878,8,FALSE)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1" s="124" t="str">
        <f>VLOOKUP(A141,BASE.!$A$2:$T$878,9,FALSE)</f>
        <v>Durarán 2 años en sus funciones. Renovación del Directorio cada año, por parcialidades de cuatro directores a la vez.
Duración de Mesa Directiva: Cada año.</v>
      </c>
      <c r="J141" s="124" t="str">
        <f>VLOOKUP(A141,BASE.!$A$2:$T$878,10,FALSE)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1" s="124" t="str">
        <f>VLOOKUP(A141,BASE.!$A$2:$T$878,11,FALSE)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1" s="124" t="str">
        <f>VLOOKUP(A141,BASE.!$A$2:$T$878,12,FALSE)</f>
        <v xml:space="preserve">Hogar de Cristo N° 3812, comuna de Estación Central, Región Metropolitana
</v>
      </c>
      <c r="M141" s="124" t="str">
        <f>VLOOKUP(A141,BASE.!$A$2:$T$878,13,FALSE)</f>
        <v>XIII</v>
      </c>
      <c r="N141" s="124" t="str">
        <f>VLOOKUP(A141,BASE.!$A$2:$T$878,14,FALSE)</f>
        <v>Estación Central</v>
      </c>
      <c r="O141" s="124">
        <f>VLOOKUP(A141,BASE.!$A$2:$T$878,15,FALSE)</f>
        <v>225409300</v>
      </c>
      <c r="P141" s="124" t="str">
        <f>VLOOKUP(A141,BASE.!$A$2:$T$878,16,FALSE)</f>
        <v xml:space="preserve"> hogardecristo@hogardecristo.cl  </v>
      </c>
      <c r="Q141" s="124">
        <f>VLOOKUP(A141,BASE.!$A$2:$T$878,17,FALSE)</f>
        <v>0</v>
      </c>
      <c r="R141" s="124" t="str">
        <f>VLOOKUP(A141,BASE.!$A$2:$T$878,18,FALSE)</f>
        <v>93401: Institución de Asistencia Social.</v>
      </c>
      <c r="S141" s="124" t="str">
        <f>VLOOKUP(A141,BASE.!$A$2:$T$878,19,FALSE)</f>
        <v xml:space="preserve">Certificado de Antecedentes financieros, correspondientes al año 2019, aprobados por  USUFI </v>
      </c>
      <c r="T141" s="169">
        <f>VLOOKUP(A141,BASE.!$A$2:$T$878,20,FALSE)</f>
        <v>37970</v>
      </c>
      <c r="U141" s="183">
        <v>3950</v>
      </c>
      <c r="V141" s="184">
        <v>28530278</v>
      </c>
      <c r="W141" s="184">
        <v>72902005</v>
      </c>
      <c r="X141" s="170">
        <v>44286</v>
      </c>
      <c r="Y141" s="166" t="s">
        <v>7879</v>
      </c>
      <c r="Z141" s="166" t="s">
        <v>7880</v>
      </c>
      <c r="AA141" s="183" t="s">
        <v>7917</v>
      </c>
    </row>
    <row r="142" spans="1:27" x14ac:dyDescent="0.2">
      <c r="A142" s="183">
        <v>4100</v>
      </c>
      <c r="B142" s="124" t="str">
        <f>VLOOKUP(A142,BASE.!$A$2:$T$878,2,FALSE)</f>
        <v>Fundación Hogar Infantil Club de Leones de Talca</v>
      </c>
      <c r="C142" s="124">
        <f>VLOOKUP(A142,BASE.!$A$2:$T$878,3,FALSE)</f>
        <v>707182008</v>
      </c>
      <c r="D142" s="124" t="str">
        <f>VLOOKUP(A142,BASE.!$A$2:$T$878,4,FALSE)</f>
        <v>Fundación de Derecho Privado</v>
      </c>
      <c r="E142" s="124" t="str">
        <f>VLOOKUP(A142,BASE.!$A$2:$T$878,5,FALSE)</f>
        <v>Otorgada por Decreto Supremo N° 298, de fecha 18 de febrero de 1971, del Ministerio de Justicia.</v>
      </c>
      <c r="F142" s="124" t="str">
        <f>VLOOKUP(A142,BASE.!$A$2:$T$878,6,FALSE)</f>
        <v>Certificado de Vigencia, folio Nº 500163618736, de 03 de octubre de 2017, emitido por el SRCeI.</v>
      </c>
      <c r="G142" s="124" t="str">
        <f>VLOOKUP(A142,BASE.!$A$2:$T$878,7,FALSE)</f>
        <v>La asistencia y protección integral de la niñez en situación irregular de la provincia de Talca.</v>
      </c>
      <c r="H142" s="124" t="str">
        <f>VLOOKUP(A142,BASE.!$A$2:$T$878,8,FALSE)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2" s="124" t="str">
        <f>VLOOKUP(A142,BASE.!$A$2:$T$878,9,FALSE)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2" s="124" t="str">
        <f>VLOOKUP(A142,BASE.!$A$2:$T$878,10,FALSE)</f>
        <v>Hasta el 25 de enero de 2021</v>
      </c>
      <c r="K142" s="124" t="str">
        <f>VLOOKUP(A142,BASE.!$A$2:$T$878,11,FALSE)</f>
        <v xml:space="preserve">Américo Águila Uribe,
</v>
      </c>
      <c r="L142" s="124" t="str">
        <f>VLOOKUP(A142,BASE.!$A$2:$T$878,12,FALSE)</f>
        <v xml:space="preserve">1 Norte N° 541,  comuna de Talca, Séptima Región.
</v>
      </c>
      <c r="M142" s="124" t="str">
        <f>VLOOKUP(A142,BASE.!$A$2:$T$878,13,FALSE)</f>
        <v>VII</v>
      </c>
      <c r="N142" s="124" t="str">
        <f>VLOOKUP(A142,BASE.!$A$2:$T$878,14,FALSE)</f>
        <v>Talca</v>
      </c>
      <c r="O142" s="124" t="str">
        <f>VLOOKUP(A142,BASE.!$A$2:$T$878,15,FALSE)</f>
        <v>Fono: 685986</v>
      </c>
      <c r="P142" s="124" t="str">
        <f>VLOOKUP(A142,BASE.!$A$2:$T$878,16,FALSE)</f>
        <v xml:space="preserve">funhogarinfantil@hotmail.com
</v>
      </c>
      <c r="Q142" s="124">
        <f>VLOOKUP(A142,BASE.!$A$2:$T$878,17,FALSE)</f>
        <v>0</v>
      </c>
      <c r="R142" s="124">
        <f>VLOOKUP(A142,BASE.!$A$2:$T$878,18,FALSE)</f>
        <v>91401</v>
      </c>
      <c r="S142" s="124" t="str">
        <f>VLOOKUP(A142,BASE.!$A$2:$T$878,19,FALSE)</f>
        <v xml:space="preserve">Se acompañan antecedentes financieros correspondientes al año 2019, aprobados Subdepartamento de Supervisión Financiera Nacional
</v>
      </c>
      <c r="T142" s="169">
        <f>VLOOKUP(A142,BASE.!$A$2:$T$878,20,FALSE)</f>
        <v>37970</v>
      </c>
      <c r="U142" s="183">
        <v>4100</v>
      </c>
      <c r="V142" s="184">
        <v>15283260</v>
      </c>
      <c r="W142" s="184">
        <v>23034103</v>
      </c>
      <c r="X142" s="170">
        <v>44286</v>
      </c>
      <c r="Y142" s="166" t="s">
        <v>7879</v>
      </c>
      <c r="Z142" s="166" t="s">
        <v>7880</v>
      </c>
      <c r="AA142" s="183" t="s">
        <v>7899</v>
      </c>
    </row>
    <row r="143" spans="1:27" x14ac:dyDescent="0.2">
      <c r="A143" s="183">
        <v>4250</v>
      </c>
      <c r="B143" s="124" t="str">
        <f>VLOOKUP(A143,BASE.!$A$2:$T$878,2,FALSE)</f>
        <v xml:space="preserve">Fundación Mi Casa </v>
      </c>
      <c r="C143" s="124" t="str">
        <f>VLOOKUP(A143,BASE.!$A$2:$T$878,3,FALSE)</f>
        <v>70015680K</v>
      </c>
      <c r="D143" s="124" t="str">
        <f>VLOOKUP(A143,BASE.!$A$2:$T$878,4,FALSE)</f>
        <v>Fundación de derecho privado</v>
      </c>
      <c r="E143" s="124" t="str">
        <f>VLOOKUP(A143,BASE.!$A$2:$T$878,5,FALSE)</f>
        <v>Otorgado por Decreto Supremo Nº 1360, de fecha 22 de febrero de 1952, del Ministerio de Justicia.</v>
      </c>
      <c r="F143" s="124" t="str">
        <f>VLOOKUP(A143,BASE.!$A$2:$T$878,6,FALSE)</f>
        <v>Certificado de Vigencia extendido por el SRCeI, folio Nº 500355844114, de fecha 17 de noviembre de 2020.</v>
      </c>
      <c r="G143" s="124" t="str">
        <f>VLOOKUP(A143,BASE.!$A$2:$T$878,7,FALSE)</f>
        <v>Readaptar  y moralizar a niños y jóvenes vagos o desamparados.</v>
      </c>
      <c r="H143" s="124" t="str">
        <f>VLOOKUP(A143,BASE.!$A$2:$T$878,8,FALSE)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3" s="124" t="str">
        <f>VLOOKUP(A143,BASE.!$A$2:$T$878,9,FALSE)</f>
        <v>5 años.</v>
      </c>
      <c r="J143" s="124" t="str">
        <f>VLOOKUP(A143,BASE.!$A$2:$T$878,10,FALSE)</f>
        <v xml:space="preserve"> 5 años
24 de octubre de 2019 al 24 de octubre del 2024
</v>
      </c>
      <c r="K143" s="124" t="str">
        <f>VLOOKUP(A143,BASE.!$A$2:$T$878,11,FALSE)</f>
        <v xml:space="preserve">Gerente General: Delia María Del Gatto Reyes       
Presidente: Fernando Enrique Correa Ríos, 
Representante Legal:  Luis Mario Riquelme Navarro            
Mandataria: Paulina Andrea Herrera Godoy            
</v>
      </c>
      <c r="L143" s="124" t="str">
        <f>VLOOKUP(A143,BASE.!$A$2:$T$878,12,FALSE)</f>
        <v xml:space="preserve">Luis Barros Valdes Nº 775, comuna de Providencia, Santiago.
</v>
      </c>
      <c r="M143" s="124" t="str">
        <f>VLOOKUP(A143,BASE.!$A$2:$T$878,13,FALSE)</f>
        <v>XIII</v>
      </c>
      <c r="N143" s="124" t="str">
        <f>VLOOKUP(A143,BASE.!$A$2:$T$878,14,FALSE)</f>
        <v>Providencia</v>
      </c>
      <c r="O143" s="124" t="str">
        <f>VLOOKUP(A143,BASE.!$A$2:$T$878,15,FALSE)</f>
        <v xml:space="preserve">02-7903800
</v>
      </c>
      <c r="P143" s="124" t="str">
        <f>VLOOKUP(A143,BASE.!$A$2:$T$878,16,FALSE)</f>
        <v>•	info@fundacionmicasa.cl</v>
      </c>
      <c r="Q143" s="124">
        <f>VLOOKUP(A143,BASE.!$A$2:$T$878,17,FALSE)</f>
        <v>0</v>
      </c>
      <c r="R143" s="124">
        <f>VLOOKUP(A143,BASE.!$A$2:$T$878,18,FALSE)</f>
        <v>93401</v>
      </c>
      <c r="S143" s="124" t="str">
        <f>VLOOKUP(A143,BASE.!$A$2:$T$878,19,FALSE)</f>
        <v>Se acompaña certificado financiero correspondiente al año 2019, aprobado por el Subdepartamento de Supervisión Financiera Nacional.</v>
      </c>
      <c r="T143" s="169">
        <f>VLOOKUP(A143,BASE.!$A$2:$T$878,20,FALSE)</f>
        <v>37970</v>
      </c>
      <c r="U143" s="183">
        <v>4250</v>
      </c>
      <c r="V143" s="184">
        <v>10420339</v>
      </c>
      <c r="W143" s="184">
        <v>32697589</v>
      </c>
      <c r="X143" s="170">
        <v>44286</v>
      </c>
      <c r="Y143" s="166" t="s">
        <v>7879</v>
      </c>
      <c r="Z143" s="166" t="s">
        <v>7880</v>
      </c>
      <c r="AA143" s="183" t="s">
        <v>7907</v>
      </c>
    </row>
    <row r="144" spans="1:27" x14ac:dyDescent="0.2">
      <c r="A144" s="183">
        <v>4250</v>
      </c>
      <c r="B144" s="124" t="str">
        <f>VLOOKUP(A144,BASE.!$A$2:$T$878,2,FALSE)</f>
        <v xml:space="preserve">Fundación Mi Casa </v>
      </c>
      <c r="C144" s="124" t="str">
        <f>VLOOKUP(A144,BASE.!$A$2:$T$878,3,FALSE)</f>
        <v>70015680K</v>
      </c>
      <c r="D144" s="124" t="str">
        <f>VLOOKUP(A144,BASE.!$A$2:$T$878,4,FALSE)</f>
        <v>Fundación de derecho privado</v>
      </c>
      <c r="E144" s="124" t="str">
        <f>VLOOKUP(A144,BASE.!$A$2:$T$878,5,FALSE)</f>
        <v>Otorgado por Decreto Supremo Nº 1360, de fecha 22 de febrero de 1952, del Ministerio de Justicia.</v>
      </c>
      <c r="F144" s="124" t="str">
        <f>VLOOKUP(A144,BASE.!$A$2:$T$878,6,FALSE)</f>
        <v>Certificado de Vigencia extendido por el SRCeI, folio Nº 500355844114, de fecha 17 de noviembre de 2020.</v>
      </c>
      <c r="G144" s="124" t="str">
        <f>VLOOKUP(A144,BASE.!$A$2:$T$878,7,FALSE)</f>
        <v>Readaptar  y moralizar a niños y jóvenes vagos o desamparados.</v>
      </c>
      <c r="H144" s="124" t="str">
        <f>VLOOKUP(A144,BASE.!$A$2:$T$878,8,FALSE)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4" s="124" t="str">
        <f>VLOOKUP(A144,BASE.!$A$2:$T$878,9,FALSE)</f>
        <v>5 años.</v>
      </c>
      <c r="J144" s="124" t="str">
        <f>VLOOKUP(A144,BASE.!$A$2:$T$878,10,FALSE)</f>
        <v xml:space="preserve"> 5 años
24 de octubre de 2019 al 24 de octubre del 2024
</v>
      </c>
      <c r="K144" s="124" t="str">
        <f>VLOOKUP(A144,BASE.!$A$2:$T$878,11,FALSE)</f>
        <v xml:space="preserve">Gerente General: Delia María Del Gatto Reyes       
Presidente: Fernando Enrique Correa Ríos, 
Representante Legal:  Luis Mario Riquelme Navarro            
Mandataria: Paulina Andrea Herrera Godoy            
</v>
      </c>
      <c r="L144" s="124" t="str">
        <f>VLOOKUP(A144,BASE.!$A$2:$T$878,12,FALSE)</f>
        <v xml:space="preserve">Luis Barros Valdes Nº 775, comuna de Providencia, Santiago.
</v>
      </c>
      <c r="M144" s="124" t="str">
        <f>VLOOKUP(A144,BASE.!$A$2:$T$878,13,FALSE)</f>
        <v>XIII</v>
      </c>
      <c r="N144" s="124" t="str">
        <f>VLOOKUP(A144,BASE.!$A$2:$T$878,14,FALSE)</f>
        <v>Providencia</v>
      </c>
      <c r="O144" s="124" t="str">
        <f>VLOOKUP(A144,BASE.!$A$2:$T$878,15,FALSE)</f>
        <v xml:space="preserve">02-7903800
</v>
      </c>
      <c r="P144" s="124" t="str">
        <f>VLOOKUP(A144,BASE.!$A$2:$T$878,16,FALSE)</f>
        <v>•	info@fundacionmicasa.cl</v>
      </c>
      <c r="Q144" s="124">
        <f>VLOOKUP(A144,BASE.!$A$2:$T$878,17,FALSE)</f>
        <v>0</v>
      </c>
      <c r="R144" s="124">
        <f>VLOOKUP(A144,BASE.!$A$2:$T$878,18,FALSE)</f>
        <v>93401</v>
      </c>
      <c r="S144" s="124" t="str">
        <f>VLOOKUP(A144,BASE.!$A$2:$T$878,19,FALSE)</f>
        <v>Se acompaña certificado financiero correspondiente al año 2019, aprobado por el Subdepartamento de Supervisión Financiera Nacional.</v>
      </c>
      <c r="T144" s="169">
        <f>VLOOKUP(A144,BASE.!$A$2:$T$878,20,FALSE)</f>
        <v>37970</v>
      </c>
      <c r="U144" s="183">
        <v>4250</v>
      </c>
      <c r="V144" s="184">
        <v>51800579</v>
      </c>
      <c r="W144" s="184">
        <v>114541283</v>
      </c>
      <c r="X144" s="170">
        <v>44286</v>
      </c>
      <c r="Y144" s="166" t="s">
        <v>7879</v>
      </c>
      <c r="Z144" s="166" t="s">
        <v>7880</v>
      </c>
      <c r="AA144" s="183" t="s">
        <v>7882</v>
      </c>
    </row>
    <row r="145" spans="1:27" x14ac:dyDescent="0.2">
      <c r="A145" s="183">
        <v>4250</v>
      </c>
      <c r="B145" s="124" t="str">
        <f>VLOOKUP(A145,BASE.!$A$2:$T$878,2,FALSE)</f>
        <v xml:space="preserve">Fundación Mi Casa </v>
      </c>
      <c r="C145" s="124" t="str">
        <f>VLOOKUP(A145,BASE.!$A$2:$T$878,3,FALSE)</f>
        <v>70015680K</v>
      </c>
      <c r="D145" s="124" t="str">
        <f>VLOOKUP(A145,BASE.!$A$2:$T$878,4,FALSE)</f>
        <v>Fundación de derecho privado</v>
      </c>
      <c r="E145" s="124" t="str">
        <f>VLOOKUP(A145,BASE.!$A$2:$T$878,5,FALSE)</f>
        <v>Otorgado por Decreto Supremo Nº 1360, de fecha 22 de febrero de 1952, del Ministerio de Justicia.</v>
      </c>
      <c r="F145" s="124" t="str">
        <f>VLOOKUP(A145,BASE.!$A$2:$T$878,6,FALSE)</f>
        <v>Certificado de Vigencia extendido por el SRCeI, folio Nº 500355844114, de fecha 17 de noviembre de 2020.</v>
      </c>
      <c r="G145" s="124" t="str">
        <f>VLOOKUP(A145,BASE.!$A$2:$T$878,7,FALSE)</f>
        <v>Readaptar  y moralizar a niños y jóvenes vagos o desamparados.</v>
      </c>
      <c r="H145" s="124" t="str">
        <f>VLOOKUP(A145,BASE.!$A$2:$T$878,8,FALSE)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5" s="124" t="str">
        <f>VLOOKUP(A145,BASE.!$A$2:$T$878,9,FALSE)</f>
        <v>5 años.</v>
      </c>
      <c r="J145" s="124" t="str">
        <f>VLOOKUP(A145,BASE.!$A$2:$T$878,10,FALSE)</f>
        <v xml:space="preserve"> 5 años
24 de octubre de 2019 al 24 de octubre del 2024
</v>
      </c>
      <c r="K145" s="124" t="str">
        <f>VLOOKUP(A145,BASE.!$A$2:$T$878,11,FALSE)</f>
        <v xml:space="preserve">Gerente General: Delia María Del Gatto Reyes       
Presidente: Fernando Enrique Correa Ríos, 
Representante Legal:  Luis Mario Riquelme Navarro            
Mandataria: Paulina Andrea Herrera Godoy            
</v>
      </c>
      <c r="L145" s="124" t="str">
        <f>VLOOKUP(A145,BASE.!$A$2:$T$878,12,FALSE)</f>
        <v xml:space="preserve">Luis Barros Valdes Nº 775, comuna de Providencia, Santiago.
</v>
      </c>
      <c r="M145" s="124" t="str">
        <f>VLOOKUP(A145,BASE.!$A$2:$T$878,13,FALSE)</f>
        <v>XIII</v>
      </c>
      <c r="N145" s="124" t="str">
        <f>VLOOKUP(A145,BASE.!$A$2:$T$878,14,FALSE)</f>
        <v>Providencia</v>
      </c>
      <c r="O145" s="124" t="str">
        <f>VLOOKUP(A145,BASE.!$A$2:$T$878,15,FALSE)</f>
        <v xml:space="preserve">02-7903800
</v>
      </c>
      <c r="P145" s="124" t="str">
        <f>VLOOKUP(A145,BASE.!$A$2:$T$878,16,FALSE)</f>
        <v>•	info@fundacionmicasa.cl</v>
      </c>
      <c r="Q145" s="124">
        <f>VLOOKUP(A145,BASE.!$A$2:$T$878,17,FALSE)</f>
        <v>0</v>
      </c>
      <c r="R145" s="124">
        <f>VLOOKUP(A145,BASE.!$A$2:$T$878,18,FALSE)</f>
        <v>93401</v>
      </c>
      <c r="S145" s="124" t="str">
        <f>VLOOKUP(A145,BASE.!$A$2:$T$878,19,FALSE)</f>
        <v>Se acompaña certificado financiero correspondiente al año 2019, aprobado por el Subdepartamento de Supervisión Financiera Nacional.</v>
      </c>
      <c r="T145" s="169">
        <f>VLOOKUP(A145,BASE.!$A$2:$T$878,20,FALSE)</f>
        <v>37970</v>
      </c>
      <c r="U145" s="183">
        <v>4250</v>
      </c>
      <c r="V145" s="184">
        <v>13939850</v>
      </c>
      <c r="W145" s="184">
        <v>55955798</v>
      </c>
      <c r="X145" s="170">
        <v>44286</v>
      </c>
      <c r="Y145" s="166" t="s">
        <v>7879</v>
      </c>
      <c r="Z145" s="166" t="s">
        <v>7880</v>
      </c>
      <c r="AA145" s="183" t="s">
        <v>7900</v>
      </c>
    </row>
    <row r="146" spans="1:27" x14ac:dyDescent="0.2">
      <c r="A146" s="183">
        <v>4250</v>
      </c>
      <c r="B146" s="124" t="str">
        <f>VLOOKUP(A146,BASE.!$A$2:$T$878,2,FALSE)</f>
        <v xml:space="preserve">Fundación Mi Casa </v>
      </c>
      <c r="C146" s="124" t="str">
        <f>VLOOKUP(A146,BASE.!$A$2:$T$878,3,FALSE)</f>
        <v>70015680K</v>
      </c>
      <c r="D146" s="124" t="str">
        <f>VLOOKUP(A146,BASE.!$A$2:$T$878,4,FALSE)</f>
        <v>Fundación de derecho privado</v>
      </c>
      <c r="E146" s="124" t="str">
        <f>VLOOKUP(A146,BASE.!$A$2:$T$878,5,FALSE)</f>
        <v>Otorgado por Decreto Supremo Nº 1360, de fecha 22 de febrero de 1952, del Ministerio de Justicia.</v>
      </c>
      <c r="F146" s="124" t="str">
        <f>VLOOKUP(A146,BASE.!$A$2:$T$878,6,FALSE)</f>
        <v>Certificado de Vigencia extendido por el SRCeI, folio Nº 500355844114, de fecha 17 de noviembre de 2020.</v>
      </c>
      <c r="G146" s="124" t="str">
        <f>VLOOKUP(A146,BASE.!$A$2:$T$878,7,FALSE)</f>
        <v>Readaptar  y moralizar a niños y jóvenes vagos o desamparados.</v>
      </c>
      <c r="H146" s="124" t="str">
        <f>VLOOKUP(A146,BASE.!$A$2:$T$878,8,FALSE)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6" s="124" t="str">
        <f>VLOOKUP(A146,BASE.!$A$2:$T$878,9,FALSE)</f>
        <v>5 años.</v>
      </c>
      <c r="J146" s="124" t="str">
        <f>VLOOKUP(A146,BASE.!$A$2:$T$878,10,FALSE)</f>
        <v xml:space="preserve"> 5 años
24 de octubre de 2019 al 24 de octubre del 2024
</v>
      </c>
      <c r="K146" s="124" t="str">
        <f>VLOOKUP(A146,BASE.!$A$2:$T$878,11,FALSE)</f>
        <v xml:space="preserve">Gerente General: Delia María Del Gatto Reyes       
Presidente: Fernando Enrique Correa Ríos, 
Representante Legal:  Luis Mario Riquelme Navarro            
Mandataria: Paulina Andrea Herrera Godoy            
</v>
      </c>
      <c r="L146" s="124" t="str">
        <f>VLOOKUP(A146,BASE.!$A$2:$T$878,12,FALSE)</f>
        <v xml:space="preserve">Luis Barros Valdes Nº 775, comuna de Providencia, Santiago.
</v>
      </c>
      <c r="M146" s="124" t="str">
        <f>VLOOKUP(A146,BASE.!$A$2:$T$878,13,FALSE)</f>
        <v>XIII</v>
      </c>
      <c r="N146" s="124" t="str">
        <f>VLOOKUP(A146,BASE.!$A$2:$T$878,14,FALSE)</f>
        <v>Providencia</v>
      </c>
      <c r="O146" s="124" t="str">
        <f>VLOOKUP(A146,BASE.!$A$2:$T$878,15,FALSE)</f>
        <v xml:space="preserve">02-7903800
</v>
      </c>
      <c r="P146" s="124" t="str">
        <f>VLOOKUP(A146,BASE.!$A$2:$T$878,16,FALSE)</f>
        <v>•	info@fundacionmicasa.cl</v>
      </c>
      <c r="Q146" s="124">
        <f>VLOOKUP(A146,BASE.!$A$2:$T$878,17,FALSE)</f>
        <v>0</v>
      </c>
      <c r="R146" s="124">
        <f>VLOOKUP(A146,BASE.!$A$2:$T$878,18,FALSE)</f>
        <v>93401</v>
      </c>
      <c r="S146" s="124" t="str">
        <f>VLOOKUP(A146,BASE.!$A$2:$T$878,19,FALSE)</f>
        <v>Se acompaña certificado financiero correspondiente al año 2019, aprobado por el Subdepartamento de Supervisión Financiera Nacional.</v>
      </c>
      <c r="T146" s="169">
        <f>VLOOKUP(A146,BASE.!$A$2:$T$878,20,FALSE)</f>
        <v>37970</v>
      </c>
      <c r="U146" s="183">
        <v>4250</v>
      </c>
      <c r="V146" s="184">
        <v>16033200</v>
      </c>
      <c r="W146" s="184">
        <v>48099600</v>
      </c>
      <c r="X146" s="170">
        <v>44286</v>
      </c>
      <c r="Y146" s="166" t="s">
        <v>7879</v>
      </c>
      <c r="Z146" s="166" t="s">
        <v>7880</v>
      </c>
      <c r="AA146" s="183" t="s">
        <v>7895</v>
      </c>
    </row>
    <row r="147" spans="1:27" x14ac:dyDescent="0.2">
      <c r="A147" s="183">
        <v>4250</v>
      </c>
      <c r="B147" s="124" t="str">
        <f>VLOOKUP(A147,BASE.!$A$2:$T$878,2,FALSE)</f>
        <v xml:space="preserve">Fundación Mi Casa </v>
      </c>
      <c r="C147" s="124" t="str">
        <f>VLOOKUP(A147,BASE.!$A$2:$T$878,3,FALSE)</f>
        <v>70015680K</v>
      </c>
      <c r="D147" s="124" t="str">
        <f>VLOOKUP(A147,BASE.!$A$2:$T$878,4,FALSE)</f>
        <v>Fundación de derecho privado</v>
      </c>
      <c r="E147" s="124" t="str">
        <f>VLOOKUP(A147,BASE.!$A$2:$T$878,5,FALSE)</f>
        <v>Otorgado por Decreto Supremo Nº 1360, de fecha 22 de febrero de 1952, del Ministerio de Justicia.</v>
      </c>
      <c r="F147" s="124" t="str">
        <f>VLOOKUP(A147,BASE.!$A$2:$T$878,6,FALSE)</f>
        <v>Certificado de Vigencia extendido por el SRCeI, folio Nº 500355844114, de fecha 17 de noviembre de 2020.</v>
      </c>
      <c r="G147" s="124" t="str">
        <f>VLOOKUP(A147,BASE.!$A$2:$T$878,7,FALSE)</f>
        <v>Readaptar  y moralizar a niños y jóvenes vagos o desamparados.</v>
      </c>
      <c r="H147" s="124" t="str">
        <f>VLOOKUP(A147,BASE.!$A$2:$T$878,8,FALSE)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7" s="124" t="str">
        <f>VLOOKUP(A147,BASE.!$A$2:$T$878,9,FALSE)</f>
        <v>5 años.</v>
      </c>
      <c r="J147" s="124" t="str">
        <f>VLOOKUP(A147,BASE.!$A$2:$T$878,10,FALSE)</f>
        <v xml:space="preserve"> 5 años
24 de octubre de 2019 al 24 de octubre del 2024
</v>
      </c>
      <c r="K147" s="124" t="str">
        <f>VLOOKUP(A147,BASE.!$A$2:$T$878,11,FALSE)</f>
        <v xml:space="preserve">Gerente General: Delia María Del Gatto Reyes       
Presidente: Fernando Enrique Correa Ríos, 
Representante Legal:  Luis Mario Riquelme Navarro            
Mandataria: Paulina Andrea Herrera Godoy            
</v>
      </c>
      <c r="L147" s="124" t="str">
        <f>VLOOKUP(A147,BASE.!$A$2:$T$878,12,FALSE)</f>
        <v xml:space="preserve">Luis Barros Valdes Nº 775, comuna de Providencia, Santiago.
</v>
      </c>
      <c r="M147" s="124" t="str">
        <f>VLOOKUP(A147,BASE.!$A$2:$T$878,13,FALSE)</f>
        <v>XIII</v>
      </c>
      <c r="N147" s="124" t="str">
        <f>VLOOKUP(A147,BASE.!$A$2:$T$878,14,FALSE)</f>
        <v>Providencia</v>
      </c>
      <c r="O147" s="124" t="str">
        <f>VLOOKUP(A147,BASE.!$A$2:$T$878,15,FALSE)</f>
        <v xml:space="preserve">02-7903800
</v>
      </c>
      <c r="P147" s="124" t="str">
        <f>VLOOKUP(A147,BASE.!$A$2:$T$878,16,FALSE)</f>
        <v>•	info@fundacionmicasa.cl</v>
      </c>
      <c r="Q147" s="124">
        <f>VLOOKUP(A147,BASE.!$A$2:$T$878,17,FALSE)</f>
        <v>0</v>
      </c>
      <c r="R147" s="124">
        <f>VLOOKUP(A147,BASE.!$A$2:$T$878,18,FALSE)</f>
        <v>93401</v>
      </c>
      <c r="S147" s="124" t="str">
        <f>VLOOKUP(A147,BASE.!$A$2:$T$878,19,FALSE)</f>
        <v>Se acompaña certificado financiero correspondiente al año 2019, aprobado por el Subdepartamento de Supervisión Financiera Nacional.</v>
      </c>
      <c r="T147" s="169">
        <f>VLOOKUP(A147,BASE.!$A$2:$T$878,20,FALSE)</f>
        <v>37970</v>
      </c>
      <c r="U147" s="183">
        <v>4250</v>
      </c>
      <c r="V147" s="184">
        <v>73095928</v>
      </c>
      <c r="W147" s="184">
        <v>215703509</v>
      </c>
      <c r="X147" s="170">
        <v>44286</v>
      </c>
      <c r="Y147" s="166" t="s">
        <v>7879</v>
      </c>
      <c r="Z147" s="166" t="s">
        <v>7880</v>
      </c>
      <c r="AA147" s="183" t="s">
        <v>7883</v>
      </c>
    </row>
    <row r="148" spans="1:27" x14ac:dyDescent="0.2">
      <c r="A148" s="183">
        <v>4250</v>
      </c>
      <c r="B148" s="124" t="str">
        <f>VLOOKUP(A148,BASE.!$A$2:$T$878,2,FALSE)</f>
        <v xml:space="preserve">Fundación Mi Casa </v>
      </c>
      <c r="C148" s="124" t="str">
        <f>VLOOKUP(A148,BASE.!$A$2:$T$878,3,FALSE)</f>
        <v>70015680K</v>
      </c>
      <c r="D148" s="124" t="str">
        <f>VLOOKUP(A148,BASE.!$A$2:$T$878,4,FALSE)</f>
        <v>Fundación de derecho privado</v>
      </c>
      <c r="E148" s="124" t="str">
        <f>VLOOKUP(A148,BASE.!$A$2:$T$878,5,FALSE)</f>
        <v>Otorgado por Decreto Supremo Nº 1360, de fecha 22 de febrero de 1952, del Ministerio de Justicia.</v>
      </c>
      <c r="F148" s="124" t="str">
        <f>VLOOKUP(A148,BASE.!$A$2:$T$878,6,FALSE)</f>
        <v>Certificado de Vigencia extendido por el SRCeI, folio Nº 500355844114, de fecha 17 de noviembre de 2020.</v>
      </c>
      <c r="G148" s="124" t="str">
        <f>VLOOKUP(A148,BASE.!$A$2:$T$878,7,FALSE)</f>
        <v>Readaptar  y moralizar a niños y jóvenes vagos o desamparados.</v>
      </c>
      <c r="H148" s="124" t="str">
        <f>VLOOKUP(A148,BASE.!$A$2:$T$878,8,FALSE)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8" s="124" t="str">
        <f>VLOOKUP(A148,BASE.!$A$2:$T$878,9,FALSE)</f>
        <v>5 años.</v>
      </c>
      <c r="J148" s="124" t="str">
        <f>VLOOKUP(A148,BASE.!$A$2:$T$878,10,FALSE)</f>
        <v xml:space="preserve"> 5 años
24 de octubre de 2019 al 24 de octubre del 2024
</v>
      </c>
      <c r="K148" s="124" t="str">
        <f>VLOOKUP(A148,BASE.!$A$2:$T$878,11,FALSE)</f>
        <v xml:space="preserve">Gerente General: Delia María Del Gatto Reyes       
Presidente: Fernando Enrique Correa Ríos, 
Representante Legal:  Luis Mario Riquelme Navarro            
Mandataria: Paulina Andrea Herrera Godoy            
</v>
      </c>
      <c r="L148" s="124" t="str">
        <f>VLOOKUP(A148,BASE.!$A$2:$T$878,12,FALSE)</f>
        <v xml:space="preserve">Luis Barros Valdes Nº 775, comuna de Providencia, Santiago.
</v>
      </c>
      <c r="M148" s="124" t="str">
        <f>VLOOKUP(A148,BASE.!$A$2:$T$878,13,FALSE)</f>
        <v>XIII</v>
      </c>
      <c r="N148" s="124" t="str">
        <f>VLOOKUP(A148,BASE.!$A$2:$T$878,14,FALSE)</f>
        <v>Providencia</v>
      </c>
      <c r="O148" s="124" t="str">
        <f>VLOOKUP(A148,BASE.!$A$2:$T$878,15,FALSE)</f>
        <v xml:space="preserve">02-7903800
</v>
      </c>
      <c r="P148" s="124" t="str">
        <f>VLOOKUP(A148,BASE.!$A$2:$T$878,16,FALSE)</f>
        <v>•	info@fundacionmicasa.cl</v>
      </c>
      <c r="Q148" s="124">
        <f>VLOOKUP(A148,BASE.!$A$2:$T$878,17,FALSE)</f>
        <v>0</v>
      </c>
      <c r="R148" s="124">
        <f>VLOOKUP(A148,BASE.!$A$2:$T$878,18,FALSE)</f>
        <v>93401</v>
      </c>
      <c r="S148" s="124" t="str">
        <f>VLOOKUP(A148,BASE.!$A$2:$T$878,19,FALSE)</f>
        <v>Se acompaña certificado financiero correspondiente al año 2019, aprobado por el Subdepartamento de Supervisión Financiera Nacional.</v>
      </c>
      <c r="T148" s="169">
        <f>VLOOKUP(A148,BASE.!$A$2:$T$878,20,FALSE)</f>
        <v>37970</v>
      </c>
      <c r="U148" s="183">
        <v>4250</v>
      </c>
      <c r="V148" s="184">
        <v>18897247</v>
      </c>
      <c r="W148" s="184">
        <v>61891459</v>
      </c>
      <c r="X148" s="170">
        <v>44286</v>
      </c>
      <c r="Y148" s="166" t="s">
        <v>7879</v>
      </c>
      <c r="Z148" s="166" t="s">
        <v>7880</v>
      </c>
      <c r="AA148" s="183" t="s">
        <v>7971</v>
      </c>
    </row>
    <row r="149" spans="1:27" x14ac:dyDescent="0.2">
      <c r="A149" s="183">
        <v>4250</v>
      </c>
      <c r="B149" s="124" t="str">
        <f>VLOOKUP(A149,BASE.!$A$2:$T$878,2,FALSE)</f>
        <v xml:space="preserve">Fundación Mi Casa </v>
      </c>
      <c r="C149" s="124" t="str">
        <f>VLOOKUP(A149,BASE.!$A$2:$T$878,3,FALSE)</f>
        <v>70015680K</v>
      </c>
      <c r="D149" s="124" t="str">
        <f>VLOOKUP(A149,BASE.!$A$2:$T$878,4,FALSE)</f>
        <v>Fundación de derecho privado</v>
      </c>
      <c r="E149" s="124" t="str">
        <f>VLOOKUP(A149,BASE.!$A$2:$T$878,5,FALSE)</f>
        <v>Otorgado por Decreto Supremo Nº 1360, de fecha 22 de febrero de 1952, del Ministerio de Justicia.</v>
      </c>
      <c r="F149" s="124" t="str">
        <f>VLOOKUP(A149,BASE.!$A$2:$T$878,6,FALSE)</f>
        <v>Certificado de Vigencia extendido por el SRCeI, folio Nº 500355844114, de fecha 17 de noviembre de 2020.</v>
      </c>
      <c r="G149" s="124" t="str">
        <f>VLOOKUP(A149,BASE.!$A$2:$T$878,7,FALSE)</f>
        <v>Readaptar  y moralizar a niños y jóvenes vagos o desamparados.</v>
      </c>
      <c r="H149" s="124" t="str">
        <f>VLOOKUP(A149,BASE.!$A$2:$T$878,8,FALSE)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9" s="124" t="str">
        <f>VLOOKUP(A149,BASE.!$A$2:$T$878,9,FALSE)</f>
        <v>5 años.</v>
      </c>
      <c r="J149" s="124" t="str">
        <f>VLOOKUP(A149,BASE.!$A$2:$T$878,10,FALSE)</f>
        <v xml:space="preserve"> 5 años
24 de octubre de 2019 al 24 de octubre del 2024
</v>
      </c>
      <c r="K149" s="124" t="str">
        <f>VLOOKUP(A149,BASE.!$A$2:$T$878,11,FALSE)</f>
        <v xml:space="preserve">Gerente General: Delia María Del Gatto Reyes       
Presidente: Fernando Enrique Correa Ríos, 
Representante Legal:  Luis Mario Riquelme Navarro            
Mandataria: Paulina Andrea Herrera Godoy            
</v>
      </c>
      <c r="L149" s="124" t="str">
        <f>VLOOKUP(A149,BASE.!$A$2:$T$878,12,FALSE)</f>
        <v xml:space="preserve">Luis Barros Valdes Nº 775, comuna de Providencia, Santiago.
</v>
      </c>
      <c r="M149" s="124" t="str">
        <f>VLOOKUP(A149,BASE.!$A$2:$T$878,13,FALSE)</f>
        <v>XIII</v>
      </c>
      <c r="N149" s="124" t="str">
        <f>VLOOKUP(A149,BASE.!$A$2:$T$878,14,FALSE)</f>
        <v>Providencia</v>
      </c>
      <c r="O149" s="124" t="str">
        <f>VLOOKUP(A149,BASE.!$A$2:$T$878,15,FALSE)</f>
        <v xml:space="preserve">02-7903800
</v>
      </c>
      <c r="P149" s="124" t="str">
        <f>VLOOKUP(A149,BASE.!$A$2:$T$878,16,FALSE)</f>
        <v>•	info@fundacionmicasa.cl</v>
      </c>
      <c r="Q149" s="124">
        <f>VLOOKUP(A149,BASE.!$A$2:$T$878,17,FALSE)</f>
        <v>0</v>
      </c>
      <c r="R149" s="124">
        <f>VLOOKUP(A149,BASE.!$A$2:$T$878,18,FALSE)</f>
        <v>93401</v>
      </c>
      <c r="S149" s="124" t="str">
        <f>VLOOKUP(A149,BASE.!$A$2:$T$878,19,FALSE)</f>
        <v>Se acompaña certificado financiero correspondiente al año 2019, aprobado por el Subdepartamento de Supervisión Financiera Nacional.</v>
      </c>
      <c r="T149" s="169">
        <f>VLOOKUP(A149,BASE.!$A$2:$T$878,20,FALSE)</f>
        <v>37970</v>
      </c>
      <c r="U149" s="183">
        <v>4250</v>
      </c>
      <c r="V149" s="184">
        <v>6051240</v>
      </c>
      <c r="W149" s="184">
        <v>18696780</v>
      </c>
      <c r="X149" s="170">
        <v>44286</v>
      </c>
      <c r="Y149" s="166" t="s">
        <v>7879</v>
      </c>
      <c r="Z149" s="166" t="s">
        <v>7880</v>
      </c>
      <c r="AA149" s="183" t="s">
        <v>7972</v>
      </c>
    </row>
    <row r="150" spans="1:27" x14ac:dyDescent="0.2">
      <c r="A150" s="183">
        <v>4250</v>
      </c>
      <c r="B150" s="124" t="str">
        <f>VLOOKUP(A150,BASE.!$A$2:$T$878,2,FALSE)</f>
        <v xml:space="preserve">Fundación Mi Casa </v>
      </c>
      <c r="C150" s="124" t="str">
        <f>VLOOKUP(A150,BASE.!$A$2:$T$878,3,FALSE)</f>
        <v>70015680K</v>
      </c>
      <c r="D150" s="124" t="str">
        <f>VLOOKUP(A150,BASE.!$A$2:$T$878,4,FALSE)</f>
        <v>Fundación de derecho privado</v>
      </c>
      <c r="E150" s="124" t="str">
        <f>VLOOKUP(A150,BASE.!$A$2:$T$878,5,FALSE)</f>
        <v>Otorgado por Decreto Supremo Nº 1360, de fecha 22 de febrero de 1952, del Ministerio de Justicia.</v>
      </c>
      <c r="F150" s="124" t="str">
        <f>VLOOKUP(A150,BASE.!$A$2:$T$878,6,FALSE)</f>
        <v>Certificado de Vigencia extendido por el SRCeI, folio Nº 500355844114, de fecha 17 de noviembre de 2020.</v>
      </c>
      <c r="G150" s="124" t="str">
        <f>VLOOKUP(A150,BASE.!$A$2:$T$878,7,FALSE)</f>
        <v>Readaptar  y moralizar a niños y jóvenes vagos o desamparados.</v>
      </c>
      <c r="H150" s="124" t="str">
        <f>VLOOKUP(A150,BASE.!$A$2:$T$878,8,FALSE)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0" s="124" t="str">
        <f>VLOOKUP(A150,BASE.!$A$2:$T$878,9,FALSE)</f>
        <v>5 años.</v>
      </c>
      <c r="J150" s="124" t="str">
        <f>VLOOKUP(A150,BASE.!$A$2:$T$878,10,FALSE)</f>
        <v xml:space="preserve"> 5 años
24 de octubre de 2019 al 24 de octubre del 2024
</v>
      </c>
      <c r="K150" s="124" t="str">
        <f>VLOOKUP(A150,BASE.!$A$2:$T$878,11,FALSE)</f>
        <v xml:space="preserve">Gerente General: Delia María Del Gatto Reyes       
Presidente: Fernando Enrique Correa Ríos, 
Representante Legal:  Luis Mario Riquelme Navarro            
Mandataria: Paulina Andrea Herrera Godoy            
</v>
      </c>
      <c r="L150" s="124" t="str">
        <f>VLOOKUP(A150,BASE.!$A$2:$T$878,12,FALSE)</f>
        <v xml:space="preserve">Luis Barros Valdes Nº 775, comuna de Providencia, Santiago.
</v>
      </c>
      <c r="M150" s="124" t="str">
        <f>VLOOKUP(A150,BASE.!$A$2:$T$878,13,FALSE)</f>
        <v>XIII</v>
      </c>
      <c r="N150" s="124" t="str">
        <f>VLOOKUP(A150,BASE.!$A$2:$T$878,14,FALSE)</f>
        <v>Providencia</v>
      </c>
      <c r="O150" s="124" t="str">
        <f>VLOOKUP(A150,BASE.!$A$2:$T$878,15,FALSE)</f>
        <v xml:space="preserve">02-7903800
</v>
      </c>
      <c r="P150" s="124" t="str">
        <f>VLOOKUP(A150,BASE.!$A$2:$T$878,16,FALSE)</f>
        <v>•	info@fundacionmicasa.cl</v>
      </c>
      <c r="Q150" s="124">
        <f>VLOOKUP(A150,BASE.!$A$2:$T$878,17,FALSE)</f>
        <v>0</v>
      </c>
      <c r="R150" s="124">
        <f>VLOOKUP(A150,BASE.!$A$2:$T$878,18,FALSE)</f>
        <v>93401</v>
      </c>
      <c r="S150" s="124" t="str">
        <f>VLOOKUP(A150,BASE.!$A$2:$T$878,19,FALSE)</f>
        <v>Se acompaña certificado financiero correspondiente al año 2019, aprobado por el Subdepartamento de Supervisión Financiera Nacional.</v>
      </c>
      <c r="T150" s="169">
        <f>VLOOKUP(A150,BASE.!$A$2:$T$878,20,FALSE)</f>
        <v>37970</v>
      </c>
      <c r="U150" s="183">
        <v>4250</v>
      </c>
      <c r="V150" s="184">
        <v>7944192</v>
      </c>
      <c r="W150" s="184">
        <v>23832576</v>
      </c>
      <c r="X150" s="170">
        <v>44286</v>
      </c>
      <c r="Y150" s="166" t="s">
        <v>7879</v>
      </c>
      <c r="Z150" s="166" t="s">
        <v>7880</v>
      </c>
      <c r="AA150" s="183" t="s">
        <v>7908</v>
      </c>
    </row>
    <row r="151" spans="1:27" x14ac:dyDescent="0.2">
      <c r="A151" s="183">
        <v>4250</v>
      </c>
      <c r="B151" s="124" t="str">
        <f>VLOOKUP(A151,BASE.!$A$2:$T$878,2,FALSE)</f>
        <v xml:space="preserve">Fundación Mi Casa </v>
      </c>
      <c r="C151" s="124" t="str">
        <f>VLOOKUP(A151,BASE.!$A$2:$T$878,3,FALSE)</f>
        <v>70015680K</v>
      </c>
      <c r="D151" s="124" t="str">
        <f>VLOOKUP(A151,BASE.!$A$2:$T$878,4,FALSE)</f>
        <v>Fundación de derecho privado</v>
      </c>
      <c r="E151" s="124" t="str">
        <f>VLOOKUP(A151,BASE.!$A$2:$T$878,5,FALSE)</f>
        <v>Otorgado por Decreto Supremo Nº 1360, de fecha 22 de febrero de 1952, del Ministerio de Justicia.</v>
      </c>
      <c r="F151" s="124" t="str">
        <f>VLOOKUP(A151,BASE.!$A$2:$T$878,6,FALSE)</f>
        <v>Certificado de Vigencia extendido por el SRCeI, folio Nº 500355844114, de fecha 17 de noviembre de 2020.</v>
      </c>
      <c r="G151" s="124" t="str">
        <f>VLOOKUP(A151,BASE.!$A$2:$T$878,7,FALSE)</f>
        <v>Readaptar  y moralizar a niños y jóvenes vagos o desamparados.</v>
      </c>
      <c r="H151" s="124" t="str">
        <f>VLOOKUP(A151,BASE.!$A$2:$T$878,8,FALSE)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124" t="str">
        <f>VLOOKUP(A151,BASE.!$A$2:$T$878,9,FALSE)</f>
        <v>5 años.</v>
      </c>
      <c r="J151" s="124" t="str">
        <f>VLOOKUP(A151,BASE.!$A$2:$T$878,10,FALSE)</f>
        <v xml:space="preserve"> 5 años
24 de octubre de 2019 al 24 de octubre del 2024
</v>
      </c>
      <c r="K151" s="124" t="str">
        <f>VLOOKUP(A151,BASE.!$A$2:$T$878,11,FALSE)</f>
        <v xml:space="preserve">Gerente General: Delia María Del Gatto Reyes       
Presidente: Fernando Enrique Correa Ríos, 
Representante Legal:  Luis Mario Riquelme Navarro            
Mandataria: Paulina Andrea Herrera Godoy            
</v>
      </c>
      <c r="L151" s="124" t="str">
        <f>VLOOKUP(A151,BASE.!$A$2:$T$878,12,FALSE)</f>
        <v xml:space="preserve">Luis Barros Valdes Nº 775, comuna de Providencia, Santiago.
</v>
      </c>
      <c r="M151" s="124" t="str">
        <f>VLOOKUP(A151,BASE.!$A$2:$T$878,13,FALSE)</f>
        <v>XIII</v>
      </c>
      <c r="N151" s="124" t="str">
        <f>VLOOKUP(A151,BASE.!$A$2:$T$878,14,FALSE)</f>
        <v>Providencia</v>
      </c>
      <c r="O151" s="124" t="str">
        <f>VLOOKUP(A151,BASE.!$A$2:$T$878,15,FALSE)</f>
        <v xml:space="preserve">02-7903800
</v>
      </c>
      <c r="P151" s="124" t="str">
        <f>VLOOKUP(A151,BASE.!$A$2:$T$878,16,FALSE)</f>
        <v>•	info@fundacionmicasa.cl</v>
      </c>
      <c r="Q151" s="124">
        <f>VLOOKUP(A151,BASE.!$A$2:$T$878,17,FALSE)</f>
        <v>0</v>
      </c>
      <c r="R151" s="124">
        <f>VLOOKUP(A151,BASE.!$A$2:$T$878,18,FALSE)</f>
        <v>93401</v>
      </c>
      <c r="S151" s="124" t="str">
        <f>VLOOKUP(A151,BASE.!$A$2:$T$878,19,FALSE)</f>
        <v>Se acompaña certificado financiero correspondiente al año 2019, aprobado por el Subdepartamento de Supervisión Financiera Nacional.</v>
      </c>
      <c r="T151" s="169">
        <f>VLOOKUP(A151,BASE.!$A$2:$T$878,20,FALSE)</f>
        <v>37970</v>
      </c>
      <c r="U151" s="183">
        <v>4250</v>
      </c>
      <c r="V151" s="184">
        <v>45060533</v>
      </c>
      <c r="W151" s="184">
        <v>100075304</v>
      </c>
      <c r="X151" s="170">
        <v>44286</v>
      </c>
      <c r="Y151" s="166" t="s">
        <v>7879</v>
      </c>
      <c r="Z151" s="166" t="s">
        <v>7880</v>
      </c>
      <c r="AA151" s="183" t="s">
        <v>7973</v>
      </c>
    </row>
    <row r="152" spans="1:27" x14ac:dyDescent="0.2">
      <c r="A152" s="183">
        <v>4250</v>
      </c>
      <c r="B152" s="124" t="str">
        <f>VLOOKUP(A152,BASE.!$A$2:$T$878,2,FALSE)</f>
        <v xml:space="preserve">Fundación Mi Casa </v>
      </c>
      <c r="C152" s="124" t="str">
        <f>VLOOKUP(A152,BASE.!$A$2:$T$878,3,FALSE)</f>
        <v>70015680K</v>
      </c>
      <c r="D152" s="124" t="str">
        <f>VLOOKUP(A152,BASE.!$A$2:$T$878,4,FALSE)</f>
        <v>Fundación de derecho privado</v>
      </c>
      <c r="E152" s="124" t="str">
        <f>VLOOKUP(A152,BASE.!$A$2:$T$878,5,FALSE)</f>
        <v>Otorgado por Decreto Supremo Nº 1360, de fecha 22 de febrero de 1952, del Ministerio de Justicia.</v>
      </c>
      <c r="F152" s="124" t="str">
        <f>VLOOKUP(A152,BASE.!$A$2:$T$878,6,FALSE)</f>
        <v>Certificado de Vigencia extendido por el SRCeI, folio Nº 500355844114, de fecha 17 de noviembre de 2020.</v>
      </c>
      <c r="G152" s="124" t="str">
        <f>VLOOKUP(A152,BASE.!$A$2:$T$878,7,FALSE)</f>
        <v>Readaptar  y moralizar a niños y jóvenes vagos o desamparados.</v>
      </c>
      <c r="H152" s="124" t="str">
        <f>VLOOKUP(A152,BASE.!$A$2:$T$878,8,FALSE)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124" t="str">
        <f>VLOOKUP(A152,BASE.!$A$2:$T$878,9,FALSE)</f>
        <v>5 años.</v>
      </c>
      <c r="J152" s="124" t="str">
        <f>VLOOKUP(A152,BASE.!$A$2:$T$878,10,FALSE)</f>
        <v xml:space="preserve"> 5 años
24 de octubre de 2019 al 24 de octubre del 2024
</v>
      </c>
      <c r="K152" s="124" t="str">
        <f>VLOOKUP(A152,BASE.!$A$2:$T$878,11,FALSE)</f>
        <v xml:space="preserve">Gerente General: Delia María Del Gatto Reyes       
Presidente: Fernando Enrique Correa Ríos, 
Representante Legal:  Luis Mario Riquelme Navarro            
Mandataria: Paulina Andrea Herrera Godoy            
</v>
      </c>
      <c r="L152" s="124" t="str">
        <f>VLOOKUP(A152,BASE.!$A$2:$T$878,12,FALSE)</f>
        <v xml:space="preserve">Luis Barros Valdes Nº 775, comuna de Providencia, Santiago.
</v>
      </c>
      <c r="M152" s="124" t="str">
        <f>VLOOKUP(A152,BASE.!$A$2:$T$878,13,FALSE)</f>
        <v>XIII</v>
      </c>
      <c r="N152" s="124" t="str">
        <f>VLOOKUP(A152,BASE.!$A$2:$T$878,14,FALSE)</f>
        <v>Providencia</v>
      </c>
      <c r="O152" s="124" t="str">
        <f>VLOOKUP(A152,BASE.!$A$2:$T$878,15,FALSE)</f>
        <v xml:space="preserve">02-7903800
</v>
      </c>
      <c r="P152" s="124" t="str">
        <f>VLOOKUP(A152,BASE.!$A$2:$T$878,16,FALSE)</f>
        <v>•	info@fundacionmicasa.cl</v>
      </c>
      <c r="Q152" s="124">
        <f>VLOOKUP(A152,BASE.!$A$2:$T$878,17,FALSE)</f>
        <v>0</v>
      </c>
      <c r="R152" s="124">
        <f>VLOOKUP(A152,BASE.!$A$2:$T$878,18,FALSE)</f>
        <v>93401</v>
      </c>
      <c r="S152" s="124" t="str">
        <f>VLOOKUP(A152,BASE.!$A$2:$T$878,19,FALSE)</f>
        <v>Se acompaña certificado financiero correspondiente al año 2019, aprobado por el Subdepartamento de Supervisión Financiera Nacional.</v>
      </c>
      <c r="T152" s="169">
        <f>VLOOKUP(A152,BASE.!$A$2:$T$878,20,FALSE)</f>
        <v>37970</v>
      </c>
      <c r="U152" s="183">
        <v>4250</v>
      </c>
      <c r="V152" s="184">
        <v>7447680</v>
      </c>
      <c r="W152" s="184">
        <v>28549440</v>
      </c>
      <c r="X152" s="170">
        <v>44286</v>
      </c>
      <c r="Y152" s="166" t="s">
        <v>7879</v>
      </c>
      <c r="Z152" s="166" t="s">
        <v>7880</v>
      </c>
      <c r="AA152" s="183" t="s">
        <v>7891</v>
      </c>
    </row>
    <row r="153" spans="1:27" x14ac:dyDescent="0.2">
      <c r="A153" s="183">
        <v>4250</v>
      </c>
      <c r="B153" s="124" t="str">
        <f>VLOOKUP(A153,BASE.!$A$2:$T$878,2,FALSE)</f>
        <v xml:space="preserve">Fundación Mi Casa </v>
      </c>
      <c r="C153" s="124" t="str">
        <f>VLOOKUP(A153,BASE.!$A$2:$T$878,3,FALSE)</f>
        <v>70015680K</v>
      </c>
      <c r="D153" s="124" t="str">
        <f>VLOOKUP(A153,BASE.!$A$2:$T$878,4,FALSE)</f>
        <v>Fundación de derecho privado</v>
      </c>
      <c r="E153" s="124" t="str">
        <f>VLOOKUP(A153,BASE.!$A$2:$T$878,5,FALSE)</f>
        <v>Otorgado por Decreto Supremo Nº 1360, de fecha 22 de febrero de 1952, del Ministerio de Justicia.</v>
      </c>
      <c r="F153" s="124" t="str">
        <f>VLOOKUP(A153,BASE.!$A$2:$T$878,6,FALSE)</f>
        <v>Certificado de Vigencia extendido por el SRCeI, folio Nº 500355844114, de fecha 17 de noviembre de 2020.</v>
      </c>
      <c r="G153" s="124" t="str">
        <f>VLOOKUP(A153,BASE.!$A$2:$T$878,7,FALSE)</f>
        <v>Readaptar  y moralizar a niños y jóvenes vagos o desamparados.</v>
      </c>
      <c r="H153" s="124" t="str">
        <f>VLOOKUP(A153,BASE.!$A$2:$T$878,8,FALSE)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124" t="str">
        <f>VLOOKUP(A153,BASE.!$A$2:$T$878,9,FALSE)</f>
        <v>5 años.</v>
      </c>
      <c r="J153" s="124" t="str">
        <f>VLOOKUP(A153,BASE.!$A$2:$T$878,10,FALSE)</f>
        <v xml:space="preserve"> 5 años
24 de octubre de 2019 al 24 de octubre del 2024
</v>
      </c>
      <c r="K153" s="124" t="str">
        <f>VLOOKUP(A153,BASE.!$A$2:$T$878,11,FALSE)</f>
        <v xml:space="preserve">Gerente General: Delia María Del Gatto Reyes       
Presidente: Fernando Enrique Correa Ríos, 
Representante Legal:  Luis Mario Riquelme Navarro            
Mandataria: Paulina Andrea Herrera Godoy            
</v>
      </c>
      <c r="L153" s="124" t="str">
        <f>VLOOKUP(A153,BASE.!$A$2:$T$878,12,FALSE)</f>
        <v xml:space="preserve">Luis Barros Valdes Nº 775, comuna de Providencia, Santiago.
</v>
      </c>
      <c r="M153" s="124" t="str">
        <f>VLOOKUP(A153,BASE.!$A$2:$T$878,13,FALSE)</f>
        <v>XIII</v>
      </c>
      <c r="N153" s="124" t="str">
        <f>VLOOKUP(A153,BASE.!$A$2:$T$878,14,FALSE)</f>
        <v>Providencia</v>
      </c>
      <c r="O153" s="124" t="str">
        <f>VLOOKUP(A153,BASE.!$A$2:$T$878,15,FALSE)</f>
        <v xml:space="preserve">02-7903800
</v>
      </c>
      <c r="P153" s="124" t="str">
        <f>VLOOKUP(A153,BASE.!$A$2:$T$878,16,FALSE)</f>
        <v>•	info@fundacionmicasa.cl</v>
      </c>
      <c r="Q153" s="124">
        <f>VLOOKUP(A153,BASE.!$A$2:$T$878,17,FALSE)</f>
        <v>0</v>
      </c>
      <c r="R153" s="124">
        <f>VLOOKUP(A153,BASE.!$A$2:$T$878,18,FALSE)</f>
        <v>93401</v>
      </c>
      <c r="S153" s="124" t="str">
        <f>VLOOKUP(A153,BASE.!$A$2:$T$878,19,FALSE)</f>
        <v>Se acompaña certificado financiero correspondiente al año 2019, aprobado por el Subdepartamento de Supervisión Financiera Nacional.</v>
      </c>
      <c r="T153" s="169">
        <f>VLOOKUP(A153,BASE.!$A$2:$T$878,20,FALSE)</f>
        <v>37970</v>
      </c>
      <c r="U153" s="183">
        <v>4250</v>
      </c>
      <c r="V153" s="184">
        <v>2741677</v>
      </c>
      <c r="W153" s="184">
        <v>8225031</v>
      </c>
      <c r="X153" s="170">
        <v>44286</v>
      </c>
      <c r="Y153" s="166" t="s">
        <v>7879</v>
      </c>
      <c r="Z153" s="166" t="s">
        <v>7880</v>
      </c>
      <c r="AA153" s="183" t="s">
        <v>7954</v>
      </c>
    </row>
    <row r="154" spans="1:27" x14ac:dyDescent="0.2">
      <c r="A154" s="183">
        <v>4250</v>
      </c>
      <c r="B154" s="124" t="str">
        <f>VLOOKUP(A154,BASE.!$A$2:$T$878,2,FALSE)</f>
        <v xml:space="preserve">Fundación Mi Casa </v>
      </c>
      <c r="C154" s="124" t="str">
        <f>VLOOKUP(A154,BASE.!$A$2:$T$878,3,FALSE)</f>
        <v>70015680K</v>
      </c>
      <c r="D154" s="124" t="str">
        <f>VLOOKUP(A154,BASE.!$A$2:$T$878,4,FALSE)</f>
        <v>Fundación de derecho privado</v>
      </c>
      <c r="E154" s="124" t="str">
        <f>VLOOKUP(A154,BASE.!$A$2:$T$878,5,FALSE)</f>
        <v>Otorgado por Decreto Supremo Nº 1360, de fecha 22 de febrero de 1952, del Ministerio de Justicia.</v>
      </c>
      <c r="F154" s="124" t="str">
        <f>VLOOKUP(A154,BASE.!$A$2:$T$878,6,FALSE)</f>
        <v>Certificado de Vigencia extendido por el SRCeI, folio Nº 500355844114, de fecha 17 de noviembre de 2020.</v>
      </c>
      <c r="G154" s="124" t="str">
        <f>VLOOKUP(A154,BASE.!$A$2:$T$878,7,FALSE)</f>
        <v>Readaptar  y moralizar a niños y jóvenes vagos o desamparados.</v>
      </c>
      <c r="H154" s="124" t="str">
        <f>VLOOKUP(A154,BASE.!$A$2:$T$878,8,FALSE)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124" t="str">
        <f>VLOOKUP(A154,BASE.!$A$2:$T$878,9,FALSE)</f>
        <v>5 años.</v>
      </c>
      <c r="J154" s="124" t="str">
        <f>VLOOKUP(A154,BASE.!$A$2:$T$878,10,FALSE)</f>
        <v xml:space="preserve"> 5 años
24 de octubre de 2019 al 24 de octubre del 2024
</v>
      </c>
      <c r="K154" s="124" t="str">
        <f>VLOOKUP(A154,BASE.!$A$2:$T$878,11,FALSE)</f>
        <v xml:space="preserve">Gerente General: Delia María Del Gatto Reyes       
Presidente: Fernando Enrique Correa Ríos, 
Representante Legal:  Luis Mario Riquelme Navarro            
Mandataria: Paulina Andrea Herrera Godoy            
</v>
      </c>
      <c r="L154" s="124" t="str">
        <f>VLOOKUP(A154,BASE.!$A$2:$T$878,12,FALSE)</f>
        <v xml:space="preserve">Luis Barros Valdes Nº 775, comuna de Providencia, Santiago.
</v>
      </c>
      <c r="M154" s="124" t="str">
        <f>VLOOKUP(A154,BASE.!$A$2:$T$878,13,FALSE)</f>
        <v>XIII</v>
      </c>
      <c r="N154" s="124" t="str">
        <f>VLOOKUP(A154,BASE.!$A$2:$T$878,14,FALSE)</f>
        <v>Providencia</v>
      </c>
      <c r="O154" s="124" t="str">
        <f>VLOOKUP(A154,BASE.!$A$2:$T$878,15,FALSE)</f>
        <v xml:space="preserve">02-7903800
</v>
      </c>
      <c r="P154" s="124" t="str">
        <f>VLOOKUP(A154,BASE.!$A$2:$T$878,16,FALSE)</f>
        <v>•	info@fundacionmicasa.cl</v>
      </c>
      <c r="Q154" s="124">
        <f>VLOOKUP(A154,BASE.!$A$2:$T$878,17,FALSE)</f>
        <v>0</v>
      </c>
      <c r="R154" s="124">
        <f>VLOOKUP(A154,BASE.!$A$2:$T$878,18,FALSE)</f>
        <v>93401</v>
      </c>
      <c r="S154" s="124" t="str">
        <f>VLOOKUP(A154,BASE.!$A$2:$T$878,19,FALSE)</f>
        <v>Se acompaña certificado financiero correspondiente al año 2019, aprobado por el Subdepartamento de Supervisión Financiera Nacional.</v>
      </c>
      <c r="T154" s="169">
        <f>VLOOKUP(A154,BASE.!$A$2:$T$878,20,FALSE)</f>
        <v>37970</v>
      </c>
      <c r="U154" s="183">
        <v>4250</v>
      </c>
      <c r="V154" s="184">
        <v>3290013</v>
      </c>
      <c r="W154" s="184">
        <v>9870039</v>
      </c>
      <c r="X154" s="170">
        <v>44286</v>
      </c>
      <c r="Y154" s="166" t="s">
        <v>7879</v>
      </c>
      <c r="Z154" s="166" t="s">
        <v>7880</v>
      </c>
      <c r="AA154" s="183" t="s">
        <v>7892</v>
      </c>
    </row>
    <row r="155" spans="1:27" x14ac:dyDescent="0.2">
      <c r="A155" s="183">
        <v>4250</v>
      </c>
      <c r="B155" s="124" t="str">
        <f>VLOOKUP(A155,BASE.!$A$2:$T$878,2,FALSE)</f>
        <v xml:space="preserve">Fundación Mi Casa </v>
      </c>
      <c r="C155" s="124" t="str">
        <f>VLOOKUP(A155,BASE.!$A$2:$T$878,3,FALSE)</f>
        <v>70015680K</v>
      </c>
      <c r="D155" s="124" t="str">
        <f>VLOOKUP(A155,BASE.!$A$2:$T$878,4,FALSE)</f>
        <v>Fundación de derecho privado</v>
      </c>
      <c r="E155" s="124" t="str">
        <f>VLOOKUP(A155,BASE.!$A$2:$T$878,5,FALSE)</f>
        <v>Otorgado por Decreto Supremo Nº 1360, de fecha 22 de febrero de 1952, del Ministerio de Justicia.</v>
      </c>
      <c r="F155" s="124" t="str">
        <f>VLOOKUP(A155,BASE.!$A$2:$T$878,6,FALSE)</f>
        <v>Certificado de Vigencia extendido por el SRCeI, folio Nº 500355844114, de fecha 17 de noviembre de 2020.</v>
      </c>
      <c r="G155" s="124" t="str">
        <f>VLOOKUP(A155,BASE.!$A$2:$T$878,7,FALSE)</f>
        <v>Readaptar  y moralizar a niños y jóvenes vagos o desamparados.</v>
      </c>
      <c r="H155" s="124" t="str">
        <f>VLOOKUP(A155,BASE.!$A$2:$T$878,8,FALSE)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124" t="str">
        <f>VLOOKUP(A155,BASE.!$A$2:$T$878,9,FALSE)</f>
        <v>5 años.</v>
      </c>
      <c r="J155" s="124" t="str">
        <f>VLOOKUP(A155,BASE.!$A$2:$T$878,10,FALSE)</f>
        <v xml:space="preserve"> 5 años
24 de octubre de 2019 al 24 de octubre del 2024
</v>
      </c>
      <c r="K155" s="124" t="str">
        <f>VLOOKUP(A155,BASE.!$A$2:$T$878,11,FALSE)</f>
        <v xml:space="preserve">Gerente General: Delia María Del Gatto Reyes       
Presidente: Fernando Enrique Correa Ríos, 
Representante Legal:  Luis Mario Riquelme Navarro            
Mandataria: Paulina Andrea Herrera Godoy            
</v>
      </c>
      <c r="L155" s="124" t="str">
        <f>VLOOKUP(A155,BASE.!$A$2:$T$878,12,FALSE)</f>
        <v xml:space="preserve">Luis Barros Valdes Nº 775, comuna de Providencia, Santiago.
</v>
      </c>
      <c r="M155" s="124" t="str">
        <f>VLOOKUP(A155,BASE.!$A$2:$T$878,13,FALSE)</f>
        <v>XIII</v>
      </c>
      <c r="N155" s="124" t="str">
        <f>VLOOKUP(A155,BASE.!$A$2:$T$878,14,FALSE)</f>
        <v>Providencia</v>
      </c>
      <c r="O155" s="124" t="str">
        <f>VLOOKUP(A155,BASE.!$A$2:$T$878,15,FALSE)</f>
        <v xml:space="preserve">02-7903800
</v>
      </c>
      <c r="P155" s="124" t="str">
        <f>VLOOKUP(A155,BASE.!$A$2:$T$878,16,FALSE)</f>
        <v>•	info@fundacionmicasa.cl</v>
      </c>
      <c r="Q155" s="124">
        <f>VLOOKUP(A155,BASE.!$A$2:$T$878,17,FALSE)</f>
        <v>0</v>
      </c>
      <c r="R155" s="124">
        <f>VLOOKUP(A155,BASE.!$A$2:$T$878,18,FALSE)</f>
        <v>93401</v>
      </c>
      <c r="S155" s="124" t="str">
        <f>VLOOKUP(A155,BASE.!$A$2:$T$878,19,FALSE)</f>
        <v>Se acompaña certificado financiero correspondiente al año 2019, aprobado por el Subdepartamento de Supervisión Financiera Nacional.</v>
      </c>
      <c r="T155" s="169">
        <f>VLOOKUP(A155,BASE.!$A$2:$T$878,20,FALSE)</f>
        <v>37970</v>
      </c>
      <c r="U155" s="183">
        <v>4250</v>
      </c>
      <c r="V155" s="184">
        <v>8016600</v>
      </c>
      <c r="W155" s="184">
        <v>24049800</v>
      </c>
      <c r="X155" s="170">
        <v>44286</v>
      </c>
      <c r="Y155" s="166" t="s">
        <v>7879</v>
      </c>
      <c r="Z155" s="166" t="s">
        <v>7880</v>
      </c>
      <c r="AA155" s="183" t="s">
        <v>7949</v>
      </c>
    </row>
    <row r="156" spans="1:27" x14ac:dyDescent="0.2">
      <c r="A156" s="183">
        <v>4250</v>
      </c>
      <c r="B156" s="124" t="str">
        <f>VLOOKUP(A156,BASE.!$A$2:$T$878,2,FALSE)</f>
        <v xml:space="preserve">Fundación Mi Casa </v>
      </c>
      <c r="C156" s="124" t="str">
        <f>VLOOKUP(A156,BASE.!$A$2:$T$878,3,FALSE)</f>
        <v>70015680K</v>
      </c>
      <c r="D156" s="124" t="str">
        <f>VLOOKUP(A156,BASE.!$A$2:$T$878,4,FALSE)</f>
        <v>Fundación de derecho privado</v>
      </c>
      <c r="E156" s="124" t="str">
        <f>VLOOKUP(A156,BASE.!$A$2:$T$878,5,FALSE)</f>
        <v>Otorgado por Decreto Supremo Nº 1360, de fecha 22 de febrero de 1952, del Ministerio de Justicia.</v>
      </c>
      <c r="F156" s="124" t="str">
        <f>VLOOKUP(A156,BASE.!$A$2:$T$878,6,FALSE)</f>
        <v>Certificado de Vigencia extendido por el SRCeI, folio Nº 500355844114, de fecha 17 de noviembre de 2020.</v>
      </c>
      <c r="G156" s="124" t="str">
        <f>VLOOKUP(A156,BASE.!$A$2:$T$878,7,FALSE)</f>
        <v>Readaptar  y moralizar a niños y jóvenes vagos o desamparados.</v>
      </c>
      <c r="H156" s="124" t="str">
        <f>VLOOKUP(A156,BASE.!$A$2:$T$878,8,FALSE)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124" t="str">
        <f>VLOOKUP(A156,BASE.!$A$2:$T$878,9,FALSE)</f>
        <v>5 años.</v>
      </c>
      <c r="J156" s="124" t="str">
        <f>VLOOKUP(A156,BASE.!$A$2:$T$878,10,FALSE)</f>
        <v xml:space="preserve"> 5 años
24 de octubre de 2019 al 24 de octubre del 2024
</v>
      </c>
      <c r="K156" s="124" t="str">
        <f>VLOOKUP(A156,BASE.!$A$2:$T$878,11,FALSE)</f>
        <v xml:space="preserve">Gerente General: Delia María Del Gatto Reyes       
Presidente: Fernando Enrique Correa Ríos, 
Representante Legal:  Luis Mario Riquelme Navarro            
Mandataria: Paulina Andrea Herrera Godoy            
</v>
      </c>
      <c r="L156" s="124" t="str">
        <f>VLOOKUP(A156,BASE.!$A$2:$T$878,12,FALSE)</f>
        <v xml:space="preserve">Luis Barros Valdes Nº 775, comuna de Providencia, Santiago.
</v>
      </c>
      <c r="M156" s="124" t="str">
        <f>VLOOKUP(A156,BASE.!$A$2:$T$878,13,FALSE)</f>
        <v>XIII</v>
      </c>
      <c r="N156" s="124" t="str">
        <f>VLOOKUP(A156,BASE.!$A$2:$T$878,14,FALSE)</f>
        <v>Providencia</v>
      </c>
      <c r="O156" s="124" t="str">
        <f>VLOOKUP(A156,BASE.!$A$2:$T$878,15,FALSE)</f>
        <v xml:space="preserve">02-7903800
</v>
      </c>
      <c r="P156" s="124" t="str">
        <f>VLOOKUP(A156,BASE.!$A$2:$T$878,16,FALSE)</f>
        <v>•	info@fundacionmicasa.cl</v>
      </c>
      <c r="Q156" s="124">
        <f>VLOOKUP(A156,BASE.!$A$2:$T$878,17,FALSE)</f>
        <v>0</v>
      </c>
      <c r="R156" s="124">
        <f>VLOOKUP(A156,BASE.!$A$2:$T$878,18,FALSE)</f>
        <v>93401</v>
      </c>
      <c r="S156" s="124" t="str">
        <f>VLOOKUP(A156,BASE.!$A$2:$T$878,19,FALSE)</f>
        <v>Se acompaña certificado financiero correspondiente al año 2019, aprobado por el Subdepartamento de Supervisión Financiera Nacional.</v>
      </c>
      <c r="T156" s="169">
        <f>VLOOKUP(A156,BASE.!$A$2:$T$878,20,FALSE)</f>
        <v>37970</v>
      </c>
      <c r="U156" s="183">
        <v>4250</v>
      </c>
      <c r="V156" s="184">
        <v>7075296</v>
      </c>
      <c r="W156" s="184">
        <v>22375623</v>
      </c>
      <c r="X156" s="170">
        <v>44286</v>
      </c>
      <c r="Y156" s="166" t="s">
        <v>7879</v>
      </c>
      <c r="Z156" s="166" t="s">
        <v>7880</v>
      </c>
      <c r="AA156" s="183" t="s">
        <v>7974</v>
      </c>
    </row>
    <row r="157" spans="1:27" x14ac:dyDescent="0.2">
      <c r="A157" s="183">
        <v>4250</v>
      </c>
      <c r="B157" s="124" t="str">
        <f>VLOOKUP(A157,BASE.!$A$2:$T$878,2,FALSE)</f>
        <v xml:space="preserve">Fundación Mi Casa </v>
      </c>
      <c r="C157" s="124" t="str">
        <f>VLOOKUP(A157,BASE.!$A$2:$T$878,3,FALSE)</f>
        <v>70015680K</v>
      </c>
      <c r="D157" s="124" t="str">
        <f>VLOOKUP(A157,BASE.!$A$2:$T$878,4,FALSE)</f>
        <v>Fundación de derecho privado</v>
      </c>
      <c r="E157" s="124" t="str">
        <f>VLOOKUP(A157,BASE.!$A$2:$T$878,5,FALSE)</f>
        <v>Otorgado por Decreto Supremo Nº 1360, de fecha 22 de febrero de 1952, del Ministerio de Justicia.</v>
      </c>
      <c r="F157" s="124" t="str">
        <f>VLOOKUP(A157,BASE.!$A$2:$T$878,6,FALSE)</f>
        <v>Certificado de Vigencia extendido por el SRCeI, folio Nº 500355844114, de fecha 17 de noviembre de 2020.</v>
      </c>
      <c r="G157" s="124" t="str">
        <f>VLOOKUP(A157,BASE.!$A$2:$T$878,7,FALSE)</f>
        <v>Readaptar  y moralizar a niños y jóvenes vagos o desamparados.</v>
      </c>
      <c r="H157" s="124" t="str">
        <f>VLOOKUP(A157,BASE.!$A$2:$T$878,8,FALSE)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124" t="str">
        <f>VLOOKUP(A157,BASE.!$A$2:$T$878,9,FALSE)</f>
        <v>5 años.</v>
      </c>
      <c r="J157" s="124" t="str">
        <f>VLOOKUP(A157,BASE.!$A$2:$T$878,10,FALSE)</f>
        <v xml:space="preserve"> 5 años
24 de octubre de 2019 al 24 de octubre del 2024
</v>
      </c>
      <c r="K157" s="124" t="str">
        <f>VLOOKUP(A157,BASE.!$A$2:$T$878,11,FALSE)</f>
        <v xml:space="preserve">Gerente General: Delia María Del Gatto Reyes       
Presidente: Fernando Enrique Correa Ríos, 
Representante Legal:  Luis Mario Riquelme Navarro            
Mandataria: Paulina Andrea Herrera Godoy            
</v>
      </c>
      <c r="L157" s="124" t="str">
        <f>VLOOKUP(A157,BASE.!$A$2:$T$878,12,FALSE)</f>
        <v xml:space="preserve">Luis Barros Valdes Nº 775, comuna de Providencia, Santiago.
</v>
      </c>
      <c r="M157" s="124" t="str">
        <f>VLOOKUP(A157,BASE.!$A$2:$T$878,13,FALSE)</f>
        <v>XIII</v>
      </c>
      <c r="N157" s="124" t="str">
        <f>VLOOKUP(A157,BASE.!$A$2:$T$878,14,FALSE)</f>
        <v>Providencia</v>
      </c>
      <c r="O157" s="124" t="str">
        <f>VLOOKUP(A157,BASE.!$A$2:$T$878,15,FALSE)</f>
        <v xml:space="preserve">02-7903800
</v>
      </c>
      <c r="P157" s="124" t="str">
        <f>VLOOKUP(A157,BASE.!$A$2:$T$878,16,FALSE)</f>
        <v>•	info@fundacionmicasa.cl</v>
      </c>
      <c r="Q157" s="124">
        <f>VLOOKUP(A157,BASE.!$A$2:$T$878,17,FALSE)</f>
        <v>0</v>
      </c>
      <c r="R157" s="124">
        <f>VLOOKUP(A157,BASE.!$A$2:$T$878,18,FALSE)</f>
        <v>93401</v>
      </c>
      <c r="S157" s="124" t="str">
        <f>VLOOKUP(A157,BASE.!$A$2:$T$878,19,FALSE)</f>
        <v>Se acompaña certificado financiero correspondiente al año 2019, aprobado por el Subdepartamento de Supervisión Financiera Nacional.</v>
      </c>
      <c r="T157" s="169">
        <f>VLOOKUP(A157,BASE.!$A$2:$T$878,20,FALSE)</f>
        <v>37970</v>
      </c>
      <c r="U157" s="183">
        <v>4250</v>
      </c>
      <c r="V157" s="184">
        <v>3630744</v>
      </c>
      <c r="W157" s="184">
        <v>11255306</v>
      </c>
      <c r="X157" s="170">
        <v>44286</v>
      </c>
      <c r="Y157" s="166" t="s">
        <v>7879</v>
      </c>
      <c r="Z157" s="166" t="s">
        <v>7880</v>
      </c>
      <c r="AA157" s="183" t="s">
        <v>7975</v>
      </c>
    </row>
    <row r="158" spans="1:27" x14ac:dyDescent="0.2">
      <c r="A158" s="183">
        <v>4250</v>
      </c>
      <c r="B158" s="124" t="str">
        <f>VLOOKUP(A158,BASE.!$A$2:$T$878,2,FALSE)</f>
        <v xml:space="preserve">Fundación Mi Casa </v>
      </c>
      <c r="C158" s="124" t="str">
        <f>VLOOKUP(A158,BASE.!$A$2:$T$878,3,FALSE)</f>
        <v>70015680K</v>
      </c>
      <c r="D158" s="124" t="str">
        <f>VLOOKUP(A158,BASE.!$A$2:$T$878,4,FALSE)</f>
        <v>Fundación de derecho privado</v>
      </c>
      <c r="E158" s="124" t="str">
        <f>VLOOKUP(A158,BASE.!$A$2:$T$878,5,FALSE)</f>
        <v>Otorgado por Decreto Supremo Nº 1360, de fecha 22 de febrero de 1952, del Ministerio de Justicia.</v>
      </c>
      <c r="F158" s="124" t="str">
        <f>VLOOKUP(A158,BASE.!$A$2:$T$878,6,FALSE)</f>
        <v>Certificado de Vigencia extendido por el SRCeI, folio Nº 500355844114, de fecha 17 de noviembre de 2020.</v>
      </c>
      <c r="G158" s="124" t="str">
        <f>VLOOKUP(A158,BASE.!$A$2:$T$878,7,FALSE)</f>
        <v>Readaptar  y moralizar a niños y jóvenes vagos o desamparados.</v>
      </c>
      <c r="H158" s="124" t="str">
        <f>VLOOKUP(A158,BASE.!$A$2:$T$878,8,FALSE)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124" t="str">
        <f>VLOOKUP(A158,BASE.!$A$2:$T$878,9,FALSE)</f>
        <v>5 años.</v>
      </c>
      <c r="J158" s="124" t="str">
        <f>VLOOKUP(A158,BASE.!$A$2:$T$878,10,FALSE)</f>
        <v xml:space="preserve"> 5 años
24 de octubre de 2019 al 24 de octubre del 2024
</v>
      </c>
      <c r="K158" s="124" t="str">
        <f>VLOOKUP(A158,BASE.!$A$2:$T$878,11,FALSE)</f>
        <v xml:space="preserve">Gerente General: Delia María Del Gatto Reyes       
Presidente: Fernando Enrique Correa Ríos, 
Representante Legal:  Luis Mario Riquelme Navarro            
Mandataria: Paulina Andrea Herrera Godoy            
</v>
      </c>
      <c r="L158" s="124" t="str">
        <f>VLOOKUP(A158,BASE.!$A$2:$T$878,12,FALSE)</f>
        <v xml:space="preserve">Luis Barros Valdes Nº 775, comuna de Providencia, Santiago.
</v>
      </c>
      <c r="M158" s="124" t="str">
        <f>VLOOKUP(A158,BASE.!$A$2:$T$878,13,FALSE)</f>
        <v>XIII</v>
      </c>
      <c r="N158" s="124" t="str">
        <f>VLOOKUP(A158,BASE.!$A$2:$T$878,14,FALSE)</f>
        <v>Providencia</v>
      </c>
      <c r="O158" s="124" t="str">
        <f>VLOOKUP(A158,BASE.!$A$2:$T$878,15,FALSE)</f>
        <v xml:space="preserve">02-7903800
</v>
      </c>
      <c r="P158" s="124" t="str">
        <f>VLOOKUP(A158,BASE.!$A$2:$T$878,16,FALSE)</f>
        <v>•	info@fundacionmicasa.cl</v>
      </c>
      <c r="Q158" s="124">
        <f>VLOOKUP(A158,BASE.!$A$2:$T$878,17,FALSE)</f>
        <v>0</v>
      </c>
      <c r="R158" s="124">
        <f>VLOOKUP(A158,BASE.!$A$2:$T$878,18,FALSE)</f>
        <v>93401</v>
      </c>
      <c r="S158" s="124" t="str">
        <f>VLOOKUP(A158,BASE.!$A$2:$T$878,19,FALSE)</f>
        <v>Se acompaña certificado financiero correspondiente al año 2019, aprobado por el Subdepartamento de Supervisión Financiera Nacional.</v>
      </c>
      <c r="T158" s="169">
        <f>VLOOKUP(A158,BASE.!$A$2:$T$878,20,FALSE)</f>
        <v>37970</v>
      </c>
      <c r="U158" s="183">
        <v>4250</v>
      </c>
      <c r="V158" s="184">
        <v>9619920</v>
      </c>
      <c r="W158" s="184">
        <v>16136640</v>
      </c>
      <c r="X158" s="170">
        <v>44286</v>
      </c>
      <c r="Y158" s="166" t="s">
        <v>7879</v>
      </c>
      <c r="Z158" s="166" t="s">
        <v>7880</v>
      </c>
      <c r="AA158" s="183" t="s">
        <v>7970</v>
      </c>
    </row>
    <row r="159" spans="1:27" x14ac:dyDescent="0.2">
      <c r="A159" s="183">
        <v>4250</v>
      </c>
      <c r="B159" s="124" t="str">
        <f>VLOOKUP(A159,BASE.!$A$2:$T$878,2,FALSE)</f>
        <v xml:space="preserve">Fundación Mi Casa </v>
      </c>
      <c r="C159" s="124" t="str">
        <f>VLOOKUP(A159,BASE.!$A$2:$T$878,3,FALSE)</f>
        <v>70015680K</v>
      </c>
      <c r="D159" s="124" t="str">
        <f>VLOOKUP(A159,BASE.!$A$2:$T$878,4,FALSE)</f>
        <v>Fundación de derecho privado</v>
      </c>
      <c r="E159" s="124" t="str">
        <f>VLOOKUP(A159,BASE.!$A$2:$T$878,5,FALSE)</f>
        <v>Otorgado por Decreto Supremo Nº 1360, de fecha 22 de febrero de 1952, del Ministerio de Justicia.</v>
      </c>
      <c r="F159" s="124" t="str">
        <f>VLOOKUP(A159,BASE.!$A$2:$T$878,6,FALSE)</f>
        <v>Certificado de Vigencia extendido por el SRCeI, folio Nº 500355844114, de fecha 17 de noviembre de 2020.</v>
      </c>
      <c r="G159" s="124" t="str">
        <f>VLOOKUP(A159,BASE.!$A$2:$T$878,7,FALSE)</f>
        <v>Readaptar  y moralizar a niños y jóvenes vagos o desamparados.</v>
      </c>
      <c r="H159" s="124" t="str">
        <f>VLOOKUP(A159,BASE.!$A$2:$T$878,8,FALSE)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124" t="str">
        <f>VLOOKUP(A159,BASE.!$A$2:$T$878,9,FALSE)</f>
        <v>5 años.</v>
      </c>
      <c r="J159" s="124" t="str">
        <f>VLOOKUP(A159,BASE.!$A$2:$T$878,10,FALSE)</f>
        <v xml:space="preserve"> 5 años
24 de octubre de 2019 al 24 de octubre del 2024
</v>
      </c>
      <c r="K159" s="124" t="str">
        <f>VLOOKUP(A159,BASE.!$A$2:$T$878,11,FALSE)</f>
        <v xml:space="preserve">Gerente General: Delia María Del Gatto Reyes       
Presidente: Fernando Enrique Correa Ríos, 
Representante Legal:  Luis Mario Riquelme Navarro            
Mandataria: Paulina Andrea Herrera Godoy            
</v>
      </c>
      <c r="L159" s="124" t="str">
        <f>VLOOKUP(A159,BASE.!$A$2:$T$878,12,FALSE)</f>
        <v xml:space="preserve">Luis Barros Valdes Nº 775, comuna de Providencia, Santiago.
</v>
      </c>
      <c r="M159" s="124" t="str">
        <f>VLOOKUP(A159,BASE.!$A$2:$T$878,13,FALSE)</f>
        <v>XIII</v>
      </c>
      <c r="N159" s="124" t="str">
        <f>VLOOKUP(A159,BASE.!$A$2:$T$878,14,FALSE)</f>
        <v>Providencia</v>
      </c>
      <c r="O159" s="124" t="str">
        <f>VLOOKUP(A159,BASE.!$A$2:$T$878,15,FALSE)</f>
        <v xml:space="preserve">02-7903800
</v>
      </c>
      <c r="P159" s="124" t="str">
        <f>VLOOKUP(A159,BASE.!$A$2:$T$878,16,FALSE)</f>
        <v>•	info@fundacionmicasa.cl</v>
      </c>
      <c r="Q159" s="124">
        <f>VLOOKUP(A159,BASE.!$A$2:$T$878,17,FALSE)</f>
        <v>0</v>
      </c>
      <c r="R159" s="124">
        <f>VLOOKUP(A159,BASE.!$A$2:$T$878,18,FALSE)</f>
        <v>93401</v>
      </c>
      <c r="S159" s="124" t="str">
        <f>VLOOKUP(A159,BASE.!$A$2:$T$878,19,FALSE)</f>
        <v>Se acompaña certificado financiero correspondiente al año 2019, aprobado por el Subdepartamento de Supervisión Financiera Nacional.</v>
      </c>
      <c r="T159" s="169">
        <f>VLOOKUP(A159,BASE.!$A$2:$T$878,20,FALSE)</f>
        <v>37970</v>
      </c>
      <c r="U159" s="183">
        <v>4250</v>
      </c>
      <c r="V159" s="184">
        <v>5930280</v>
      </c>
      <c r="W159" s="184">
        <v>17790840</v>
      </c>
      <c r="X159" s="170">
        <v>44286</v>
      </c>
      <c r="Y159" s="166" t="s">
        <v>7879</v>
      </c>
      <c r="Z159" s="166" t="s">
        <v>7880</v>
      </c>
      <c r="AA159" s="183" t="s">
        <v>7976</v>
      </c>
    </row>
    <row r="160" spans="1:27" x14ac:dyDescent="0.2">
      <c r="A160" s="183">
        <v>4250</v>
      </c>
      <c r="B160" s="124" t="str">
        <f>VLOOKUP(A160,BASE.!$A$2:$T$878,2,FALSE)</f>
        <v xml:space="preserve">Fundación Mi Casa </v>
      </c>
      <c r="C160" s="124" t="str">
        <f>VLOOKUP(A160,BASE.!$A$2:$T$878,3,FALSE)</f>
        <v>70015680K</v>
      </c>
      <c r="D160" s="124" t="str">
        <f>VLOOKUP(A160,BASE.!$A$2:$T$878,4,FALSE)</f>
        <v>Fundación de derecho privado</v>
      </c>
      <c r="E160" s="124" t="str">
        <f>VLOOKUP(A160,BASE.!$A$2:$T$878,5,FALSE)</f>
        <v>Otorgado por Decreto Supremo Nº 1360, de fecha 22 de febrero de 1952, del Ministerio de Justicia.</v>
      </c>
      <c r="F160" s="124" t="str">
        <f>VLOOKUP(A160,BASE.!$A$2:$T$878,6,FALSE)</f>
        <v>Certificado de Vigencia extendido por el SRCeI, folio Nº 500355844114, de fecha 17 de noviembre de 2020.</v>
      </c>
      <c r="G160" s="124" t="str">
        <f>VLOOKUP(A160,BASE.!$A$2:$T$878,7,FALSE)</f>
        <v>Readaptar  y moralizar a niños y jóvenes vagos o desamparados.</v>
      </c>
      <c r="H160" s="124" t="str">
        <f>VLOOKUP(A160,BASE.!$A$2:$T$878,8,FALSE)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124" t="str">
        <f>VLOOKUP(A160,BASE.!$A$2:$T$878,9,FALSE)</f>
        <v>5 años.</v>
      </c>
      <c r="J160" s="124" t="str">
        <f>VLOOKUP(A160,BASE.!$A$2:$T$878,10,FALSE)</f>
        <v xml:space="preserve"> 5 años
24 de octubre de 2019 al 24 de octubre del 2024
</v>
      </c>
      <c r="K160" s="124" t="str">
        <f>VLOOKUP(A160,BASE.!$A$2:$T$878,11,FALSE)</f>
        <v xml:space="preserve">Gerente General: Delia María Del Gatto Reyes       
Presidente: Fernando Enrique Correa Ríos, 
Representante Legal:  Luis Mario Riquelme Navarro            
Mandataria: Paulina Andrea Herrera Godoy            
</v>
      </c>
      <c r="L160" s="124" t="str">
        <f>VLOOKUP(A160,BASE.!$A$2:$T$878,12,FALSE)</f>
        <v xml:space="preserve">Luis Barros Valdes Nº 775, comuna de Providencia, Santiago.
</v>
      </c>
      <c r="M160" s="124" t="str">
        <f>VLOOKUP(A160,BASE.!$A$2:$T$878,13,FALSE)</f>
        <v>XIII</v>
      </c>
      <c r="N160" s="124" t="str">
        <f>VLOOKUP(A160,BASE.!$A$2:$T$878,14,FALSE)</f>
        <v>Providencia</v>
      </c>
      <c r="O160" s="124" t="str">
        <f>VLOOKUP(A160,BASE.!$A$2:$T$878,15,FALSE)</f>
        <v xml:space="preserve">02-7903800
</v>
      </c>
      <c r="P160" s="124" t="str">
        <f>VLOOKUP(A160,BASE.!$A$2:$T$878,16,FALSE)</f>
        <v>•	info@fundacionmicasa.cl</v>
      </c>
      <c r="Q160" s="124">
        <f>VLOOKUP(A160,BASE.!$A$2:$T$878,17,FALSE)</f>
        <v>0</v>
      </c>
      <c r="R160" s="124">
        <f>VLOOKUP(A160,BASE.!$A$2:$T$878,18,FALSE)</f>
        <v>93401</v>
      </c>
      <c r="S160" s="124" t="str">
        <f>VLOOKUP(A160,BASE.!$A$2:$T$878,19,FALSE)</f>
        <v>Se acompaña certificado financiero correspondiente al año 2019, aprobado por el Subdepartamento de Supervisión Financiera Nacional.</v>
      </c>
      <c r="T160" s="169">
        <f>VLOOKUP(A160,BASE.!$A$2:$T$878,20,FALSE)</f>
        <v>37970</v>
      </c>
      <c r="U160" s="183">
        <v>4250</v>
      </c>
      <c r="V160" s="184">
        <v>16033200</v>
      </c>
      <c r="W160" s="184">
        <v>52107900</v>
      </c>
      <c r="X160" s="170">
        <v>44286</v>
      </c>
      <c r="Y160" s="166" t="s">
        <v>7879</v>
      </c>
      <c r="Z160" s="166" t="s">
        <v>7880</v>
      </c>
      <c r="AA160" s="183" t="s">
        <v>7944</v>
      </c>
    </row>
    <row r="161" spans="1:27" x14ac:dyDescent="0.2">
      <c r="A161" s="183">
        <v>4250</v>
      </c>
      <c r="B161" s="124" t="str">
        <f>VLOOKUP(A161,BASE.!$A$2:$T$878,2,FALSE)</f>
        <v xml:space="preserve">Fundación Mi Casa </v>
      </c>
      <c r="C161" s="124" t="str">
        <f>VLOOKUP(A161,BASE.!$A$2:$T$878,3,FALSE)</f>
        <v>70015680K</v>
      </c>
      <c r="D161" s="124" t="str">
        <f>VLOOKUP(A161,BASE.!$A$2:$T$878,4,FALSE)</f>
        <v>Fundación de derecho privado</v>
      </c>
      <c r="E161" s="124" t="str">
        <f>VLOOKUP(A161,BASE.!$A$2:$T$878,5,FALSE)</f>
        <v>Otorgado por Decreto Supremo Nº 1360, de fecha 22 de febrero de 1952, del Ministerio de Justicia.</v>
      </c>
      <c r="F161" s="124" t="str">
        <f>VLOOKUP(A161,BASE.!$A$2:$T$878,6,FALSE)</f>
        <v>Certificado de Vigencia extendido por el SRCeI, folio Nº 500355844114, de fecha 17 de noviembre de 2020.</v>
      </c>
      <c r="G161" s="124" t="str">
        <f>VLOOKUP(A161,BASE.!$A$2:$T$878,7,FALSE)</f>
        <v>Readaptar  y moralizar a niños y jóvenes vagos o desamparados.</v>
      </c>
      <c r="H161" s="124" t="str">
        <f>VLOOKUP(A161,BASE.!$A$2:$T$878,8,FALSE)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124" t="str">
        <f>VLOOKUP(A161,BASE.!$A$2:$T$878,9,FALSE)</f>
        <v>5 años.</v>
      </c>
      <c r="J161" s="124" t="str">
        <f>VLOOKUP(A161,BASE.!$A$2:$T$878,10,FALSE)</f>
        <v xml:space="preserve"> 5 años
24 de octubre de 2019 al 24 de octubre del 2024
</v>
      </c>
      <c r="K161" s="124" t="str">
        <f>VLOOKUP(A161,BASE.!$A$2:$T$878,11,FALSE)</f>
        <v xml:space="preserve">Gerente General: Delia María Del Gatto Reyes       
Presidente: Fernando Enrique Correa Ríos, 
Representante Legal:  Luis Mario Riquelme Navarro            
Mandataria: Paulina Andrea Herrera Godoy            
</v>
      </c>
      <c r="L161" s="124" t="str">
        <f>VLOOKUP(A161,BASE.!$A$2:$T$878,12,FALSE)</f>
        <v xml:space="preserve">Luis Barros Valdes Nº 775, comuna de Providencia, Santiago.
</v>
      </c>
      <c r="M161" s="124" t="str">
        <f>VLOOKUP(A161,BASE.!$A$2:$T$878,13,FALSE)</f>
        <v>XIII</v>
      </c>
      <c r="N161" s="124" t="str">
        <f>VLOOKUP(A161,BASE.!$A$2:$T$878,14,FALSE)</f>
        <v>Providencia</v>
      </c>
      <c r="O161" s="124" t="str">
        <f>VLOOKUP(A161,BASE.!$A$2:$T$878,15,FALSE)</f>
        <v xml:space="preserve">02-7903800
</v>
      </c>
      <c r="P161" s="124" t="str">
        <f>VLOOKUP(A161,BASE.!$A$2:$T$878,16,FALSE)</f>
        <v>•	info@fundacionmicasa.cl</v>
      </c>
      <c r="Q161" s="124">
        <f>VLOOKUP(A161,BASE.!$A$2:$T$878,17,FALSE)</f>
        <v>0</v>
      </c>
      <c r="R161" s="124">
        <f>VLOOKUP(A161,BASE.!$A$2:$T$878,18,FALSE)</f>
        <v>93401</v>
      </c>
      <c r="S161" s="124" t="str">
        <f>VLOOKUP(A161,BASE.!$A$2:$T$878,19,FALSE)</f>
        <v>Se acompaña certificado financiero correspondiente al año 2019, aprobado por el Subdepartamento de Supervisión Financiera Nacional.</v>
      </c>
      <c r="T161" s="169">
        <f>VLOOKUP(A161,BASE.!$A$2:$T$878,20,FALSE)</f>
        <v>37970</v>
      </c>
      <c r="U161" s="183">
        <v>4250</v>
      </c>
      <c r="V161" s="184">
        <v>8016600</v>
      </c>
      <c r="W161" s="184">
        <v>24049800</v>
      </c>
      <c r="X161" s="170">
        <v>44286</v>
      </c>
      <c r="Y161" s="166" t="s">
        <v>7879</v>
      </c>
      <c r="Z161" s="166" t="s">
        <v>7880</v>
      </c>
      <c r="AA161" s="183" t="s">
        <v>7977</v>
      </c>
    </row>
    <row r="162" spans="1:27" x14ac:dyDescent="0.2">
      <c r="A162" s="183">
        <v>4250</v>
      </c>
      <c r="B162" s="124" t="str">
        <f>VLOOKUP(A162,BASE.!$A$2:$T$878,2,FALSE)</f>
        <v xml:space="preserve">Fundación Mi Casa </v>
      </c>
      <c r="C162" s="124" t="str">
        <f>VLOOKUP(A162,BASE.!$A$2:$T$878,3,FALSE)</f>
        <v>70015680K</v>
      </c>
      <c r="D162" s="124" t="str">
        <f>VLOOKUP(A162,BASE.!$A$2:$T$878,4,FALSE)</f>
        <v>Fundación de derecho privado</v>
      </c>
      <c r="E162" s="124" t="str">
        <f>VLOOKUP(A162,BASE.!$A$2:$T$878,5,FALSE)</f>
        <v>Otorgado por Decreto Supremo Nº 1360, de fecha 22 de febrero de 1952, del Ministerio de Justicia.</v>
      </c>
      <c r="F162" s="124" t="str">
        <f>VLOOKUP(A162,BASE.!$A$2:$T$878,6,FALSE)</f>
        <v>Certificado de Vigencia extendido por el SRCeI, folio Nº 500355844114, de fecha 17 de noviembre de 2020.</v>
      </c>
      <c r="G162" s="124" t="str">
        <f>VLOOKUP(A162,BASE.!$A$2:$T$878,7,FALSE)</f>
        <v>Readaptar  y moralizar a niños y jóvenes vagos o desamparados.</v>
      </c>
      <c r="H162" s="124" t="str">
        <f>VLOOKUP(A162,BASE.!$A$2:$T$878,8,FALSE)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124" t="str">
        <f>VLOOKUP(A162,BASE.!$A$2:$T$878,9,FALSE)</f>
        <v>5 años.</v>
      </c>
      <c r="J162" s="124" t="str">
        <f>VLOOKUP(A162,BASE.!$A$2:$T$878,10,FALSE)</f>
        <v xml:space="preserve"> 5 años
24 de octubre de 2019 al 24 de octubre del 2024
</v>
      </c>
      <c r="K162" s="124" t="str">
        <f>VLOOKUP(A162,BASE.!$A$2:$T$878,11,FALSE)</f>
        <v xml:space="preserve">Gerente General: Delia María Del Gatto Reyes       
Presidente: Fernando Enrique Correa Ríos, 
Representante Legal:  Luis Mario Riquelme Navarro            
Mandataria: Paulina Andrea Herrera Godoy            
</v>
      </c>
      <c r="L162" s="124" t="str">
        <f>VLOOKUP(A162,BASE.!$A$2:$T$878,12,FALSE)</f>
        <v xml:space="preserve">Luis Barros Valdes Nº 775, comuna de Providencia, Santiago.
</v>
      </c>
      <c r="M162" s="124" t="str">
        <f>VLOOKUP(A162,BASE.!$A$2:$T$878,13,FALSE)</f>
        <v>XIII</v>
      </c>
      <c r="N162" s="124" t="str">
        <f>VLOOKUP(A162,BASE.!$A$2:$T$878,14,FALSE)</f>
        <v>Providencia</v>
      </c>
      <c r="O162" s="124" t="str">
        <f>VLOOKUP(A162,BASE.!$A$2:$T$878,15,FALSE)</f>
        <v xml:space="preserve">02-7903800
</v>
      </c>
      <c r="P162" s="124" t="str">
        <f>VLOOKUP(A162,BASE.!$A$2:$T$878,16,FALSE)</f>
        <v>•	info@fundacionmicasa.cl</v>
      </c>
      <c r="Q162" s="124">
        <f>VLOOKUP(A162,BASE.!$A$2:$T$878,17,FALSE)</f>
        <v>0</v>
      </c>
      <c r="R162" s="124">
        <f>VLOOKUP(A162,BASE.!$A$2:$T$878,18,FALSE)</f>
        <v>93401</v>
      </c>
      <c r="S162" s="124" t="str">
        <f>VLOOKUP(A162,BASE.!$A$2:$T$878,19,FALSE)</f>
        <v>Se acompaña certificado financiero correspondiente al año 2019, aprobado por el Subdepartamento de Supervisión Financiera Nacional.</v>
      </c>
      <c r="T162" s="169">
        <f>VLOOKUP(A162,BASE.!$A$2:$T$878,20,FALSE)</f>
        <v>37970</v>
      </c>
      <c r="U162" s="183">
        <v>4250</v>
      </c>
      <c r="V162" s="184">
        <v>16033200</v>
      </c>
      <c r="W162" s="184">
        <v>55635204</v>
      </c>
      <c r="X162" s="170">
        <v>44286</v>
      </c>
      <c r="Y162" s="166" t="s">
        <v>7879</v>
      </c>
      <c r="Z162" s="166" t="s">
        <v>7880</v>
      </c>
      <c r="AA162" s="183" t="s">
        <v>7941</v>
      </c>
    </row>
    <row r="163" spans="1:27" x14ac:dyDescent="0.2">
      <c r="A163" s="183">
        <v>4250</v>
      </c>
      <c r="B163" s="124" t="str">
        <f>VLOOKUP(A163,BASE.!$A$2:$T$878,2,FALSE)</f>
        <v xml:space="preserve">Fundación Mi Casa </v>
      </c>
      <c r="C163" s="124" t="str">
        <f>VLOOKUP(A163,BASE.!$A$2:$T$878,3,FALSE)</f>
        <v>70015680K</v>
      </c>
      <c r="D163" s="124" t="str">
        <f>VLOOKUP(A163,BASE.!$A$2:$T$878,4,FALSE)</f>
        <v>Fundación de derecho privado</v>
      </c>
      <c r="E163" s="124" t="str">
        <f>VLOOKUP(A163,BASE.!$A$2:$T$878,5,FALSE)</f>
        <v>Otorgado por Decreto Supremo Nº 1360, de fecha 22 de febrero de 1952, del Ministerio de Justicia.</v>
      </c>
      <c r="F163" s="124" t="str">
        <f>VLOOKUP(A163,BASE.!$A$2:$T$878,6,FALSE)</f>
        <v>Certificado de Vigencia extendido por el SRCeI, folio Nº 500355844114, de fecha 17 de noviembre de 2020.</v>
      </c>
      <c r="G163" s="124" t="str">
        <f>VLOOKUP(A163,BASE.!$A$2:$T$878,7,FALSE)</f>
        <v>Readaptar  y moralizar a niños y jóvenes vagos o desamparados.</v>
      </c>
      <c r="H163" s="124" t="str">
        <f>VLOOKUP(A163,BASE.!$A$2:$T$878,8,FALSE)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124" t="str">
        <f>VLOOKUP(A163,BASE.!$A$2:$T$878,9,FALSE)</f>
        <v>5 años.</v>
      </c>
      <c r="J163" s="124" t="str">
        <f>VLOOKUP(A163,BASE.!$A$2:$T$878,10,FALSE)</f>
        <v xml:space="preserve"> 5 años
24 de octubre de 2019 al 24 de octubre del 2024
</v>
      </c>
      <c r="K163" s="124" t="str">
        <f>VLOOKUP(A163,BASE.!$A$2:$T$878,11,FALSE)</f>
        <v xml:space="preserve">Gerente General: Delia María Del Gatto Reyes       
Presidente: Fernando Enrique Correa Ríos, 
Representante Legal:  Luis Mario Riquelme Navarro            
Mandataria: Paulina Andrea Herrera Godoy            
</v>
      </c>
      <c r="L163" s="124" t="str">
        <f>VLOOKUP(A163,BASE.!$A$2:$T$878,12,FALSE)</f>
        <v xml:space="preserve">Luis Barros Valdes Nº 775, comuna de Providencia, Santiago.
</v>
      </c>
      <c r="M163" s="124" t="str">
        <f>VLOOKUP(A163,BASE.!$A$2:$T$878,13,FALSE)</f>
        <v>XIII</v>
      </c>
      <c r="N163" s="124" t="str">
        <f>VLOOKUP(A163,BASE.!$A$2:$T$878,14,FALSE)</f>
        <v>Providencia</v>
      </c>
      <c r="O163" s="124" t="str">
        <f>VLOOKUP(A163,BASE.!$A$2:$T$878,15,FALSE)</f>
        <v xml:space="preserve">02-7903800
</v>
      </c>
      <c r="P163" s="124" t="str">
        <f>VLOOKUP(A163,BASE.!$A$2:$T$878,16,FALSE)</f>
        <v>•	info@fundacionmicasa.cl</v>
      </c>
      <c r="Q163" s="124">
        <f>VLOOKUP(A163,BASE.!$A$2:$T$878,17,FALSE)</f>
        <v>0</v>
      </c>
      <c r="R163" s="124">
        <f>VLOOKUP(A163,BASE.!$A$2:$T$878,18,FALSE)</f>
        <v>93401</v>
      </c>
      <c r="S163" s="124" t="str">
        <f>VLOOKUP(A163,BASE.!$A$2:$T$878,19,FALSE)</f>
        <v>Se acompaña certificado financiero correspondiente al año 2019, aprobado por el Subdepartamento de Supervisión Financiera Nacional.</v>
      </c>
      <c r="T163" s="169">
        <f>VLOOKUP(A163,BASE.!$A$2:$T$878,20,FALSE)</f>
        <v>37970</v>
      </c>
      <c r="U163" s="183">
        <v>4250</v>
      </c>
      <c r="V163" s="184">
        <v>15826320</v>
      </c>
      <c r="W163" s="184">
        <v>49030560</v>
      </c>
      <c r="X163" s="170">
        <v>44286</v>
      </c>
      <c r="Y163" s="166" t="s">
        <v>7879</v>
      </c>
      <c r="Z163" s="166" t="s">
        <v>7880</v>
      </c>
      <c r="AA163" s="183" t="s">
        <v>7978</v>
      </c>
    </row>
    <row r="164" spans="1:27" x14ac:dyDescent="0.2">
      <c r="A164" s="183">
        <v>4250</v>
      </c>
      <c r="B164" s="124" t="str">
        <f>VLOOKUP(A164,BASE.!$A$2:$T$878,2,FALSE)</f>
        <v xml:space="preserve">Fundación Mi Casa </v>
      </c>
      <c r="C164" s="124" t="str">
        <f>VLOOKUP(A164,BASE.!$A$2:$T$878,3,FALSE)</f>
        <v>70015680K</v>
      </c>
      <c r="D164" s="124" t="str">
        <f>VLOOKUP(A164,BASE.!$A$2:$T$878,4,FALSE)</f>
        <v>Fundación de derecho privado</v>
      </c>
      <c r="E164" s="124" t="str">
        <f>VLOOKUP(A164,BASE.!$A$2:$T$878,5,FALSE)</f>
        <v>Otorgado por Decreto Supremo Nº 1360, de fecha 22 de febrero de 1952, del Ministerio de Justicia.</v>
      </c>
      <c r="F164" s="124" t="str">
        <f>VLOOKUP(A164,BASE.!$A$2:$T$878,6,FALSE)</f>
        <v>Certificado de Vigencia extendido por el SRCeI, folio Nº 500355844114, de fecha 17 de noviembre de 2020.</v>
      </c>
      <c r="G164" s="124" t="str">
        <f>VLOOKUP(A164,BASE.!$A$2:$T$878,7,FALSE)</f>
        <v>Readaptar  y moralizar a niños y jóvenes vagos o desamparados.</v>
      </c>
      <c r="H164" s="124" t="str">
        <f>VLOOKUP(A164,BASE.!$A$2:$T$878,8,FALSE)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124" t="str">
        <f>VLOOKUP(A164,BASE.!$A$2:$T$878,9,FALSE)</f>
        <v>5 años.</v>
      </c>
      <c r="J164" s="124" t="str">
        <f>VLOOKUP(A164,BASE.!$A$2:$T$878,10,FALSE)</f>
        <v xml:space="preserve"> 5 años
24 de octubre de 2019 al 24 de octubre del 2024
</v>
      </c>
      <c r="K164" s="124" t="str">
        <f>VLOOKUP(A164,BASE.!$A$2:$T$878,11,FALSE)</f>
        <v xml:space="preserve">Gerente General: Delia María Del Gatto Reyes       
Presidente: Fernando Enrique Correa Ríos, 
Representante Legal:  Luis Mario Riquelme Navarro            
Mandataria: Paulina Andrea Herrera Godoy            
</v>
      </c>
      <c r="L164" s="124" t="str">
        <f>VLOOKUP(A164,BASE.!$A$2:$T$878,12,FALSE)</f>
        <v xml:space="preserve">Luis Barros Valdes Nº 775, comuna de Providencia, Santiago.
</v>
      </c>
      <c r="M164" s="124" t="str">
        <f>VLOOKUP(A164,BASE.!$A$2:$T$878,13,FALSE)</f>
        <v>XIII</v>
      </c>
      <c r="N164" s="124" t="str">
        <f>VLOOKUP(A164,BASE.!$A$2:$T$878,14,FALSE)</f>
        <v>Providencia</v>
      </c>
      <c r="O164" s="124" t="str">
        <f>VLOOKUP(A164,BASE.!$A$2:$T$878,15,FALSE)</f>
        <v xml:space="preserve">02-7903800
</v>
      </c>
      <c r="P164" s="124" t="str">
        <f>VLOOKUP(A164,BASE.!$A$2:$T$878,16,FALSE)</f>
        <v>•	info@fundacionmicasa.cl</v>
      </c>
      <c r="Q164" s="124">
        <f>VLOOKUP(A164,BASE.!$A$2:$T$878,17,FALSE)</f>
        <v>0</v>
      </c>
      <c r="R164" s="124">
        <f>VLOOKUP(A164,BASE.!$A$2:$T$878,18,FALSE)</f>
        <v>93401</v>
      </c>
      <c r="S164" s="124" t="str">
        <f>VLOOKUP(A164,BASE.!$A$2:$T$878,19,FALSE)</f>
        <v>Se acompaña certificado financiero correspondiente al año 2019, aprobado por el Subdepartamento de Supervisión Financiera Nacional.</v>
      </c>
      <c r="T164" s="169">
        <f>VLOOKUP(A164,BASE.!$A$2:$T$878,20,FALSE)</f>
        <v>37970</v>
      </c>
      <c r="U164" s="183">
        <v>4250</v>
      </c>
      <c r="V164" s="184">
        <v>7413200</v>
      </c>
      <c r="W164" s="184">
        <v>22153351</v>
      </c>
      <c r="X164" s="170">
        <v>44286</v>
      </c>
      <c r="Y164" s="166" t="s">
        <v>7879</v>
      </c>
      <c r="Z164" s="166" t="s">
        <v>7880</v>
      </c>
      <c r="AA164" s="183" t="s">
        <v>7979</v>
      </c>
    </row>
    <row r="165" spans="1:27" x14ac:dyDescent="0.2">
      <c r="A165" s="183">
        <v>4250</v>
      </c>
      <c r="B165" s="124" t="str">
        <f>VLOOKUP(A165,BASE.!$A$2:$T$878,2,FALSE)</f>
        <v xml:space="preserve">Fundación Mi Casa </v>
      </c>
      <c r="C165" s="124" t="str">
        <f>VLOOKUP(A165,BASE.!$A$2:$T$878,3,FALSE)</f>
        <v>70015680K</v>
      </c>
      <c r="D165" s="124" t="str">
        <f>VLOOKUP(A165,BASE.!$A$2:$T$878,4,FALSE)</f>
        <v>Fundación de derecho privado</v>
      </c>
      <c r="E165" s="124" t="str">
        <f>VLOOKUP(A165,BASE.!$A$2:$T$878,5,FALSE)</f>
        <v>Otorgado por Decreto Supremo Nº 1360, de fecha 22 de febrero de 1952, del Ministerio de Justicia.</v>
      </c>
      <c r="F165" s="124" t="str">
        <f>VLOOKUP(A165,BASE.!$A$2:$T$878,6,FALSE)</f>
        <v>Certificado de Vigencia extendido por el SRCeI, folio Nº 500355844114, de fecha 17 de noviembre de 2020.</v>
      </c>
      <c r="G165" s="124" t="str">
        <f>VLOOKUP(A165,BASE.!$A$2:$T$878,7,FALSE)</f>
        <v>Readaptar  y moralizar a niños y jóvenes vagos o desamparados.</v>
      </c>
      <c r="H165" s="124" t="str">
        <f>VLOOKUP(A165,BASE.!$A$2:$T$878,8,FALSE)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124" t="str">
        <f>VLOOKUP(A165,BASE.!$A$2:$T$878,9,FALSE)</f>
        <v>5 años.</v>
      </c>
      <c r="J165" s="124" t="str">
        <f>VLOOKUP(A165,BASE.!$A$2:$T$878,10,FALSE)</f>
        <v xml:space="preserve"> 5 años
24 de octubre de 2019 al 24 de octubre del 2024
</v>
      </c>
      <c r="K165" s="124" t="str">
        <f>VLOOKUP(A165,BASE.!$A$2:$T$878,11,FALSE)</f>
        <v xml:space="preserve">Gerente General: Delia María Del Gatto Reyes       
Presidente: Fernando Enrique Correa Ríos, 
Representante Legal:  Luis Mario Riquelme Navarro            
Mandataria: Paulina Andrea Herrera Godoy            
</v>
      </c>
      <c r="L165" s="124" t="str">
        <f>VLOOKUP(A165,BASE.!$A$2:$T$878,12,FALSE)</f>
        <v xml:space="preserve">Luis Barros Valdes Nº 775, comuna de Providencia, Santiago.
</v>
      </c>
      <c r="M165" s="124" t="str">
        <f>VLOOKUP(A165,BASE.!$A$2:$T$878,13,FALSE)</f>
        <v>XIII</v>
      </c>
      <c r="N165" s="124" t="str">
        <f>VLOOKUP(A165,BASE.!$A$2:$T$878,14,FALSE)</f>
        <v>Providencia</v>
      </c>
      <c r="O165" s="124" t="str">
        <f>VLOOKUP(A165,BASE.!$A$2:$T$878,15,FALSE)</f>
        <v xml:space="preserve">02-7903800
</v>
      </c>
      <c r="P165" s="124" t="str">
        <f>VLOOKUP(A165,BASE.!$A$2:$T$878,16,FALSE)</f>
        <v>•	info@fundacionmicasa.cl</v>
      </c>
      <c r="Q165" s="124">
        <f>VLOOKUP(A165,BASE.!$A$2:$T$878,17,FALSE)</f>
        <v>0</v>
      </c>
      <c r="R165" s="124">
        <f>VLOOKUP(A165,BASE.!$A$2:$T$878,18,FALSE)</f>
        <v>93401</v>
      </c>
      <c r="S165" s="124" t="str">
        <f>VLOOKUP(A165,BASE.!$A$2:$T$878,19,FALSE)</f>
        <v>Se acompaña certificado financiero correspondiente al año 2019, aprobado por el Subdepartamento de Supervisión Financiera Nacional.</v>
      </c>
      <c r="T165" s="169">
        <f>VLOOKUP(A165,BASE.!$A$2:$T$878,20,FALSE)</f>
        <v>37970</v>
      </c>
      <c r="U165" s="183">
        <v>4250</v>
      </c>
      <c r="V165" s="184">
        <v>16033200</v>
      </c>
      <c r="W165" s="184">
        <v>60124500</v>
      </c>
      <c r="X165" s="170">
        <v>44286</v>
      </c>
      <c r="Y165" s="166" t="s">
        <v>7879</v>
      </c>
      <c r="Z165" s="166" t="s">
        <v>7880</v>
      </c>
      <c r="AA165" s="183" t="s">
        <v>7950</v>
      </c>
    </row>
    <row r="166" spans="1:27" x14ac:dyDescent="0.2">
      <c r="A166" s="183">
        <v>4250</v>
      </c>
      <c r="B166" s="124" t="str">
        <f>VLOOKUP(A166,BASE.!$A$2:$T$878,2,FALSE)</f>
        <v xml:space="preserve">Fundación Mi Casa </v>
      </c>
      <c r="C166" s="124" t="str">
        <f>VLOOKUP(A166,BASE.!$A$2:$T$878,3,FALSE)</f>
        <v>70015680K</v>
      </c>
      <c r="D166" s="124" t="str">
        <f>VLOOKUP(A166,BASE.!$A$2:$T$878,4,FALSE)</f>
        <v>Fundación de derecho privado</v>
      </c>
      <c r="E166" s="124" t="str">
        <f>VLOOKUP(A166,BASE.!$A$2:$T$878,5,FALSE)</f>
        <v>Otorgado por Decreto Supremo Nº 1360, de fecha 22 de febrero de 1952, del Ministerio de Justicia.</v>
      </c>
      <c r="F166" s="124" t="str">
        <f>VLOOKUP(A166,BASE.!$A$2:$T$878,6,FALSE)</f>
        <v>Certificado de Vigencia extendido por el SRCeI, folio Nº 500355844114, de fecha 17 de noviembre de 2020.</v>
      </c>
      <c r="G166" s="124" t="str">
        <f>VLOOKUP(A166,BASE.!$A$2:$T$878,7,FALSE)</f>
        <v>Readaptar  y moralizar a niños y jóvenes vagos o desamparados.</v>
      </c>
      <c r="H166" s="124" t="str">
        <f>VLOOKUP(A166,BASE.!$A$2:$T$878,8,FALSE)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124" t="str">
        <f>VLOOKUP(A166,BASE.!$A$2:$T$878,9,FALSE)</f>
        <v>5 años.</v>
      </c>
      <c r="J166" s="124" t="str">
        <f>VLOOKUP(A166,BASE.!$A$2:$T$878,10,FALSE)</f>
        <v xml:space="preserve"> 5 años
24 de octubre de 2019 al 24 de octubre del 2024
</v>
      </c>
      <c r="K166" s="124" t="str">
        <f>VLOOKUP(A166,BASE.!$A$2:$T$878,11,FALSE)</f>
        <v xml:space="preserve">Gerente General: Delia María Del Gatto Reyes       
Presidente: Fernando Enrique Correa Ríos, 
Representante Legal:  Luis Mario Riquelme Navarro            
Mandataria: Paulina Andrea Herrera Godoy            
</v>
      </c>
      <c r="L166" s="124" t="str">
        <f>VLOOKUP(A166,BASE.!$A$2:$T$878,12,FALSE)</f>
        <v xml:space="preserve">Luis Barros Valdes Nº 775, comuna de Providencia, Santiago.
</v>
      </c>
      <c r="M166" s="124" t="str">
        <f>VLOOKUP(A166,BASE.!$A$2:$T$878,13,FALSE)</f>
        <v>XIII</v>
      </c>
      <c r="N166" s="124" t="str">
        <f>VLOOKUP(A166,BASE.!$A$2:$T$878,14,FALSE)</f>
        <v>Providencia</v>
      </c>
      <c r="O166" s="124" t="str">
        <f>VLOOKUP(A166,BASE.!$A$2:$T$878,15,FALSE)</f>
        <v xml:space="preserve">02-7903800
</v>
      </c>
      <c r="P166" s="124" t="str">
        <f>VLOOKUP(A166,BASE.!$A$2:$T$878,16,FALSE)</f>
        <v>•	info@fundacionmicasa.cl</v>
      </c>
      <c r="Q166" s="124">
        <f>VLOOKUP(A166,BASE.!$A$2:$T$878,17,FALSE)</f>
        <v>0</v>
      </c>
      <c r="R166" s="124">
        <f>VLOOKUP(A166,BASE.!$A$2:$T$878,18,FALSE)</f>
        <v>93401</v>
      </c>
      <c r="S166" s="124" t="str">
        <f>VLOOKUP(A166,BASE.!$A$2:$T$878,19,FALSE)</f>
        <v>Se acompaña certificado financiero correspondiente al año 2019, aprobado por el Subdepartamento de Supervisión Financiera Nacional.</v>
      </c>
      <c r="T166" s="169">
        <f>VLOOKUP(A166,BASE.!$A$2:$T$878,20,FALSE)</f>
        <v>37970</v>
      </c>
      <c r="U166" s="183">
        <v>4250</v>
      </c>
      <c r="V166" s="184">
        <v>8937216</v>
      </c>
      <c r="W166" s="184">
        <v>35947468</v>
      </c>
      <c r="X166" s="170">
        <v>44286</v>
      </c>
      <c r="Y166" s="166" t="s">
        <v>7879</v>
      </c>
      <c r="Z166" s="166" t="s">
        <v>7880</v>
      </c>
      <c r="AA166" s="183" t="s">
        <v>7980</v>
      </c>
    </row>
    <row r="167" spans="1:27" x14ac:dyDescent="0.2">
      <c r="A167" s="183">
        <v>4250</v>
      </c>
      <c r="B167" s="124" t="str">
        <f>VLOOKUP(A167,BASE.!$A$2:$T$878,2,FALSE)</f>
        <v xml:space="preserve">Fundación Mi Casa </v>
      </c>
      <c r="C167" s="124" t="str">
        <f>VLOOKUP(A167,BASE.!$A$2:$T$878,3,FALSE)</f>
        <v>70015680K</v>
      </c>
      <c r="D167" s="124" t="str">
        <f>VLOOKUP(A167,BASE.!$A$2:$T$878,4,FALSE)</f>
        <v>Fundación de derecho privado</v>
      </c>
      <c r="E167" s="124" t="str">
        <f>VLOOKUP(A167,BASE.!$A$2:$T$878,5,FALSE)</f>
        <v>Otorgado por Decreto Supremo Nº 1360, de fecha 22 de febrero de 1952, del Ministerio de Justicia.</v>
      </c>
      <c r="F167" s="124" t="str">
        <f>VLOOKUP(A167,BASE.!$A$2:$T$878,6,FALSE)</f>
        <v>Certificado de Vigencia extendido por el SRCeI, folio Nº 500355844114, de fecha 17 de noviembre de 2020.</v>
      </c>
      <c r="G167" s="124" t="str">
        <f>VLOOKUP(A167,BASE.!$A$2:$T$878,7,FALSE)</f>
        <v>Readaptar  y moralizar a niños y jóvenes vagos o desamparados.</v>
      </c>
      <c r="H167" s="124" t="str">
        <f>VLOOKUP(A167,BASE.!$A$2:$T$878,8,FALSE)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124" t="str">
        <f>VLOOKUP(A167,BASE.!$A$2:$T$878,9,FALSE)</f>
        <v>5 años.</v>
      </c>
      <c r="J167" s="124" t="str">
        <f>VLOOKUP(A167,BASE.!$A$2:$T$878,10,FALSE)</f>
        <v xml:space="preserve"> 5 años
24 de octubre de 2019 al 24 de octubre del 2024
</v>
      </c>
      <c r="K167" s="124" t="str">
        <f>VLOOKUP(A167,BASE.!$A$2:$T$878,11,FALSE)</f>
        <v xml:space="preserve">Gerente General: Delia María Del Gatto Reyes       
Presidente: Fernando Enrique Correa Ríos, 
Representante Legal:  Luis Mario Riquelme Navarro            
Mandataria: Paulina Andrea Herrera Godoy            
</v>
      </c>
      <c r="L167" s="124" t="str">
        <f>VLOOKUP(A167,BASE.!$A$2:$T$878,12,FALSE)</f>
        <v xml:space="preserve">Luis Barros Valdes Nº 775, comuna de Providencia, Santiago.
</v>
      </c>
      <c r="M167" s="124" t="str">
        <f>VLOOKUP(A167,BASE.!$A$2:$T$878,13,FALSE)</f>
        <v>XIII</v>
      </c>
      <c r="N167" s="124" t="str">
        <f>VLOOKUP(A167,BASE.!$A$2:$T$878,14,FALSE)</f>
        <v>Providencia</v>
      </c>
      <c r="O167" s="124" t="str">
        <f>VLOOKUP(A167,BASE.!$A$2:$T$878,15,FALSE)</f>
        <v xml:space="preserve">02-7903800
</v>
      </c>
      <c r="P167" s="124" t="str">
        <f>VLOOKUP(A167,BASE.!$A$2:$T$878,16,FALSE)</f>
        <v>•	info@fundacionmicasa.cl</v>
      </c>
      <c r="Q167" s="124">
        <f>VLOOKUP(A167,BASE.!$A$2:$T$878,17,FALSE)</f>
        <v>0</v>
      </c>
      <c r="R167" s="124">
        <f>VLOOKUP(A167,BASE.!$A$2:$T$878,18,FALSE)</f>
        <v>93401</v>
      </c>
      <c r="S167" s="124" t="str">
        <f>VLOOKUP(A167,BASE.!$A$2:$T$878,19,FALSE)</f>
        <v>Se acompaña certificado financiero correspondiente al año 2019, aprobado por el Subdepartamento de Supervisión Financiera Nacional.</v>
      </c>
      <c r="T167" s="169">
        <f>VLOOKUP(A167,BASE.!$A$2:$T$878,20,FALSE)</f>
        <v>37970</v>
      </c>
      <c r="U167" s="183">
        <v>4250</v>
      </c>
      <c r="V167" s="184">
        <v>61174933</v>
      </c>
      <c r="W167" s="184">
        <v>209310095</v>
      </c>
      <c r="X167" s="170">
        <v>44286</v>
      </c>
      <c r="Y167" s="166" t="s">
        <v>7879</v>
      </c>
      <c r="Z167" s="166" t="s">
        <v>7880</v>
      </c>
      <c r="AA167" s="183" t="s">
        <v>7881</v>
      </c>
    </row>
    <row r="168" spans="1:27" x14ac:dyDescent="0.2">
      <c r="A168" s="183">
        <v>4250</v>
      </c>
      <c r="B168" s="124" t="str">
        <f>VLOOKUP(A168,BASE.!$A$2:$T$878,2,FALSE)</f>
        <v xml:space="preserve">Fundación Mi Casa </v>
      </c>
      <c r="C168" s="124" t="str">
        <f>VLOOKUP(A168,BASE.!$A$2:$T$878,3,FALSE)</f>
        <v>70015680K</v>
      </c>
      <c r="D168" s="124" t="str">
        <f>VLOOKUP(A168,BASE.!$A$2:$T$878,4,FALSE)</f>
        <v>Fundación de derecho privado</v>
      </c>
      <c r="E168" s="124" t="str">
        <f>VLOOKUP(A168,BASE.!$A$2:$T$878,5,FALSE)</f>
        <v>Otorgado por Decreto Supremo Nº 1360, de fecha 22 de febrero de 1952, del Ministerio de Justicia.</v>
      </c>
      <c r="F168" s="124" t="str">
        <f>VLOOKUP(A168,BASE.!$A$2:$T$878,6,FALSE)</f>
        <v>Certificado de Vigencia extendido por el SRCeI, folio Nº 500355844114, de fecha 17 de noviembre de 2020.</v>
      </c>
      <c r="G168" s="124" t="str">
        <f>VLOOKUP(A168,BASE.!$A$2:$T$878,7,FALSE)</f>
        <v>Readaptar  y moralizar a niños y jóvenes vagos o desamparados.</v>
      </c>
      <c r="H168" s="124" t="str">
        <f>VLOOKUP(A168,BASE.!$A$2:$T$878,8,FALSE)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124" t="str">
        <f>VLOOKUP(A168,BASE.!$A$2:$T$878,9,FALSE)</f>
        <v>5 años.</v>
      </c>
      <c r="J168" s="124" t="str">
        <f>VLOOKUP(A168,BASE.!$A$2:$T$878,10,FALSE)</f>
        <v xml:space="preserve"> 5 años
24 de octubre de 2019 al 24 de octubre del 2024
</v>
      </c>
      <c r="K168" s="124" t="str">
        <f>VLOOKUP(A168,BASE.!$A$2:$T$878,11,FALSE)</f>
        <v xml:space="preserve">Gerente General: Delia María Del Gatto Reyes       
Presidente: Fernando Enrique Correa Ríos, 
Representante Legal:  Luis Mario Riquelme Navarro            
Mandataria: Paulina Andrea Herrera Godoy            
</v>
      </c>
      <c r="L168" s="124" t="str">
        <f>VLOOKUP(A168,BASE.!$A$2:$T$878,12,FALSE)</f>
        <v xml:space="preserve">Luis Barros Valdes Nº 775, comuna de Providencia, Santiago.
</v>
      </c>
      <c r="M168" s="124" t="str">
        <f>VLOOKUP(A168,BASE.!$A$2:$T$878,13,FALSE)</f>
        <v>XIII</v>
      </c>
      <c r="N168" s="124" t="str">
        <f>VLOOKUP(A168,BASE.!$A$2:$T$878,14,FALSE)</f>
        <v>Providencia</v>
      </c>
      <c r="O168" s="124" t="str">
        <f>VLOOKUP(A168,BASE.!$A$2:$T$878,15,FALSE)</f>
        <v xml:space="preserve">02-7903800
</v>
      </c>
      <c r="P168" s="124" t="str">
        <f>VLOOKUP(A168,BASE.!$A$2:$T$878,16,FALSE)</f>
        <v>•	info@fundacionmicasa.cl</v>
      </c>
      <c r="Q168" s="124">
        <f>VLOOKUP(A168,BASE.!$A$2:$T$878,17,FALSE)</f>
        <v>0</v>
      </c>
      <c r="R168" s="124">
        <f>VLOOKUP(A168,BASE.!$A$2:$T$878,18,FALSE)</f>
        <v>93401</v>
      </c>
      <c r="S168" s="124" t="str">
        <f>VLOOKUP(A168,BASE.!$A$2:$T$878,19,FALSE)</f>
        <v>Se acompaña certificado financiero correspondiente al año 2019, aprobado por el Subdepartamento de Supervisión Financiera Nacional.</v>
      </c>
      <c r="T168" s="169">
        <f>VLOOKUP(A168,BASE.!$A$2:$T$878,20,FALSE)</f>
        <v>37970</v>
      </c>
      <c r="U168" s="183">
        <v>4250</v>
      </c>
      <c r="V168" s="184">
        <v>26237556</v>
      </c>
      <c r="W168" s="184">
        <v>88576809</v>
      </c>
      <c r="X168" s="170">
        <v>44286</v>
      </c>
      <c r="Y168" s="166" t="s">
        <v>7879</v>
      </c>
      <c r="Z168" s="166" t="s">
        <v>7880</v>
      </c>
      <c r="AA168" s="183" t="s">
        <v>7956</v>
      </c>
    </row>
    <row r="169" spans="1:27" x14ac:dyDescent="0.2">
      <c r="A169" s="183">
        <v>4250</v>
      </c>
      <c r="B169" s="124" t="str">
        <f>VLOOKUP(A169,BASE.!$A$2:$T$878,2,FALSE)</f>
        <v xml:space="preserve">Fundación Mi Casa </v>
      </c>
      <c r="C169" s="124" t="str">
        <f>VLOOKUP(A169,BASE.!$A$2:$T$878,3,FALSE)</f>
        <v>70015680K</v>
      </c>
      <c r="D169" s="124" t="str">
        <f>VLOOKUP(A169,BASE.!$A$2:$T$878,4,FALSE)</f>
        <v>Fundación de derecho privado</v>
      </c>
      <c r="E169" s="124" t="str">
        <f>VLOOKUP(A169,BASE.!$A$2:$T$878,5,FALSE)</f>
        <v>Otorgado por Decreto Supremo Nº 1360, de fecha 22 de febrero de 1952, del Ministerio de Justicia.</v>
      </c>
      <c r="F169" s="124" t="str">
        <f>VLOOKUP(A169,BASE.!$A$2:$T$878,6,FALSE)</f>
        <v>Certificado de Vigencia extendido por el SRCeI, folio Nº 500355844114, de fecha 17 de noviembre de 2020.</v>
      </c>
      <c r="G169" s="124" t="str">
        <f>VLOOKUP(A169,BASE.!$A$2:$T$878,7,FALSE)</f>
        <v>Readaptar  y moralizar a niños y jóvenes vagos o desamparados.</v>
      </c>
      <c r="H169" s="124" t="str">
        <f>VLOOKUP(A169,BASE.!$A$2:$T$878,8,FALSE)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124" t="str">
        <f>VLOOKUP(A169,BASE.!$A$2:$T$878,9,FALSE)</f>
        <v>5 años.</v>
      </c>
      <c r="J169" s="124" t="str">
        <f>VLOOKUP(A169,BASE.!$A$2:$T$878,10,FALSE)</f>
        <v xml:space="preserve"> 5 años
24 de octubre de 2019 al 24 de octubre del 2024
</v>
      </c>
      <c r="K169" s="124" t="str">
        <f>VLOOKUP(A169,BASE.!$A$2:$T$878,11,FALSE)</f>
        <v xml:space="preserve">Gerente General: Delia María Del Gatto Reyes       
Presidente: Fernando Enrique Correa Ríos, 
Representante Legal:  Luis Mario Riquelme Navarro            
Mandataria: Paulina Andrea Herrera Godoy            
</v>
      </c>
      <c r="L169" s="124" t="str">
        <f>VLOOKUP(A169,BASE.!$A$2:$T$878,12,FALSE)</f>
        <v xml:space="preserve">Luis Barros Valdes Nº 775, comuna de Providencia, Santiago.
</v>
      </c>
      <c r="M169" s="124" t="str">
        <f>VLOOKUP(A169,BASE.!$A$2:$T$878,13,FALSE)</f>
        <v>XIII</v>
      </c>
      <c r="N169" s="124" t="str">
        <f>VLOOKUP(A169,BASE.!$A$2:$T$878,14,FALSE)</f>
        <v>Providencia</v>
      </c>
      <c r="O169" s="124" t="str">
        <f>VLOOKUP(A169,BASE.!$A$2:$T$878,15,FALSE)</f>
        <v xml:space="preserve">02-7903800
</v>
      </c>
      <c r="P169" s="124" t="str">
        <f>VLOOKUP(A169,BASE.!$A$2:$T$878,16,FALSE)</f>
        <v>•	info@fundacionmicasa.cl</v>
      </c>
      <c r="Q169" s="124">
        <f>VLOOKUP(A169,BASE.!$A$2:$T$878,17,FALSE)</f>
        <v>0</v>
      </c>
      <c r="R169" s="124">
        <f>VLOOKUP(A169,BASE.!$A$2:$T$878,18,FALSE)</f>
        <v>93401</v>
      </c>
      <c r="S169" s="124" t="str">
        <f>VLOOKUP(A169,BASE.!$A$2:$T$878,19,FALSE)</f>
        <v>Se acompaña certificado financiero correspondiente al año 2019, aprobado por el Subdepartamento de Supervisión Financiera Nacional.</v>
      </c>
      <c r="T169" s="169">
        <f>VLOOKUP(A169,BASE.!$A$2:$T$878,20,FALSE)</f>
        <v>37970</v>
      </c>
      <c r="U169" s="183">
        <v>4250</v>
      </c>
      <c r="V169" s="184">
        <v>8844120</v>
      </c>
      <c r="W169" s="184">
        <v>28831830</v>
      </c>
      <c r="X169" s="170">
        <v>44286</v>
      </c>
      <c r="Y169" s="166" t="s">
        <v>7879</v>
      </c>
      <c r="Z169" s="166" t="s">
        <v>7880</v>
      </c>
      <c r="AA169" s="183" t="s">
        <v>7923</v>
      </c>
    </row>
    <row r="170" spans="1:27" x14ac:dyDescent="0.2">
      <c r="A170" s="183">
        <v>4250</v>
      </c>
      <c r="B170" s="124" t="str">
        <f>VLOOKUP(A170,BASE.!$A$2:$T$878,2,FALSE)</f>
        <v xml:space="preserve">Fundación Mi Casa </v>
      </c>
      <c r="C170" s="124" t="str">
        <f>VLOOKUP(A170,BASE.!$A$2:$T$878,3,FALSE)</f>
        <v>70015680K</v>
      </c>
      <c r="D170" s="124" t="str">
        <f>VLOOKUP(A170,BASE.!$A$2:$T$878,4,FALSE)</f>
        <v>Fundación de derecho privado</v>
      </c>
      <c r="E170" s="124" t="str">
        <f>VLOOKUP(A170,BASE.!$A$2:$T$878,5,FALSE)</f>
        <v>Otorgado por Decreto Supremo Nº 1360, de fecha 22 de febrero de 1952, del Ministerio de Justicia.</v>
      </c>
      <c r="F170" s="124" t="str">
        <f>VLOOKUP(A170,BASE.!$A$2:$T$878,6,FALSE)</f>
        <v>Certificado de Vigencia extendido por el SRCeI, folio Nº 500355844114, de fecha 17 de noviembre de 2020.</v>
      </c>
      <c r="G170" s="124" t="str">
        <f>VLOOKUP(A170,BASE.!$A$2:$T$878,7,FALSE)</f>
        <v>Readaptar  y moralizar a niños y jóvenes vagos o desamparados.</v>
      </c>
      <c r="H170" s="124" t="str">
        <f>VLOOKUP(A170,BASE.!$A$2:$T$878,8,FALSE)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124" t="str">
        <f>VLOOKUP(A170,BASE.!$A$2:$T$878,9,FALSE)</f>
        <v>5 años.</v>
      </c>
      <c r="J170" s="124" t="str">
        <f>VLOOKUP(A170,BASE.!$A$2:$T$878,10,FALSE)</f>
        <v xml:space="preserve"> 5 años
24 de octubre de 2019 al 24 de octubre del 2024
</v>
      </c>
      <c r="K170" s="124" t="str">
        <f>VLOOKUP(A170,BASE.!$A$2:$T$878,11,FALSE)</f>
        <v xml:space="preserve">Gerente General: Delia María Del Gatto Reyes       
Presidente: Fernando Enrique Correa Ríos, 
Representante Legal:  Luis Mario Riquelme Navarro            
Mandataria: Paulina Andrea Herrera Godoy            
</v>
      </c>
      <c r="L170" s="124" t="str">
        <f>VLOOKUP(A170,BASE.!$A$2:$T$878,12,FALSE)</f>
        <v xml:space="preserve">Luis Barros Valdes Nº 775, comuna de Providencia, Santiago.
</v>
      </c>
      <c r="M170" s="124" t="str">
        <f>VLOOKUP(A170,BASE.!$A$2:$T$878,13,FALSE)</f>
        <v>XIII</v>
      </c>
      <c r="N170" s="124" t="str">
        <f>VLOOKUP(A170,BASE.!$A$2:$T$878,14,FALSE)</f>
        <v>Providencia</v>
      </c>
      <c r="O170" s="124" t="str">
        <f>VLOOKUP(A170,BASE.!$A$2:$T$878,15,FALSE)</f>
        <v xml:space="preserve">02-7903800
</v>
      </c>
      <c r="P170" s="124" t="str">
        <f>VLOOKUP(A170,BASE.!$A$2:$T$878,16,FALSE)</f>
        <v>•	info@fundacionmicasa.cl</v>
      </c>
      <c r="Q170" s="124">
        <f>VLOOKUP(A170,BASE.!$A$2:$T$878,17,FALSE)</f>
        <v>0</v>
      </c>
      <c r="R170" s="124">
        <f>VLOOKUP(A170,BASE.!$A$2:$T$878,18,FALSE)</f>
        <v>93401</v>
      </c>
      <c r="S170" s="124" t="str">
        <f>VLOOKUP(A170,BASE.!$A$2:$T$878,19,FALSE)</f>
        <v>Se acompaña certificado financiero correspondiente al año 2019, aprobado por el Subdepartamento de Supervisión Financiera Nacional.</v>
      </c>
      <c r="T170" s="169">
        <f>VLOOKUP(A170,BASE.!$A$2:$T$878,20,FALSE)</f>
        <v>37970</v>
      </c>
      <c r="U170" s="183">
        <v>4250</v>
      </c>
      <c r="V170" s="184">
        <v>6206400</v>
      </c>
      <c r="W170" s="184">
        <v>19619071</v>
      </c>
      <c r="X170" s="170">
        <v>44286</v>
      </c>
      <c r="Y170" s="166" t="s">
        <v>7879</v>
      </c>
      <c r="Z170" s="166" t="s">
        <v>7880</v>
      </c>
      <c r="AA170" s="183" t="s">
        <v>7925</v>
      </c>
    </row>
    <row r="171" spans="1:27" x14ac:dyDescent="0.2">
      <c r="A171" s="183">
        <v>4250</v>
      </c>
      <c r="B171" s="124" t="str">
        <f>VLOOKUP(A171,BASE.!$A$2:$T$878,2,FALSE)</f>
        <v xml:space="preserve">Fundación Mi Casa </v>
      </c>
      <c r="C171" s="124" t="str">
        <f>VLOOKUP(A171,BASE.!$A$2:$T$878,3,FALSE)</f>
        <v>70015680K</v>
      </c>
      <c r="D171" s="124" t="str">
        <f>VLOOKUP(A171,BASE.!$A$2:$T$878,4,FALSE)</f>
        <v>Fundación de derecho privado</v>
      </c>
      <c r="E171" s="124" t="str">
        <f>VLOOKUP(A171,BASE.!$A$2:$T$878,5,FALSE)</f>
        <v>Otorgado por Decreto Supremo Nº 1360, de fecha 22 de febrero de 1952, del Ministerio de Justicia.</v>
      </c>
      <c r="F171" s="124" t="str">
        <f>VLOOKUP(A171,BASE.!$A$2:$T$878,6,FALSE)</f>
        <v>Certificado de Vigencia extendido por el SRCeI, folio Nº 500355844114, de fecha 17 de noviembre de 2020.</v>
      </c>
      <c r="G171" s="124" t="str">
        <f>VLOOKUP(A171,BASE.!$A$2:$T$878,7,FALSE)</f>
        <v>Readaptar  y moralizar a niños y jóvenes vagos o desamparados.</v>
      </c>
      <c r="H171" s="124" t="str">
        <f>VLOOKUP(A171,BASE.!$A$2:$T$878,8,FALSE)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124" t="str">
        <f>VLOOKUP(A171,BASE.!$A$2:$T$878,9,FALSE)</f>
        <v>5 años.</v>
      </c>
      <c r="J171" s="124" t="str">
        <f>VLOOKUP(A171,BASE.!$A$2:$T$878,10,FALSE)</f>
        <v xml:space="preserve"> 5 años
24 de octubre de 2019 al 24 de octubre del 2024
</v>
      </c>
      <c r="K171" s="124" t="str">
        <f>VLOOKUP(A171,BASE.!$A$2:$T$878,11,FALSE)</f>
        <v xml:space="preserve">Gerente General: Delia María Del Gatto Reyes       
Presidente: Fernando Enrique Correa Ríos, 
Representante Legal:  Luis Mario Riquelme Navarro            
Mandataria: Paulina Andrea Herrera Godoy            
</v>
      </c>
      <c r="L171" s="124" t="str">
        <f>VLOOKUP(A171,BASE.!$A$2:$T$878,12,FALSE)</f>
        <v xml:space="preserve">Luis Barros Valdes Nº 775, comuna de Providencia, Santiago.
</v>
      </c>
      <c r="M171" s="124" t="str">
        <f>VLOOKUP(A171,BASE.!$A$2:$T$878,13,FALSE)</f>
        <v>XIII</v>
      </c>
      <c r="N171" s="124" t="str">
        <f>VLOOKUP(A171,BASE.!$A$2:$T$878,14,FALSE)</f>
        <v>Providencia</v>
      </c>
      <c r="O171" s="124" t="str">
        <f>VLOOKUP(A171,BASE.!$A$2:$T$878,15,FALSE)</f>
        <v xml:space="preserve">02-7903800
</v>
      </c>
      <c r="P171" s="124" t="str">
        <f>VLOOKUP(A171,BASE.!$A$2:$T$878,16,FALSE)</f>
        <v>•	info@fundacionmicasa.cl</v>
      </c>
      <c r="Q171" s="124">
        <f>VLOOKUP(A171,BASE.!$A$2:$T$878,17,FALSE)</f>
        <v>0</v>
      </c>
      <c r="R171" s="124">
        <f>VLOOKUP(A171,BASE.!$A$2:$T$878,18,FALSE)</f>
        <v>93401</v>
      </c>
      <c r="S171" s="124" t="str">
        <f>VLOOKUP(A171,BASE.!$A$2:$T$878,19,FALSE)</f>
        <v>Se acompaña certificado financiero correspondiente al año 2019, aprobado por el Subdepartamento de Supervisión Financiera Nacional.</v>
      </c>
      <c r="T171" s="169">
        <f>VLOOKUP(A171,BASE.!$A$2:$T$878,20,FALSE)</f>
        <v>37970</v>
      </c>
      <c r="U171" s="183">
        <v>4250</v>
      </c>
      <c r="V171" s="184">
        <v>4965120</v>
      </c>
      <c r="W171" s="184">
        <v>12723120</v>
      </c>
      <c r="X171" s="170">
        <v>44286</v>
      </c>
      <c r="Y171" s="166" t="s">
        <v>7879</v>
      </c>
      <c r="Z171" s="166" t="s">
        <v>7880</v>
      </c>
      <c r="AA171" s="183" t="s">
        <v>8046</v>
      </c>
    </row>
    <row r="172" spans="1:27" x14ac:dyDescent="0.2">
      <c r="A172" s="183">
        <v>4250</v>
      </c>
      <c r="B172" s="124" t="str">
        <f>VLOOKUP(A172,BASE.!$A$2:$T$878,2,FALSE)</f>
        <v xml:space="preserve">Fundación Mi Casa </v>
      </c>
      <c r="C172" s="124" t="str">
        <f>VLOOKUP(A172,BASE.!$A$2:$T$878,3,FALSE)</f>
        <v>70015680K</v>
      </c>
      <c r="D172" s="124" t="str">
        <f>VLOOKUP(A172,BASE.!$A$2:$T$878,4,FALSE)</f>
        <v>Fundación de derecho privado</v>
      </c>
      <c r="E172" s="124" t="str">
        <f>VLOOKUP(A172,BASE.!$A$2:$T$878,5,FALSE)</f>
        <v>Otorgado por Decreto Supremo Nº 1360, de fecha 22 de febrero de 1952, del Ministerio de Justicia.</v>
      </c>
      <c r="F172" s="124" t="str">
        <f>VLOOKUP(A172,BASE.!$A$2:$T$878,6,FALSE)</f>
        <v>Certificado de Vigencia extendido por el SRCeI, folio Nº 500355844114, de fecha 17 de noviembre de 2020.</v>
      </c>
      <c r="G172" s="124" t="str">
        <f>VLOOKUP(A172,BASE.!$A$2:$T$878,7,FALSE)</f>
        <v>Readaptar  y moralizar a niños y jóvenes vagos o desamparados.</v>
      </c>
      <c r="H172" s="124" t="str">
        <f>VLOOKUP(A172,BASE.!$A$2:$T$878,8,FALSE)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124" t="str">
        <f>VLOOKUP(A172,BASE.!$A$2:$T$878,9,FALSE)</f>
        <v>5 años.</v>
      </c>
      <c r="J172" s="124" t="str">
        <f>VLOOKUP(A172,BASE.!$A$2:$T$878,10,FALSE)</f>
        <v xml:space="preserve"> 5 años
24 de octubre de 2019 al 24 de octubre del 2024
</v>
      </c>
      <c r="K172" s="124" t="str">
        <f>VLOOKUP(A172,BASE.!$A$2:$T$878,11,FALSE)</f>
        <v xml:space="preserve">Gerente General: Delia María Del Gatto Reyes       
Presidente: Fernando Enrique Correa Ríos, 
Representante Legal:  Luis Mario Riquelme Navarro            
Mandataria: Paulina Andrea Herrera Godoy            
</v>
      </c>
      <c r="L172" s="124" t="str">
        <f>VLOOKUP(A172,BASE.!$A$2:$T$878,12,FALSE)</f>
        <v xml:space="preserve">Luis Barros Valdes Nº 775, comuna de Providencia, Santiago.
</v>
      </c>
      <c r="M172" s="124" t="str">
        <f>VLOOKUP(A172,BASE.!$A$2:$T$878,13,FALSE)</f>
        <v>XIII</v>
      </c>
      <c r="N172" s="124" t="str">
        <f>VLOOKUP(A172,BASE.!$A$2:$T$878,14,FALSE)</f>
        <v>Providencia</v>
      </c>
      <c r="O172" s="124" t="str">
        <f>VLOOKUP(A172,BASE.!$A$2:$T$878,15,FALSE)</f>
        <v xml:space="preserve">02-7903800
</v>
      </c>
      <c r="P172" s="124" t="str">
        <f>VLOOKUP(A172,BASE.!$A$2:$T$878,16,FALSE)</f>
        <v>•	info@fundacionmicasa.cl</v>
      </c>
      <c r="Q172" s="124">
        <f>VLOOKUP(A172,BASE.!$A$2:$T$878,17,FALSE)</f>
        <v>0</v>
      </c>
      <c r="R172" s="124">
        <f>VLOOKUP(A172,BASE.!$A$2:$T$878,18,FALSE)</f>
        <v>93401</v>
      </c>
      <c r="S172" s="124" t="str">
        <f>VLOOKUP(A172,BASE.!$A$2:$T$878,19,FALSE)</f>
        <v>Se acompaña certificado financiero correspondiente al año 2019, aprobado por el Subdepartamento de Supervisión Financiera Nacional.</v>
      </c>
      <c r="T172" s="169">
        <f>VLOOKUP(A172,BASE.!$A$2:$T$878,20,FALSE)</f>
        <v>37970</v>
      </c>
      <c r="U172" s="183">
        <v>4250</v>
      </c>
      <c r="V172" s="184">
        <v>26359408</v>
      </c>
      <c r="W172" s="184">
        <v>46119138</v>
      </c>
      <c r="X172" s="170">
        <v>44286</v>
      </c>
      <c r="Y172" s="166" t="s">
        <v>7879</v>
      </c>
      <c r="Z172" s="166" t="s">
        <v>7880</v>
      </c>
      <c r="AA172" s="183" t="s">
        <v>7928</v>
      </c>
    </row>
    <row r="173" spans="1:27" x14ac:dyDescent="0.2">
      <c r="A173" s="183">
        <v>4250</v>
      </c>
      <c r="B173" s="124" t="str">
        <f>VLOOKUP(A173,BASE.!$A$2:$T$878,2,FALSE)</f>
        <v xml:space="preserve">Fundación Mi Casa </v>
      </c>
      <c r="C173" s="124" t="str">
        <f>VLOOKUP(A173,BASE.!$A$2:$T$878,3,FALSE)</f>
        <v>70015680K</v>
      </c>
      <c r="D173" s="124" t="str">
        <f>VLOOKUP(A173,BASE.!$A$2:$T$878,4,FALSE)</f>
        <v>Fundación de derecho privado</v>
      </c>
      <c r="E173" s="124" t="str">
        <f>VLOOKUP(A173,BASE.!$A$2:$T$878,5,FALSE)</f>
        <v>Otorgado por Decreto Supremo Nº 1360, de fecha 22 de febrero de 1952, del Ministerio de Justicia.</v>
      </c>
      <c r="F173" s="124" t="str">
        <f>VLOOKUP(A173,BASE.!$A$2:$T$878,6,FALSE)</f>
        <v>Certificado de Vigencia extendido por el SRCeI, folio Nº 500355844114, de fecha 17 de noviembre de 2020.</v>
      </c>
      <c r="G173" s="124" t="str">
        <f>VLOOKUP(A173,BASE.!$A$2:$T$878,7,FALSE)</f>
        <v>Readaptar  y moralizar a niños y jóvenes vagos o desamparados.</v>
      </c>
      <c r="H173" s="124" t="str">
        <f>VLOOKUP(A173,BASE.!$A$2:$T$878,8,FALSE)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124" t="str">
        <f>VLOOKUP(A173,BASE.!$A$2:$T$878,9,FALSE)</f>
        <v>5 años.</v>
      </c>
      <c r="J173" s="124" t="str">
        <f>VLOOKUP(A173,BASE.!$A$2:$T$878,10,FALSE)</f>
        <v xml:space="preserve"> 5 años
24 de octubre de 2019 al 24 de octubre del 2024
</v>
      </c>
      <c r="K173" s="124" t="str">
        <f>VLOOKUP(A173,BASE.!$A$2:$T$878,11,FALSE)</f>
        <v xml:space="preserve">Gerente General: Delia María Del Gatto Reyes       
Presidente: Fernando Enrique Correa Ríos, 
Representante Legal:  Luis Mario Riquelme Navarro            
Mandataria: Paulina Andrea Herrera Godoy            
</v>
      </c>
      <c r="L173" s="124" t="str">
        <f>VLOOKUP(A173,BASE.!$A$2:$T$878,12,FALSE)</f>
        <v xml:space="preserve">Luis Barros Valdes Nº 775, comuna de Providencia, Santiago.
</v>
      </c>
      <c r="M173" s="124" t="str">
        <f>VLOOKUP(A173,BASE.!$A$2:$T$878,13,FALSE)</f>
        <v>XIII</v>
      </c>
      <c r="N173" s="124" t="str">
        <f>VLOOKUP(A173,BASE.!$A$2:$T$878,14,FALSE)</f>
        <v>Providencia</v>
      </c>
      <c r="O173" s="124" t="str">
        <f>VLOOKUP(A173,BASE.!$A$2:$T$878,15,FALSE)</f>
        <v xml:space="preserve">02-7903800
</v>
      </c>
      <c r="P173" s="124" t="str">
        <f>VLOOKUP(A173,BASE.!$A$2:$T$878,16,FALSE)</f>
        <v>•	info@fundacionmicasa.cl</v>
      </c>
      <c r="Q173" s="124">
        <f>VLOOKUP(A173,BASE.!$A$2:$T$878,17,FALSE)</f>
        <v>0</v>
      </c>
      <c r="R173" s="124">
        <f>VLOOKUP(A173,BASE.!$A$2:$T$878,18,FALSE)</f>
        <v>93401</v>
      </c>
      <c r="S173" s="124" t="str">
        <f>VLOOKUP(A173,BASE.!$A$2:$T$878,19,FALSE)</f>
        <v>Se acompaña certificado financiero correspondiente al año 2019, aprobado por el Subdepartamento de Supervisión Financiera Nacional.</v>
      </c>
      <c r="T173" s="169">
        <f>VLOOKUP(A173,BASE.!$A$2:$T$878,20,FALSE)</f>
        <v>37970</v>
      </c>
      <c r="U173" s="183">
        <v>4250</v>
      </c>
      <c r="V173" s="184">
        <v>48109944</v>
      </c>
      <c r="W173" s="184">
        <v>100590228</v>
      </c>
      <c r="X173" s="170">
        <v>44286</v>
      </c>
      <c r="Y173" s="166" t="s">
        <v>7879</v>
      </c>
      <c r="Z173" s="166" t="s">
        <v>7880</v>
      </c>
      <c r="AA173" s="183" t="s">
        <v>7898</v>
      </c>
    </row>
    <row r="174" spans="1:27" x14ac:dyDescent="0.2">
      <c r="A174" s="183">
        <v>4250</v>
      </c>
      <c r="B174" s="124" t="str">
        <f>VLOOKUP(A174,BASE.!$A$2:$T$878,2,FALSE)</f>
        <v xml:space="preserve">Fundación Mi Casa </v>
      </c>
      <c r="C174" s="124" t="str">
        <f>VLOOKUP(A174,BASE.!$A$2:$T$878,3,FALSE)</f>
        <v>70015680K</v>
      </c>
      <c r="D174" s="124" t="str">
        <f>VLOOKUP(A174,BASE.!$A$2:$T$878,4,FALSE)</f>
        <v>Fundación de derecho privado</v>
      </c>
      <c r="E174" s="124" t="str">
        <f>VLOOKUP(A174,BASE.!$A$2:$T$878,5,FALSE)</f>
        <v>Otorgado por Decreto Supremo Nº 1360, de fecha 22 de febrero de 1952, del Ministerio de Justicia.</v>
      </c>
      <c r="F174" s="124" t="str">
        <f>VLOOKUP(A174,BASE.!$A$2:$T$878,6,FALSE)</f>
        <v>Certificado de Vigencia extendido por el SRCeI, folio Nº 500355844114, de fecha 17 de noviembre de 2020.</v>
      </c>
      <c r="G174" s="124" t="str">
        <f>VLOOKUP(A174,BASE.!$A$2:$T$878,7,FALSE)</f>
        <v>Readaptar  y moralizar a niños y jóvenes vagos o desamparados.</v>
      </c>
      <c r="H174" s="124" t="str">
        <f>VLOOKUP(A174,BASE.!$A$2:$T$878,8,FALSE)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124" t="str">
        <f>VLOOKUP(A174,BASE.!$A$2:$T$878,9,FALSE)</f>
        <v>5 años.</v>
      </c>
      <c r="J174" s="124" t="str">
        <f>VLOOKUP(A174,BASE.!$A$2:$T$878,10,FALSE)</f>
        <v xml:space="preserve"> 5 años
24 de octubre de 2019 al 24 de octubre del 2024
</v>
      </c>
      <c r="K174" s="124" t="str">
        <f>VLOOKUP(A174,BASE.!$A$2:$T$878,11,FALSE)</f>
        <v xml:space="preserve">Gerente General: Delia María Del Gatto Reyes       
Presidente: Fernando Enrique Correa Ríos, 
Representante Legal:  Luis Mario Riquelme Navarro            
Mandataria: Paulina Andrea Herrera Godoy            
</v>
      </c>
      <c r="L174" s="124" t="str">
        <f>VLOOKUP(A174,BASE.!$A$2:$T$878,12,FALSE)</f>
        <v xml:space="preserve">Luis Barros Valdes Nº 775, comuna de Providencia, Santiago.
</v>
      </c>
      <c r="M174" s="124" t="str">
        <f>VLOOKUP(A174,BASE.!$A$2:$T$878,13,FALSE)</f>
        <v>XIII</v>
      </c>
      <c r="N174" s="124" t="str">
        <f>VLOOKUP(A174,BASE.!$A$2:$T$878,14,FALSE)</f>
        <v>Providencia</v>
      </c>
      <c r="O174" s="124" t="str">
        <f>VLOOKUP(A174,BASE.!$A$2:$T$878,15,FALSE)</f>
        <v xml:space="preserve">02-7903800
</v>
      </c>
      <c r="P174" s="124" t="str">
        <f>VLOOKUP(A174,BASE.!$A$2:$T$878,16,FALSE)</f>
        <v>•	info@fundacionmicasa.cl</v>
      </c>
      <c r="Q174" s="124">
        <f>VLOOKUP(A174,BASE.!$A$2:$T$878,17,FALSE)</f>
        <v>0</v>
      </c>
      <c r="R174" s="124">
        <f>VLOOKUP(A174,BASE.!$A$2:$T$878,18,FALSE)</f>
        <v>93401</v>
      </c>
      <c r="S174" s="124" t="str">
        <f>VLOOKUP(A174,BASE.!$A$2:$T$878,19,FALSE)</f>
        <v>Se acompaña certificado financiero correspondiente al año 2019, aprobado por el Subdepartamento de Supervisión Financiera Nacional.</v>
      </c>
      <c r="T174" s="169">
        <f>VLOOKUP(A174,BASE.!$A$2:$T$878,20,FALSE)</f>
        <v>37970</v>
      </c>
      <c r="U174" s="183">
        <v>4250</v>
      </c>
      <c r="V174" s="184">
        <v>48189593</v>
      </c>
      <c r="W174" s="184">
        <v>111427912</v>
      </c>
      <c r="X174" s="170">
        <v>44286</v>
      </c>
      <c r="Y174" s="166" t="s">
        <v>7879</v>
      </c>
      <c r="Z174" s="166" t="s">
        <v>7880</v>
      </c>
      <c r="AA174" s="183" t="s">
        <v>7933</v>
      </c>
    </row>
    <row r="175" spans="1:27" x14ac:dyDescent="0.2">
      <c r="A175" s="183">
        <v>4250</v>
      </c>
      <c r="B175" s="124" t="str">
        <f>VLOOKUP(A175,BASE.!$A$2:$T$878,2,FALSE)</f>
        <v xml:space="preserve">Fundación Mi Casa </v>
      </c>
      <c r="C175" s="124" t="str">
        <f>VLOOKUP(A175,BASE.!$A$2:$T$878,3,FALSE)</f>
        <v>70015680K</v>
      </c>
      <c r="D175" s="124" t="str">
        <f>VLOOKUP(A175,BASE.!$A$2:$T$878,4,FALSE)</f>
        <v>Fundación de derecho privado</v>
      </c>
      <c r="E175" s="124" t="str">
        <f>VLOOKUP(A175,BASE.!$A$2:$T$878,5,FALSE)</f>
        <v>Otorgado por Decreto Supremo Nº 1360, de fecha 22 de febrero de 1952, del Ministerio de Justicia.</v>
      </c>
      <c r="F175" s="124" t="str">
        <f>VLOOKUP(A175,BASE.!$A$2:$T$878,6,FALSE)</f>
        <v>Certificado de Vigencia extendido por el SRCeI, folio Nº 500355844114, de fecha 17 de noviembre de 2020.</v>
      </c>
      <c r="G175" s="124" t="str">
        <f>VLOOKUP(A175,BASE.!$A$2:$T$878,7,FALSE)</f>
        <v>Readaptar  y moralizar a niños y jóvenes vagos o desamparados.</v>
      </c>
      <c r="H175" s="124" t="str">
        <f>VLOOKUP(A175,BASE.!$A$2:$T$878,8,FALSE)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124" t="str">
        <f>VLOOKUP(A175,BASE.!$A$2:$T$878,9,FALSE)</f>
        <v>5 años.</v>
      </c>
      <c r="J175" s="124" t="str">
        <f>VLOOKUP(A175,BASE.!$A$2:$T$878,10,FALSE)</f>
        <v xml:space="preserve"> 5 años
24 de octubre de 2019 al 24 de octubre del 2024
</v>
      </c>
      <c r="K175" s="124" t="str">
        <f>VLOOKUP(A175,BASE.!$A$2:$T$878,11,FALSE)</f>
        <v xml:space="preserve">Gerente General: Delia María Del Gatto Reyes       
Presidente: Fernando Enrique Correa Ríos, 
Representante Legal:  Luis Mario Riquelme Navarro            
Mandataria: Paulina Andrea Herrera Godoy            
</v>
      </c>
      <c r="L175" s="124" t="str">
        <f>VLOOKUP(A175,BASE.!$A$2:$T$878,12,FALSE)</f>
        <v xml:space="preserve">Luis Barros Valdes Nº 775, comuna de Providencia, Santiago.
</v>
      </c>
      <c r="M175" s="124" t="str">
        <f>VLOOKUP(A175,BASE.!$A$2:$T$878,13,FALSE)</f>
        <v>XIII</v>
      </c>
      <c r="N175" s="124" t="str">
        <f>VLOOKUP(A175,BASE.!$A$2:$T$878,14,FALSE)</f>
        <v>Providencia</v>
      </c>
      <c r="O175" s="124" t="str">
        <f>VLOOKUP(A175,BASE.!$A$2:$T$878,15,FALSE)</f>
        <v xml:space="preserve">02-7903800
</v>
      </c>
      <c r="P175" s="124" t="str">
        <f>VLOOKUP(A175,BASE.!$A$2:$T$878,16,FALSE)</f>
        <v>•	info@fundacionmicasa.cl</v>
      </c>
      <c r="Q175" s="124">
        <f>VLOOKUP(A175,BASE.!$A$2:$T$878,17,FALSE)</f>
        <v>0</v>
      </c>
      <c r="R175" s="124">
        <f>VLOOKUP(A175,BASE.!$A$2:$T$878,18,FALSE)</f>
        <v>93401</v>
      </c>
      <c r="S175" s="124" t="str">
        <f>VLOOKUP(A175,BASE.!$A$2:$T$878,19,FALSE)</f>
        <v>Se acompaña certificado financiero correspondiente al año 2019, aprobado por el Subdepartamento de Supervisión Financiera Nacional.</v>
      </c>
      <c r="T175" s="169">
        <f>VLOOKUP(A175,BASE.!$A$2:$T$878,20,FALSE)</f>
        <v>37970</v>
      </c>
      <c r="U175" s="183">
        <v>4250</v>
      </c>
      <c r="V175" s="184">
        <v>48099600</v>
      </c>
      <c r="W175" s="184">
        <v>160965027</v>
      </c>
      <c r="X175" s="170">
        <v>44286</v>
      </c>
      <c r="Y175" s="166" t="s">
        <v>7879</v>
      </c>
      <c r="Z175" s="166" t="s">
        <v>7880</v>
      </c>
      <c r="AA175" s="183" t="s">
        <v>7969</v>
      </c>
    </row>
    <row r="176" spans="1:27" x14ac:dyDescent="0.2">
      <c r="A176" s="183">
        <v>4250</v>
      </c>
      <c r="B176" s="124" t="str">
        <f>VLOOKUP(A176,BASE.!$A$2:$T$878,2,FALSE)</f>
        <v xml:space="preserve">Fundación Mi Casa </v>
      </c>
      <c r="C176" s="124" t="str">
        <f>VLOOKUP(A176,BASE.!$A$2:$T$878,3,FALSE)</f>
        <v>70015680K</v>
      </c>
      <c r="D176" s="124" t="str">
        <f>VLOOKUP(A176,BASE.!$A$2:$T$878,4,FALSE)</f>
        <v>Fundación de derecho privado</v>
      </c>
      <c r="E176" s="124" t="str">
        <f>VLOOKUP(A176,BASE.!$A$2:$T$878,5,FALSE)</f>
        <v>Otorgado por Decreto Supremo Nº 1360, de fecha 22 de febrero de 1952, del Ministerio de Justicia.</v>
      </c>
      <c r="F176" s="124" t="str">
        <f>VLOOKUP(A176,BASE.!$A$2:$T$878,6,FALSE)</f>
        <v>Certificado de Vigencia extendido por el SRCeI, folio Nº 500355844114, de fecha 17 de noviembre de 2020.</v>
      </c>
      <c r="G176" s="124" t="str">
        <f>VLOOKUP(A176,BASE.!$A$2:$T$878,7,FALSE)</f>
        <v>Readaptar  y moralizar a niños y jóvenes vagos o desamparados.</v>
      </c>
      <c r="H176" s="124" t="str">
        <f>VLOOKUP(A176,BASE.!$A$2:$T$878,8,FALSE)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124" t="str">
        <f>VLOOKUP(A176,BASE.!$A$2:$T$878,9,FALSE)</f>
        <v>5 años.</v>
      </c>
      <c r="J176" s="124" t="str">
        <f>VLOOKUP(A176,BASE.!$A$2:$T$878,10,FALSE)</f>
        <v xml:space="preserve"> 5 años
24 de octubre de 2019 al 24 de octubre del 2024
</v>
      </c>
      <c r="K176" s="124" t="str">
        <f>VLOOKUP(A176,BASE.!$A$2:$T$878,11,FALSE)</f>
        <v xml:space="preserve">Gerente General: Delia María Del Gatto Reyes       
Presidente: Fernando Enrique Correa Ríos, 
Representante Legal:  Luis Mario Riquelme Navarro            
Mandataria: Paulina Andrea Herrera Godoy            
</v>
      </c>
      <c r="L176" s="124" t="str">
        <f>VLOOKUP(A176,BASE.!$A$2:$T$878,12,FALSE)</f>
        <v xml:space="preserve">Luis Barros Valdes Nº 775, comuna de Providencia, Santiago.
</v>
      </c>
      <c r="M176" s="124" t="str">
        <f>VLOOKUP(A176,BASE.!$A$2:$T$878,13,FALSE)</f>
        <v>XIII</v>
      </c>
      <c r="N176" s="124" t="str">
        <f>VLOOKUP(A176,BASE.!$A$2:$T$878,14,FALSE)</f>
        <v>Providencia</v>
      </c>
      <c r="O176" s="124" t="str">
        <f>VLOOKUP(A176,BASE.!$A$2:$T$878,15,FALSE)</f>
        <v xml:space="preserve">02-7903800
</v>
      </c>
      <c r="P176" s="124" t="str">
        <f>VLOOKUP(A176,BASE.!$A$2:$T$878,16,FALSE)</f>
        <v>•	info@fundacionmicasa.cl</v>
      </c>
      <c r="Q176" s="124">
        <f>VLOOKUP(A176,BASE.!$A$2:$T$878,17,FALSE)</f>
        <v>0</v>
      </c>
      <c r="R176" s="124">
        <f>VLOOKUP(A176,BASE.!$A$2:$T$878,18,FALSE)</f>
        <v>93401</v>
      </c>
      <c r="S176" s="124" t="str">
        <f>VLOOKUP(A176,BASE.!$A$2:$T$878,19,FALSE)</f>
        <v>Se acompaña certificado financiero correspondiente al año 2019, aprobado por el Subdepartamento de Supervisión Financiera Nacional.</v>
      </c>
      <c r="T176" s="169">
        <f>VLOOKUP(A176,BASE.!$A$2:$T$878,20,FALSE)</f>
        <v>37970</v>
      </c>
      <c r="U176" s="183">
        <v>4250</v>
      </c>
      <c r="V176" s="184">
        <v>48245342</v>
      </c>
      <c r="W176" s="184">
        <v>123788867</v>
      </c>
      <c r="X176" s="170">
        <v>44286</v>
      </c>
      <c r="Y176" s="166" t="s">
        <v>7879</v>
      </c>
      <c r="Z176" s="166" t="s">
        <v>7880</v>
      </c>
      <c r="AA176" s="183" t="s">
        <v>7981</v>
      </c>
    </row>
    <row r="177" spans="1:27" x14ac:dyDescent="0.2">
      <c r="A177" s="183">
        <v>4250</v>
      </c>
      <c r="B177" s="124" t="str">
        <f>VLOOKUP(A177,BASE.!$A$2:$T$878,2,FALSE)</f>
        <v xml:space="preserve">Fundación Mi Casa </v>
      </c>
      <c r="C177" s="124" t="str">
        <f>VLOOKUP(A177,BASE.!$A$2:$T$878,3,FALSE)</f>
        <v>70015680K</v>
      </c>
      <c r="D177" s="124" t="str">
        <f>VLOOKUP(A177,BASE.!$A$2:$T$878,4,FALSE)</f>
        <v>Fundación de derecho privado</v>
      </c>
      <c r="E177" s="124" t="str">
        <f>VLOOKUP(A177,BASE.!$A$2:$T$878,5,FALSE)</f>
        <v>Otorgado por Decreto Supremo Nº 1360, de fecha 22 de febrero de 1952, del Ministerio de Justicia.</v>
      </c>
      <c r="F177" s="124" t="str">
        <f>VLOOKUP(A177,BASE.!$A$2:$T$878,6,FALSE)</f>
        <v>Certificado de Vigencia extendido por el SRCeI, folio Nº 500355844114, de fecha 17 de noviembre de 2020.</v>
      </c>
      <c r="G177" s="124" t="str">
        <f>VLOOKUP(A177,BASE.!$A$2:$T$878,7,FALSE)</f>
        <v>Readaptar  y moralizar a niños y jóvenes vagos o desamparados.</v>
      </c>
      <c r="H177" s="124" t="str">
        <f>VLOOKUP(A177,BASE.!$A$2:$T$878,8,FALSE)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124" t="str">
        <f>VLOOKUP(A177,BASE.!$A$2:$T$878,9,FALSE)</f>
        <v>5 años.</v>
      </c>
      <c r="J177" s="124" t="str">
        <f>VLOOKUP(A177,BASE.!$A$2:$T$878,10,FALSE)</f>
        <v xml:space="preserve"> 5 años
24 de octubre de 2019 al 24 de octubre del 2024
</v>
      </c>
      <c r="K177" s="124" t="str">
        <f>VLOOKUP(A177,BASE.!$A$2:$T$878,11,FALSE)</f>
        <v xml:space="preserve">Gerente General: Delia María Del Gatto Reyes       
Presidente: Fernando Enrique Correa Ríos, 
Representante Legal:  Luis Mario Riquelme Navarro            
Mandataria: Paulina Andrea Herrera Godoy            
</v>
      </c>
      <c r="L177" s="124" t="str">
        <f>VLOOKUP(A177,BASE.!$A$2:$T$878,12,FALSE)</f>
        <v xml:space="preserve">Luis Barros Valdes Nº 775, comuna de Providencia, Santiago.
</v>
      </c>
      <c r="M177" s="124" t="str">
        <f>VLOOKUP(A177,BASE.!$A$2:$T$878,13,FALSE)</f>
        <v>XIII</v>
      </c>
      <c r="N177" s="124" t="str">
        <f>VLOOKUP(A177,BASE.!$A$2:$T$878,14,FALSE)</f>
        <v>Providencia</v>
      </c>
      <c r="O177" s="124" t="str">
        <f>VLOOKUP(A177,BASE.!$A$2:$T$878,15,FALSE)</f>
        <v xml:space="preserve">02-7903800
</v>
      </c>
      <c r="P177" s="124" t="str">
        <f>VLOOKUP(A177,BASE.!$A$2:$T$878,16,FALSE)</f>
        <v>•	info@fundacionmicasa.cl</v>
      </c>
      <c r="Q177" s="124">
        <f>VLOOKUP(A177,BASE.!$A$2:$T$878,17,FALSE)</f>
        <v>0</v>
      </c>
      <c r="R177" s="124">
        <f>VLOOKUP(A177,BASE.!$A$2:$T$878,18,FALSE)</f>
        <v>93401</v>
      </c>
      <c r="S177" s="124" t="str">
        <f>VLOOKUP(A177,BASE.!$A$2:$T$878,19,FALSE)</f>
        <v>Se acompaña certificado financiero correspondiente al año 2019, aprobado por el Subdepartamento de Supervisión Financiera Nacional.</v>
      </c>
      <c r="T177" s="169">
        <f>VLOOKUP(A177,BASE.!$A$2:$T$878,20,FALSE)</f>
        <v>37970</v>
      </c>
      <c r="U177" s="183">
        <v>4250</v>
      </c>
      <c r="V177" s="184">
        <v>22239600</v>
      </c>
      <c r="W177" s="184">
        <v>60512400</v>
      </c>
      <c r="X177" s="170">
        <v>44286</v>
      </c>
      <c r="Y177" s="166" t="s">
        <v>7879</v>
      </c>
      <c r="Z177" s="166" t="s">
        <v>7880</v>
      </c>
      <c r="AA177" s="183" t="s">
        <v>7948</v>
      </c>
    </row>
    <row r="178" spans="1:27" x14ac:dyDescent="0.2">
      <c r="A178" s="183">
        <v>4250</v>
      </c>
      <c r="B178" s="124" t="str">
        <f>VLOOKUP(A178,BASE.!$A$2:$T$878,2,FALSE)</f>
        <v xml:space="preserve">Fundación Mi Casa </v>
      </c>
      <c r="C178" s="124" t="str">
        <f>VLOOKUP(A178,BASE.!$A$2:$T$878,3,FALSE)</f>
        <v>70015680K</v>
      </c>
      <c r="D178" s="124" t="str">
        <f>VLOOKUP(A178,BASE.!$A$2:$T$878,4,FALSE)</f>
        <v>Fundación de derecho privado</v>
      </c>
      <c r="E178" s="124" t="str">
        <f>VLOOKUP(A178,BASE.!$A$2:$T$878,5,FALSE)</f>
        <v>Otorgado por Decreto Supremo Nº 1360, de fecha 22 de febrero de 1952, del Ministerio de Justicia.</v>
      </c>
      <c r="F178" s="124" t="str">
        <f>VLOOKUP(A178,BASE.!$A$2:$T$878,6,FALSE)</f>
        <v>Certificado de Vigencia extendido por el SRCeI, folio Nº 500355844114, de fecha 17 de noviembre de 2020.</v>
      </c>
      <c r="G178" s="124" t="str">
        <f>VLOOKUP(A178,BASE.!$A$2:$T$878,7,FALSE)</f>
        <v>Readaptar  y moralizar a niños y jóvenes vagos o desamparados.</v>
      </c>
      <c r="H178" s="124" t="str">
        <f>VLOOKUP(A178,BASE.!$A$2:$T$878,8,FALSE)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124" t="str">
        <f>VLOOKUP(A178,BASE.!$A$2:$T$878,9,FALSE)</f>
        <v>5 años.</v>
      </c>
      <c r="J178" s="124" t="str">
        <f>VLOOKUP(A178,BASE.!$A$2:$T$878,10,FALSE)</f>
        <v xml:space="preserve"> 5 años
24 de octubre de 2019 al 24 de octubre del 2024
</v>
      </c>
      <c r="K178" s="124" t="str">
        <f>VLOOKUP(A178,BASE.!$A$2:$T$878,11,FALSE)</f>
        <v xml:space="preserve">Gerente General: Delia María Del Gatto Reyes       
Presidente: Fernando Enrique Correa Ríos, 
Representante Legal:  Luis Mario Riquelme Navarro            
Mandataria: Paulina Andrea Herrera Godoy            
</v>
      </c>
      <c r="L178" s="124" t="str">
        <f>VLOOKUP(A178,BASE.!$A$2:$T$878,12,FALSE)</f>
        <v xml:space="preserve">Luis Barros Valdes Nº 775, comuna de Providencia, Santiago.
</v>
      </c>
      <c r="M178" s="124" t="str">
        <f>VLOOKUP(A178,BASE.!$A$2:$T$878,13,FALSE)</f>
        <v>XIII</v>
      </c>
      <c r="N178" s="124" t="str">
        <f>VLOOKUP(A178,BASE.!$A$2:$T$878,14,FALSE)</f>
        <v>Providencia</v>
      </c>
      <c r="O178" s="124" t="str">
        <f>VLOOKUP(A178,BASE.!$A$2:$T$878,15,FALSE)</f>
        <v xml:space="preserve">02-7903800
</v>
      </c>
      <c r="P178" s="124" t="str">
        <f>VLOOKUP(A178,BASE.!$A$2:$T$878,16,FALSE)</f>
        <v>•	info@fundacionmicasa.cl</v>
      </c>
      <c r="Q178" s="124">
        <f>VLOOKUP(A178,BASE.!$A$2:$T$878,17,FALSE)</f>
        <v>0</v>
      </c>
      <c r="R178" s="124">
        <f>VLOOKUP(A178,BASE.!$A$2:$T$878,18,FALSE)</f>
        <v>93401</v>
      </c>
      <c r="S178" s="124" t="str">
        <f>VLOOKUP(A178,BASE.!$A$2:$T$878,19,FALSE)</f>
        <v>Se acompaña certificado financiero correspondiente al año 2019, aprobado por el Subdepartamento de Supervisión Financiera Nacional.</v>
      </c>
      <c r="T178" s="169">
        <f>VLOOKUP(A178,BASE.!$A$2:$T$878,20,FALSE)</f>
        <v>37970</v>
      </c>
      <c r="U178" s="183">
        <v>4250</v>
      </c>
      <c r="V178" s="184">
        <v>8016600</v>
      </c>
      <c r="W178" s="184">
        <v>24049800</v>
      </c>
      <c r="X178" s="170">
        <v>44286</v>
      </c>
      <c r="Y178" s="166" t="s">
        <v>7879</v>
      </c>
      <c r="Z178" s="166" t="s">
        <v>7880</v>
      </c>
      <c r="AA178" s="183" t="s">
        <v>7982</v>
      </c>
    </row>
    <row r="179" spans="1:27" x14ac:dyDescent="0.2">
      <c r="A179" s="183">
        <v>4250</v>
      </c>
      <c r="B179" s="124" t="str">
        <f>VLOOKUP(A179,BASE.!$A$2:$T$878,2,FALSE)</f>
        <v xml:space="preserve">Fundación Mi Casa </v>
      </c>
      <c r="C179" s="124" t="str">
        <f>VLOOKUP(A179,BASE.!$A$2:$T$878,3,FALSE)</f>
        <v>70015680K</v>
      </c>
      <c r="D179" s="124" t="str">
        <f>VLOOKUP(A179,BASE.!$A$2:$T$878,4,FALSE)</f>
        <v>Fundación de derecho privado</v>
      </c>
      <c r="E179" s="124" t="str">
        <f>VLOOKUP(A179,BASE.!$A$2:$T$878,5,FALSE)</f>
        <v>Otorgado por Decreto Supremo Nº 1360, de fecha 22 de febrero de 1952, del Ministerio de Justicia.</v>
      </c>
      <c r="F179" s="124" t="str">
        <f>VLOOKUP(A179,BASE.!$A$2:$T$878,6,FALSE)</f>
        <v>Certificado de Vigencia extendido por el SRCeI, folio Nº 500355844114, de fecha 17 de noviembre de 2020.</v>
      </c>
      <c r="G179" s="124" t="str">
        <f>VLOOKUP(A179,BASE.!$A$2:$T$878,7,FALSE)</f>
        <v>Readaptar  y moralizar a niños y jóvenes vagos o desamparados.</v>
      </c>
      <c r="H179" s="124" t="str">
        <f>VLOOKUP(A179,BASE.!$A$2:$T$878,8,FALSE)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124" t="str">
        <f>VLOOKUP(A179,BASE.!$A$2:$T$878,9,FALSE)</f>
        <v>5 años.</v>
      </c>
      <c r="J179" s="124" t="str">
        <f>VLOOKUP(A179,BASE.!$A$2:$T$878,10,FALSE)</f>
        <v xml:space="preserve"> 5 años
24 de octubre de 2019 al 24 de octubre del 2024
</v>
      </c>
      <c r="K179" s="124" t="str">
        <f>VLOOKUP(A179,BASE.!$A$2:$T$878,11,FALSE)</f>
        <v xml:space="preserve">Gerente General: Delia María Del Gatto Reyes       
Presidente: Fernando Enrique Correa Ríos, 
Representante Legal:  Luis Mario Riquelme Navarro            
Mandataria: Paulina Andrea Herrera Godoy            
</v>
      </c>
      <c r="L179" s="124" t="str">
        <f>VLOOKUP(A179,BASE.!$A$2:$T$878,12,FALSE)</f>
        <v xml:space="preserve">Luis Barros Valdes Nº 775, comuna de Providencia, Santiago.
</v>
      </c>
      <c r="M179" s="124" t="str">
        <f>VLOOKUP(A179,BASE.!$A$2:$T$878,13,FALSE)</f>
        <v>XIII</v>
      </c>
      <c r="N179" s="124" t="str">
        <f>VLOOKUP(A179,BASE.!$A$2:$T$878,14,FALSE)</f>
        <v>Providencia</v>
      </c>
      <c r="O179" s="124" t="str">
        <f>VLOOKUP(A179,BASE.!$A$2:$T$878,15,FALSE)</f>
        <v xml:space="preserve">02-7903800
</v>
      </c>
      <c r="P179" s="124" t="str">
        <f>VLOOKUP(A179,BASE.!$A$2:$T$878,16,FALSE)</f>
        <v>•	info@fundacionmicasa.cl</v>
      </c>
      <c r="Q179" s="124">
        <f>VLOOKUP(A179,BASE.!$A$2:$T$878,17,FALSE)</f>
        <v>0</v>
      </c>
      <c r="R179" s="124">
        <f>VLOOKUP(A179,BASE.!$A$2:$T$878,18,FALSE)</f>
        <v>93401</v>
      </c>
      <c r="S179" s="124" t="str">
        <f>VLOOKUP(A179,BASE.!$A$2:$T$878,19,FALSE)</f>
        <v>Se acompaña certificado financiero correspondiente al año 2019, aprobado por el Subdepartamento de Supervisión Financiera Nacional.</v>
      </c>
      <c r="T179" s="169">
        <f>VLOOKUP(A179,BASE.!$A$2:$T$878,20,FALSE)</f>
        <v>37970</v>
      </c>
      <c r="U179" s="183">
        <v>4250</v>
      </c>
      <c r="V179" s="184">
        <v>12024900</v>
      </c>
      <c r="W179" s="184">
        <v>25761732</v>
      </c>
      <c r="X179" s="170">
        <v>44286</v>
      </c>
      <c r="Y179" s="166" t="s">
        <v>7879</v>
      </c>
      <c r="Z179" s="166" t="s">
        <v>7880</v>
      </c>
      <c r="AA179" s="183" t="s">
        <v>7936</v>
      </c>
    </row>
    <row r="180" spans="1:27" x14ac:dyDescent="0.2">
      <c r="A180" s="183">
        <v>4250</v>
      </c>
      <c r="B180" s="124" t="str">
        <f>VLOOKUP(A180,BASE.!$A$2:$T$878,2,FALSE)</f>
        <v xml:space="preserve">Fundación Mi Casa </v>
      </c>
      <c r="C180" s="124" t="str">
        <f>VLOOKUP(A180,BASE.!$A$2:$T$878,3,FALSE)</f>
        <v>70015680K</v>
      </c>
      <c r="D180" s="124" t="str">
        <f>VLOOKUP(A180,BASE.!$A$2:$T$878,4,FALSE)</f>
        <v>Fundación de derecho privado</v>
      </c>
      <c r="E180" s="124" t="str">
        <f>VLOOKUP(A180,BASE.!$A$2:$T$878,5,FALSE)</f>
        <v>Otorgado por Decreto Supremo Nº 1360, de fecha 22 de febrero de 1952, del Ministerio de Justicia.</v>
      </c>
      <c r="F180" s="124" t="str">
        <f>VLOOKUP(A180,BASE.!$A$2:$T$878,6,FALSE)</f>
        <v>Certificado de Vigencia extendido por el SRCeI, folio Nº 500355844114, de fecha 17 de noviembre de 2020.</v>
      </c>
      <c r="G180" s="124" t="str">
        <f>VLOOKUP(A180,BASE.!$A$2:$T$878,7,FALSE)</f>
        <v>Readaptar  y moralizar a niños y jóvenes vagos o desamparados.</v>
      </c>
      <c r="H180" s="124" t="str">
        <f>VLOOKUP(A180,BASE.!$A$2:$T$878,8,FALSE)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124" t="str">
        <f>VLOOKUP(A180,BASE.!$A$2:$T$878,9,FALSE)</f>
        <v>5 años.</v>
      </c>
      <c r="J180" s="124" t="str">
        <f>VLOOKUP(A180,BASE.!$A$2:$T$878,10,FALSE)</f>
        <v xml:space="preserve"> 5 años
24 de octubre de 2019 al 24 de octubre del 2024
</v>
      </c>
      <c r="K180" s="124" t="str">
        <f>VLOOKUP(A180,BASE.!$A$2:$T$878,11,FALSE)</f>
        <v xml:space="preserve">Gerente General: Delia María Del Gatto Reyes       
Presidente: Fernando Enrique Correa Ríos, 
Representante Legal:  Luis Mario Riquelme Navarro            
Mandataria: Paulina Andrea Herrera Godoy            
</v>
      </c>
      <c r="L180" s="124" t="str">
        <f>VLOOKUP(A180,BASE.!$A$2:$T$878,12,FALSE)</f>
        <v xml:space="preserve">Luis Barros Valdes Nº 775, comuna de Providencia, Santiago.
</v>
      </c>
      <c r="M180" s="124" t="str">
        <f>VLOOKUP(A180,BASE.!$A$2:$T$878,13,FALSE)</f>
        <v>XIII</v>
      </c>
      <c r="N180" s="124" t="str">
        <f>VLOOKUP(A180,BASE.!$A$2:$T$878,14,FALSE)</f>
        <v>Providencia</v>
      </c>
      <c r="O180" s="124" t="str">
        <f>VLOOKUP(A180,BASE.!$A$2:$T$878,15,FALSE)</f>
        <v xml:space="preserve">02-7903800
</v>
      </c>
      <c r="P180" s="124" t="str">
        <f>VLOOKUP(A180,BASE.!$A$2:$T$878,16,FALSE)</f>
        <v>•	info@fundacionmicasa.cl</v>
      </c>
      <c r="Q180" s="124">
        <f>VLOOKUP(A180,BASE.!$A$2:$T$878,17,FALSE)</f>
        <v>0</v>
      </c>
      <c r="R180" s="124">
        <f>VLOOKUP(A180,BASE.!$A$2:$T$878,18,FALSE)</f>
        <v>93401</v>
      </c>
      <c r="S180" s="124" t="str">
        <f>VLOOKUP(A180,BASE.!$A$2:$T$878,19,FALSE)</f>
        <v>Se acompaña certificado financiero correspondiente al año 2019, aprobado por el Subdepartamento de Supervisión Financiera Nacional.</v>
      </c>
      <c r="T180" s="169">
        <f>VLOOKUP(A180,BASE.!$A$2:$T$878,20,FALSE)</f>
        <v>37970</v>
      </c>
      <c r="U180" s="183">
        <v>4250</v>
      </c>
      <c r="V180" s="184">
        <v>48070120</v>
      </c>
      <c r="W180" s="184">
        <v>154100107</v>
      </c>
      <c r="X180" s="170">
        <v>44286</v>
      </c>
      <c r="Y180" s="166" t="s">
        <v>7879</v>
      </c>
      <c r="Z180" s="166" t="s">
        <v>7880</v>
      </c>
      <c r="AA180" s="183" t="s">
        <v>198</v>
      </c>
    </row>
    <row r="181" spans="1:27" x14ac:dyDescent="0.2">
      <c r="A181" s="183">
        <v>4250</v>
      </c>
      <c r="B181" s="124" t="str">
        <f>VLOOKUP(A181,BASE.!$A$2:$T$878,2,FALSE)</f>
        <v xml:space="preserve">Fundación Mi Casa </v>
      </c>
      <c r="C181" s="124" t="str">
        <f>VLOOKUP(A181,BASE.!$A$2:$T$878,3,FALSE)</f>
        <v>70015680K</v>
      </c>
      <c r="D181" s="124" t="str">
        <f>VLOOKUP(A181,BASE.!$A$2:$T$878,4,FALSE)</f>
        <v>Fundación de derecho privado</v>
      </c>
      <c r="E181" s="124" t="str">
        <f>VLOOKUP(A181,BASE.!$A$2:$T$878,5,FALSE)</f>
        <v>Otorgado por Decreto Supremo Nº 1360, de fecha 22 de febrero de 1952, del Ministerio de Justicia.</v>
      </c>
      <c r="F181" s="124" t="str">
        <f>VLOOKUP(A181,BASE.!$A$2:$T$878,6,FALSE)</f>
        <v>Certificado de Vigencia extendido por el SRCeI, folio Nº 500355844114, de fecha 17 de noviembre de 2020.</v>
      </c>
      <c r="G181" s="124" t="str">
        <f>VLOOKUP(A181,BASE.!$A$2:$T$878,7,FALSE)</f>
        <v>Readaptar  y moralizar a niños y jóvenes vagos o desamparados.</v>
      </c>
      <c r="H181" s="124" t="str">
        <f>VLOOKUP(A181,BASE.!$A$2:$T$878,8,FALSE)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124" t="str">
        <f>VLOOKUP(A181,BASE.!$A$2:$T$878,9,FALSE)</f>
        <v>5 años.</v>
      </c>
      <c r="J181" s="124" t="str">
        <f>VLOOKUP(A181,BASE.!$A$2:$T$878,10,FALSE)</f>
        <v xml:space="preserve"> 5 años
24 de octubre de 2019 al 24 de octubre del 2024
</v>
      </c>
      <c r="K181" s="124" t="str">
        <f>VLOOKUP(A181,BASE.!$A$2:$T$878,11,FALSE)</f>
        <v xml:space="preserve">Gerente General: Delia María Del Gatto Reyes       
Presidente: Fernando Enrique Correa Ríos, 
Representante Legal:  Luis Mario Riquelme Navarro            
Mandataria: Paulina Andrea Herrera Godoy            
</v>
      </c>
      <c r="L181" s="124" t="str">
        <f>VLOOKUP(A181,BASE.!$A$2:$T$878,12,FALSE)</f>
        <v xml:space="preserve">Luis Barros Valdes Nº 775, comuna de Providencia, Santiago.
</v>
      </c>
      <c r="M181" s="124" t="str">
        <f>VLOOKUP(A181,BASE.!$A$2:$T$878,13,FALSE)</f>
        <v>XIII</v>
      </c>
      <c r="N181" s="124" t="str">
        <f>VLOOKUP(A181,BASE.!$A$2:$T$878,14,FALSE)</f>
        <v>Providencia</v>
      </c>
      <c r="O181" s="124" t="str">
        <f>VLOOKUP(A181,BASE.!$A$2:$T$878,15,FALSE)</f>
        <v xml:space="preserve">02-7903800
</v>
      </c>
      <c r="P181" s="124" t="str">
        <f>VLOOKUP(A181,BASE.!$A$2:$T$878,16,FALSE)</f>
        <v>•	info@fundacionmicasa.cl</v>
      </c>
      <c r="Q181" s="124">
        <f>VLOOKUP(A181,BASE.!$A$2:$T$878,17,FALSE)</f>
        <v>0</v>
      </c>
      <c r="R181" s="124">
        <f>VLOOKUP(A181,BASE.!$A$2:$T$878,18,FALSE)</f>
        <v>93401</v>
      </c>
      <c r="S181" s="124" t="str">
        <f>VLOOKUP(A181,BASE.!$A$2:$T$878,19,FALSE)</f>
        <v>Se acompaña certificado financiero correspondiente al año 2019, aprobado por el Subdepartamento de Supervisión Financiera Nacional.</v>
      </c>
      <c r="T181" s="169">
        <f>VLOOKUP(A181,BASE.!$A$2:$T$878,20,FALSE)</f>
        <v>37970</v>
      </c>
      <c r="U181" s="183">
        <v>4250</v>
      </c>
      <c r="V181" s="184">
        <v>7075296</v>
      </c>
      <c r="W181" s="184">
        <v>21225888</v>
      </c>
      <c r="X181" s="170">
        <v>44286</v>
      </c>
      <c r="Y181" s="166" t="s">
        <v>7879</v>
      </c>
      <c r="Z181" s="166" t="s">
        <v>7880</v>
      </c>
      <c r="AA181" s="183" t="s">
        <v>7984</v>
      </c>
    </row>
    <row r="182" spans="1:27" x14ac:dyDescent="0.2">
      <c r="A182" s="183">
        <v>4250</v>
      </c>
      <c r="B182" s="124" t="str">
        <f>VLOOKUP(A182,BASE.!$A$2:$T$878,2,FALSE)</f>
        <v xml:space="preserve">Fundación Mi Casa </v>
      </c>
      <c r="C182" s="124" t="str">
        <f>VLOOKUP(A182,BASE.!$A$2:$T$878,3,FALSE)</f>
        <v>70015680K</v>
      </c>
      <c r="D182" s="124" t="str">
        <f>VLOOKUP(A182,BASE.!$A$2:$T$878,4,FALSE)</f>
        <v>Fundación de derecho privado</v>
      </c>
      <c r="E182" s="124" t="str">
        <f>VLOOKUP(A182,BASE.!$A$2:$T$878,5,FALSE)</f>
        <v>Otorgado por Decreto Supremo Nº 1360, de fecha 22 de febrero de 1952, del Ministerio de Justicia.</v>
      </c>
      <c r="F182" s="124" t="str">
        <f>VLOOKUP(A182,BASE.!$A$2:$T$878,6,FALSE)</f>
        <v>Certificado de Vigencia extendido por el SRCeI, folio Nº 500355844114, de fecha 17 de noviembre de 2020.</v>
      </c>
      <c r="G182" s="124" t="str">
        <f>VLOOKUP(A182,BASE.!$A$2:$T$878,7,FALSE)</f>
        <v>Readaptar  y moralizar a niños y jóvenes vagos o desamparados.</v>
      </c>
      <c r="H182" s="124" t="str">
        <f>VLOOKUP(A182,BASE.!$A$2:$T$878,8,FALSE)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124" t="str">
        <f>VLOOKUP(A182,BASE.!$A$2:$T$878,9,FALSE)</f>
        <v>5 años.</v>
      </c>
      <c r="J182" s="124" t="str">
        <f>VLOOKUP(A182,BASE.!$A$2:$T$878,10,FALSE)</f>
        <v xml:space="preserve"> 5 años
24 de octubre de 2019 al 24 de octubre del 2024
</v>
      </c>
      <c r="K182" s="124" t="str">
        <f>VLOOKUP(A182,BASE.!$A$2:$T$878,11,FALSE)</f>
        <v xml:space="preserve">Gerente General: Delia María Del Gatto Reyes       
Presidente: Fernando Enrique Correa Ríos, 
Representante Legal:  Luis Mario Riquelme Navarro            
Mandataria: Paulina Andrea Herrera Godoy            
</v>
      </c>
      <c r="L182" s="124" t="str">
        <f>VLOOKUP(A182,BASE.!$A$2:$T$878,12,FALSE)</f>
        <v xml:space="preserve">Luis Barros Valdes Nº 775, comuna de Providencia, Santiago.
</v>
      </c>
      <c r="M182" s="124" t="str">
        <f>VLOOKUP(A182,BASE.!$A$2:$T$878,13,FALSE)</f>
        <v>XIII</v>
      </c>
      <c r="N182" s="124" t="str">
        <f>VLOOKUP(A182,BASE.!$A$2:$T$878,14,FALSE)</f>
        <v>Providencia</v>
      </c>
      <c r="O182" s="124" t="str">
        <f>VLOOKUP(A182,BASE.!$A$2:$T$878,15,FALSE)</f>
        <v xml:space="preserve">02-7903800
</v>
      </c>
      <c r="P182" s="124" t="str">
        <f>VLOOKUP(A182,BASE.!$A$2:$T$878,16,FALSE)</f>
        <v>•	info@fundacionmicasa.cl</v>
      </c>
      <c r="Q182" s="124">
        <f>VLOOKUP(A182,BASE.!$A$2:$T$878,17,FALSE)</f>
        <v>0</v>
      </c>
      <c r="R182" s="124">
        <f>VLOOKUP(A182,BASE.!$A$2:$T$878,18,FALSE)</f>
        <v>93401</v>
      </c>
      <c r="S182" s="124" t="str">
        <f>VLOOKUP(A182,BASE.!$A$2:$T$878,19,FALSE)</f>
        <v>Se acompaña certificado financiero correspondiente al año 2019, aprobado por el Subdepartamento de Supervisión Financiera Nacional.</v>
      </c>
      <c r="T182" s="169">
        <f>VLOOKUP(A182,BASE.!$A$2:$T$878,20,FALSE)</f>
        <v>37970</v>
      </c>
      <c r="U182" s="183">
        <v>4250</v>
      </c>
      <c r="V182" s="184">
        <v>51334730</v>
      </c>
      <c r="W182" s="184">
        <v>167726334</v>
      </c>
      <c r="X182" s="170">
        <v>44286</v>
      </c>
      <c r="Y182" s="166" t="s">
        <v>7879</v>
      </c>
      <c r="Z182" s="166" t="s">
        <v>7880</v>
      </c>
      <c r="AA182" s="183" t="s">
        <v>7938</v>
      </c>
    </row>
    <row r="183" spans="1:27" x14ac:dyDescent="0.2">
      <c r="A183" s="183">
        <v>4250</v>
      </c>
      <c r="B183" s="124" t="str">
        <f>VLOOKUP(A183,BASE.!$A$2:$T$878,2,FALSE)</f>
        <v xml:space="preserve">Fundación Mi Casa </v>
      </c>
      <c r="C183" s="124" t="str">
        <f>VLOOKUP(A183,BASE.!$A$2:$T$878,3,FALSE)</f>
        <v>70015680K</v>
      </c>
      <c r="D183" s="124" t="str">
        <f>VLOOKUP(A183,BASE.!$A$2:$T$878,4,FALSE)</f>
        <v>Fundación de derecho privado</v>
      </c>
      <c r="E183" s="124" t="str">
        <f>VLOOKUP(A183,BASE.!$A$2:$T$878,5,FALSE)</f>
        <v>Otorgado por Decreto Supremo Nº 1360, de fecha 22 de febrero de 1952, del Ministerio de Justicia.</v>
      </c>
      <c r="F183" s="124" t="str">
        <f>VLOOKUP(A183,BASE.!$A$2:$T$878,6,FALSE)</f>
        <v>Certificado de Vigencia extendido por el SRCeI, folio Nº 500355844114, de fecha 17 de noviembre de 2020.</v>
      </c>
      <c r="G183" s="124" t="str">
        <f>VLOOKUP(A183,BASE.!$A$2:$T$878,7,FALSE)</f>
        <v>Readaptar  y moralizar a niños y jóvenes vagos o desamparados.</v>
      </c>
      <c r="H183" s="124" t="str">
        <f>VLOOKUP(A183,BASE.!$A$2:$T$878,8,FALSE)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124" t="str">
        <f>VLOOKUP(A183,BASE.!$A$2:$T$878,9,FALSE)</f>
        <v>5 años.</v>
      </c>
      <c r="J183" s="124" t="str">
        <f>VLOOKUP(A183,BASE.!$A$2:$T$878,10,FALSE)</f>
        <v xml:space="preserve"> 5 años
24 de octubre de 2019 al 24 de octubre del 2024
</v>
      </c>
      <c r="K183" s="124" t="str">
        <f>VLOOKUP(A183,BASE.!$A$2:$T$878,11,FALSE)</f>
        <v xml:space="preserve">Gerente General: Delia María Del Gatto Reyes       
Presidente: Fernando Enrique Correa Ríos, 
Representante Legal:  Luis Mario Riquelme Navarro            
Mandataria: Paulina Andrea Herrera Godoy            
</v>
      </c>
      <c r="L183" s="124" t="str">
        <f>VLOOKUP(A183,BASE.!$A$2:$T$878,12,FALSE)</f>
        <v xml:space="preserve">Luis Barros Valdes Nº 775, comuna de Providencia, Santiago.
</v>
      </c>
      <c r="M183" s="124" t="str">
        <f>VLOOKUP(A183,BASE.!$A$2:$T$878,13,FALSE)</f>
        <v>XIII</v>
      </c>
      <c r="N183" s="124" t="str">
        <f>VLOOKUP(A183,BASE.!$A$2:$T$878,14,FALSE)</f>
        <v>Providencia</v>
      </c>
      <c r="O183" s="124" t="str">
        <f>VLOOKUP(A183,BASE.!$A$2:$T$878,15,FALSE)</f>
        <v xml:space="preserve">02-7903800
</v>
      </c>
      <c r="P183" s="124" t="str">
        <f>VLOOKUP(A183,BASE.!$A$2:$T$878,16,FALSE)</f>
        <v>•	info@fundacionmicasa.cl</v>
      </c>
      <c r="Q183" s="124">
        <f>VLOOKUP(A183,BASE.!$A$2:$T$878,17,FALSE)</f>
        <v>0</v>
      </c>
      <c r="R183" s="124">
        <f>VLOOKUP(A183,BASE.!$A$2:$T$878,18,FALSE)</f>
        <v>93401</v>
      </c>
      <c r="S183" s="124" t="str">
        <f>VLOOKUP(A183,BASE.!$A$2:$T$878,19,FALSE)</f>
        <v>Se acompaña certificado financiero correspondiente al año 2019, aprobado por el Subdepartamento de Supervisión Financiera Nacional.</v>
      </c>
      <c r="T183" s="169">
        <f>VLOOKUP(A183,BASE.!$A$2:$T$878,20,FALSE)</f>
        <v>37970</v>
      </c>
      <c r="U183" s="183">
        <v>4250</v>
      </c>
      <c r="V183" s="184">
        <v>15060864</v>
      </c>
      <c r="W183" s="184">
        <v>36024704</v>
      </c>
      <c r="X183" s="170">
        <v>44286</v>
      </c>
      <c r="Y183" s="166" t="s">
        <v>7879</v>
      </c>
      <c r="Z183" s="166" t="s">
        <v>7880</v>
      </c>
      <c r="AA183" s="183" t="s">
        <v>7888</v>
      </c>
    </row>
    <row r="184" spans="1:27" x14ac:dyDescent="0.2">
      <c r="A184" s="183">
        <v>4250</v>
      </c>
      <c r="B184" s="124" t="str">
        <f>VLOOKUP(A184,BASE.!$A$2:$T$878,2,FALSE)</f>
        <v xml:space="preserve">Fundación Mi Casa </v>
      </c>
      <c r="C184" s="124" t="str">
        <f>VLOOKUP(A184,BASE.!$A$2:$T$878,3,FALSE)</f>
        <v>70015680K</v>
      </c>
      <c r="D184" s="124" t="str">
        <f>VLOOKUP(A184,BASE.!$A$2:$T$878,4,FALSE)</f>
        <v>Fundación de derecho privado</v>
      </c>
      <c r="E184" s="124" t="str">
        <f>VLOOKUP(A184,BASE.!$A$2:$T$878,5,FALSE)</f>
        <v>Otorgado por Decreto Supremo Nº 1360, de fecha 22 de febrero de 1952, del Ministerio de Justicia.</v>
      </c>
      <c r="F184" s="124" t="str">
        <f>VLOOKUP(A184,BASE.!$A$2:$T$878,6,FALSE)</f>
        <v>Certificado de Vigencia extendido por el SRCeI, folio Nº 500355844114, de fecha 17 de noviembre de 2020.</v>
      </c>
      <c r="G184" s="124" t="str">
        <f>VLOOKUP(A184,BASE.!$A$2:$T$878,7,FALSE)</f>
        <v>Readaptar  y moralizar a niños y jóvenes vagos o desamparados.</v>
      </c>
      <c r="H184" s="124" t="str">
        <f>VLOOKUP(A184,BASE.!$A$2:$T$878,8,FALSE)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124" t="str">
        <f>VLOOKUP(A184,BASE.!$A$2:$T$878,9,FALSE)</f>
        <v>5 años.</v>
      </c>
      <c r="J184" s="124" t="str">
        <f>VLOOKUP(A184,BASE.!$A$2:$T$878,10,FALSE)</f>
        <v xml:space="preserve"> 5 años
24 de octubre de 2019 al 24 de octubre del 2024
</v>
      </c>
      <c r="K184" s="124" t="str">
        <f>VLOOKUP(A184,BASE.!$A$2:$T$878,11,FALSE)</f>
        <v xml:space="preserve">Gerente General: Delia María Del Gatto Reyes       
Presidente: Fernando Enrique Correa Ríos, 
Representante Legal:  Luis Mario Riquelme Navarro            
Mandataria: Paulina Andrea Herrera Godoy            
</v>
      </c>
      <c r="L184" s="124" t="str">
        <f>VLOOKUP(A184,BASE.!$A$2:$T$878,12,FALSE)</f>
        <v xml:space="preserve">Luis Barros Valdes Nº 775, comuna de Providencia, Santiago.
</v>
      </c>
      <c r="M184" s="124" t="str">
        <f>VLOOKUP(A184,BASE.!$A$2:$T$878,13,FALSE)</f>
        <v>XIII</v>
      </c>
      <c r="N184" s="124" t="str">
        <f>VLOOKUP(A184,BASE.!$A$2:$T$878,14,FALSE)</f>
        <v>Providencia</v>
      </c>
      <c r="O184" s="124" t="str">
        <f>VLOOKUP(A184,BASE.!$A$2:$T$878,15,FALSE)</f>
        <v xml:space="preserve">02-7903800
</v>
      </c>
      <c r="P184" s="124" t="str">
        <f>VLOOKUP(A184,BASE.!$A$2:$T$878,16,FALSE)</f>
        <v>•	info@fundacionmicasa.cl</v>
      </c>
      <c r="Q184" s="124">
        <f>VLOOKUP(A184,BASE.!$A$2:$T$878,17,FALSE)</f>
        <v>0</v>
      </c>
      <c r="R184" s="124">
        <f>VLOOKUP(A184,BASE.!$A$2:$T$878,18,FALSE)</f>
        <v>93401</v>
      </c>
      <c r="S184" s="124" t="str">
        <f>VLOOKUP(A184,BASE.!$A$2:$T$878,19,FALSE)</f>
        <v>Se acompaña certificado financiero correspondiente al año 2019, aprobado por el Subdepartamento de Supervisión Financiera Nacional.</v>
      </c>
      <c r="T184" s="169">
        <f>VLOOKUP(A184,BASE.!$A$2:$T$878,20,FALSE)</f>
        <v>37970</v>
      </c>
      <c r="U184" s="183">
        <v>4250</v>
      </c>
      <c r="V184" s="184">
        <v>12145925</v>
      </c>
      <c r="W184" s="184">
        <v>39100837</v>
      </c>
      <c r="X184" s="170">
        <v>44286</v>
      </c>
      <c r="Y184" s="166" t="s">
        <v>7879</v>
      </c>
      <c r="Z184" s="166" t="s">
        <v>7880</v>
      </c>
      <c r="AA184" s="183" t="s">
        <v>7985</v>
      </c>
    </row>
    <row r="185" spans="1:27" x14ac:dyDescent="0.2">
      <c r="A185" s="183">
        <v>4250</v>
      </c>
      <c r="B185" s="124" t="str">
        <f>VLOOKUP(A185,BASE.!$A$2:$T$878,2,FALSE)</f>
        <v xml:space="preserve">Fundación Mi Casa </v>
      </c>
      <c r="C185" s="124" t="str">
        <f>VLOOKUP(A185,BASE.!$A$2:$T$878,3,FALSE)</f>
        <v>70015680K</v>
      </c>
      <c r="D185" s="124" t="str">
        <f>VLOOKUP(A185,BASE.!$A$2:$T$878,4,FALSE)</f>
        <v>Fundación de derecho privado</v>
      </c>
      <c r="E185" s="124" t="str">
        <f>VLOOKUP(A185,BASE.!$A$2:$T$878,5,FALSE)</f>
        <v>Otorgado por Decreto Supremo Nº 1360, de fecha 22 de febrero de 1952, del Ministerio de Justicia.</v>
      </c>
      <c r="F185" s="124" t="str">
        <f>VLOOKUP(A185,BASE.!$A$2:$T$878,6,FALSE)</f>
        <v>Certificado de Vigencia extendido por el SRCeI, folio Nº 500355844114, de fecha 17 de noviembre de 2020.</v>
      </c>
      <c r="G185" s="124" t="str">
        <f>VLOOKUP(A185,BASE.!$A$2:$T$878,7,FALSE)</f>
        <v>Readaptar  y moralizar a niños y jóvenes vagos o desamparados.</v>
      </c>
      <c r="H185" s="124" t="str">
        <f>VLOOKUP(A185,BASE.!$A$2:$T$878,8,FALSE)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124" t="str">
        <f>VLOOKUP(A185,BASE.!$A$2:$T$878,9,FALSE)</f>
        <v>5 años.</v>
      </c>
      <c r="J185" s="124" t="str">
        <f>VLOOKUP(A185,BASE.!$A$2:$T$878,10,FALSE)</f>
        <v xml:space="preserve"> 5 años
24 de octubre de 2019 al 24 de octubre del 2024
</v>
      </c>
      <c r="K185" s="124" t="str">
        <f>VLOOKUP(A185,BASE.!$A$2:$T$878,11,FALSE)</f>
        <v xml:space="preserve">Gerente General: Delia María Del Gatto Reyes       
Presidente: Fernando Enrique Correa Ríos, 
Representante Legal:  Luis Mario Riquelme Navarro            
Mandataria: Paulina Andrea Herrera Godoy            
</v>
      </c>
      <c r="L185" s="124" t="str">
        <f>VLOOKUP(A185,BASE.!$A$2:$T$878,12,FALSE)</f>
        <v xml:space="preserve">Luis Barros Valdes Nº 775, comuna de Providencia, Santiago.
</v>
      </c>
      <c r="M185" s="124" t="str">
        <f>VLOOKUP(A185,BASE.!$A$2:$T$878,13,FALSE)</f>
        <v>XIII</v>
      </c>
      <c r="N185" s="124" t="str">
        <f>VLOOKUP(A185,BASE.!$A$2:$T$878,14,FALSE)</f>
        <v>Providencia</v>
      </c>
      <c r="O185" s="124" t="str">
        <f>VLOOKUP(A185,BASE.!$A$2:$T$878,15,FALSE)</f>
        <v xml:space="preserve">02-7903800
</v>
      </c>
      <c r="P185" s="124" t="str">
        <f>VLOOKUP(A185,BASE.!$A$2:$T$878,16,FALSE)</f>
        <v>•	info@fundacionmicasa.cl</v>
      </c>
      <c r="Q185" s="124">
        <f>VLOOKUP(A185,BASE.!$A$2:$T$878,17,FALSE)</f>
        <v>0</v>
      </c>
      <c r="R185" s="124">
        <f>VLOOKUP(A185,BASE.!$A$2:$T$878,18,FALSE)</f>
        <v>93401</v>
      </c>
      <c r="S185" s="124" t="str">
        <f>VLOOKUP(A185,BASE.!$A$2:$T$878,19,FALSE)</f>
        <v>Se acompaña certificado financiero correspondiente al año 2019, aprobado por el Subdepartamento de Supervisión Financiera Nacional.</v>
      </c>
      <c r="T185" s="169">
        <f>VLOOKUP(A185,BASE.!$A$2:$T$878,20,FALSE)</f>
        <v>37970</v>
      </c>
      <c r="U185" s="183">
        <v>4250</v>
      </c>
      <c r="V185" s="184">
        <v>11093940</v>
      </c>
      <c r="W185" s="184">
        <v>26609940</v>
      </c>
      <c r="X185" s="170">
        <v>44286</v>
      </c>
      <c r="Y185" s="166" t="s">
        <v>7879</v>
      </c>
      <c r="Z185" s="166" t="s">
        <v>7880</v>
      </c>
      <c r="AA185" s="183" t="s">
        <v>7889</v>
      </c>
    </row>
    <row r="186" spans="1:27" x14ac:dyDescent="0.2">
      <c r="A186" s="183">
        <v>4300</v>
      </c>
      <c r="B186" s="124" t="str">
        <f>VLOOKUP(A186,BASE.!$A$2:$T$878,2,FALSE)</f>
        <v xml:space="preserve">Fundación Mi Hogar de Cauquenes
</v>
      </c>
      <c r="C186" s="124" t="str">
        <f>VLOOKUP(A186,BASE.!$A$2:$T$878,3,FALSE)</f>
        <v>70717000K</v>
      </c>
      <c r="D186" s="124" t="str">
        <f>VLOOKUP(A186,BASE.!$A$2:$T$878,4,FALSE)</f>
        <v>Fundación de Derecho Privado</v>
      </c>
      <c r="E186" s="124" t="str">
        <f>VLOOKUP(A186,BASE.!$A$2:$T$878,5,FALSE)</f>
        <v>Otorgado por Decreto Supremo Nº 1083, de fecha 17 de junio de 1968, del Ministerio de Justicia.</v>
      </c>
      <c r="F186" s="124" t="str">
        <f>VLOOKUP(A186,BASE.!$A$2:$T$878,6,FALSE)</f>
        <v xml:space="preserve">Se acompaña Certificado de Vigencia de Persona Jurídica Sin Fines de Lucro, emitido por el Servicio de Registro Civil e Identificación, emitido con fecha 21 de septiembre de 2020, Folio N° 500346476762.
</v>
      </c>
      <c r="G186" s="124" t="str">
        <f>VLOOKUP(A186,BASE.!$A$2:$T$878,7,FALSE)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6" s="124" t="str">
        <f>VLOOKUP(A186,BASE.!$A$2:$T$878,8,FALSE)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6" s="124" t="str">
        <f>VLOOKUP(A186,BASE.!$A$2:$T$878,9,FALSE)</f>
        <v>2 años</v>
      </c>
      <c r="J186" s="124">
        <f>VLOOKUP(A186,BASE.!$A$2:$T$878,10,FALSE)</f>
        <v>43622</v>
      </c>
      <c r="K186" s="124" t="str">
        <f>VLOOKUP(A186,BASE.!$A$2:$T$878,11,FALSE)</f>
        <v xml:space="preserve">Presidente:   Felipe Zúñiga Peña          </v>
      </c>
      <c r="L186" s="124" t="str">
        <f>VLOOKUP(A186,BASE.!$A$2:$T$878,12,FALSE)</f>
        <v xml:space="preserve">Avenida Doctor Meza Nº 1699, Cauquenes, Séptima Región, </v>
      </c>
      <c r="M186" s="124" t="str">
        <f>VLOOKUP(A186,BASE.!$A$2:$T$878,13,FALSE)</f>
        <v>VII</v>
      </c>
      <c r="N186" s="124" t="str">
        <f>VLOOKUP(A186,BASE.!$A$2:$T$878,14,FALSE)</f>
        <v>Cauquenes</v>
      </c>
      <c r="O186" s="124" t="str">
        <f>VLOOKUP(A186,BASE.!$A$2:$T$878,15,FALSE)</f>
        <v xml:space="preserve">(73) 512356.
+569 79695268.
</v>
      </c>
      <c r="P186" s="124" t="str">
        <f>VLOOKUP(A186,BASE.!$A$2:$T$878,16,FALSE)</f>
        <v>E-mail: fmihogarcauquenes@gmail.com</v>
      </c>
      <c r="Q186" s="124">
        <f>VLOOKUP(A186,BASE.!$A$2:$T$878,17,FALSE)</f>
        <v>0</v>
      </c>
      <c r="R186" s="124">
        <f>VLOOKUP(A186,BASE.!$A$2:$T$878,18,FALSE)</f>
        <v>93401</v>
      </c>
      <c r="S186" s="124" t="str">
        <f>VLOOKUP(A186,BASE.!$A$2:$T$878,19,FALSE)</f>
        <v>Se adjunta certificado de antecedente financiero correspondiente al año 2019, aprobados por el Subdepartamento de Supervisión Financiera Nacional.</v>
      </c>
      <c r="T186" s="169">
        <f>VLOOKUP(A186,BASE.!$A$2:$T$878,20,FALSE)</f>
        <v>37970</v>
      </c>
      <c r="U186" s="183">
        <v>4300</v>
      </c>
      <c r="V186" s="184">
        <v>21627752</v>
      </c>
      <c r="W186" s="184">
        <v>51634118</v>
      </c>
      <c r="X186" s="170">
        <v>44286</v>
      </c>
      <c r="Y186" s="166" t="s">
        <v>7879</v>
      </c>
      <c r="Z186" s="166" t="s">
        <v>7880</v>
      </c>
      <c r="AA186" s="183" t="s">
        <v>7909</v>
      </c>
    </row>
    <row r="187" spans="1:27" x14ac:dyDescent="0.2">
      <c r="A187" s="183">
        <v>4300</v>
      </c>
      <c r="B187" s="124" t="str">
        <f>VLOOKUP(A187,BASE.!$A$2:$T$878,2,FALSE)</f>
        <v xml:space="preserve">Fundación Mi Hogar de Cauquenes
</v>
      </c>
      <c r="C187" s="124" t="str">
        <f>VLOOKUP(A187,BASE.!$A$2:$T$878,3,FALSE)</f>
        <v>70717000K</v>
      </c>
      <c r="D187" s="124" t="str">
        <f>VLOOKUP(A187,BASE.!$A$2:$T$878,4,FALSE)</f>
        <v>Fundación de Derecho Privado</v>
      </c>
      <c r="E187" s="124" t="str">
        <f>VLOOKUP(A187,BASE.!$A$2:$T$878,5,FALSE)</f>
        <v>Otorgado por Decreto Supremo Nº 1083, de fecha 17 de junio de 1968, del Ministerio de Justicia.</v>
      </c>
      <c r="F187" s="124" t="str">
        <f>VLOOKUP(A187,BASE.!$A$2:$T$878,6,FALSE)</f>
        <v xml:space="preserve">Se acompaña Certificado de Vigencia de Persona Jurídica Sin Fines de Lucro, emitido por el Servicio de Registro Civil e Identificación, emitido con fecha 21 de septiembre de 2020, Folio N° 500346476762.
</v>
      </c>
      <c r="G187" s="124" t="str">
        <f>VLOOKUP(A187,BASE.!$A$2:$T$878,7,FALSE)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7" s="124" t="str">
        <f>VLOOKUP(A187,BASE.!$A$2:$T$878,8,FALSE)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7" s="124" t="str">
        <f>VLOOKUP(A187,BASE.!$A$2:$T$878,9,FALSE)</f>
        <v>2 años</v>
      </c>
      <c r="J187" s="124">
        <f>VLOOKUP(A187,BASE.!$A$2:$T$878,10,FALSE)</f>
        <v>43622</v>
      </c>
      <c r="K187" s="124" t="str">
        <f>VLOOKUP(A187,BASE.!$A$2:$T$878,11,FALSE)</f>
        <v xml:space="preserve">Presidente:   Felipe Zúñiga Peña          </v>
      </c>
      <c r="L187" s="124" t="str">
        <f>VLOOKUP(A187,BASE.!$A$2:$T$878,12,FALSE)</f>
        <v xml:space="preserve">Avenida Doctor Meza Nº 1699, Cauquenes, Séptima Región, </v>
      </c>
      <c r="M187" s="124" t="str">
        <f>VLOOKUP(A187,BASE.!$A$2:$T$878,13,FALSE)</f>
        <v>VII</v>
      </c>
      <c r="N187" s="124" t="str">
        <f>VLOOKUP(A187,BASE.!$A$2:$T$878,14,FALSE)</f>
        <v>Cauquenes</v>
      </c>
      <c r="O187" s="124" t="str">
        <f>VLOOKUP(A187,BASE.!$A$2:$T$878,15,FALSE)</f>
        <v xml:space="preserve">(73) 512356.
+569 79695268.
</v>
      </c>
      <c r="P187" s="124" t="str">
        <f>VLOOKUP(A187,BASE.!$A$2:$T$878,16,FALSE)</f>
        <v>E-mail: fmihogarcauquenes@gmail.com</v>
      </c>
      <c r="Q187" s="124">
        <f>VLOOKUP(A187,BASE.!$A$2:$T$878,17,FALSE)</f>
        <v>0</v>
      </c>
      <c r="R187" s="124">
        <f>VLOOKUP(A187,BASE.!$A$2:$T$878,18,FALSE)</f>
        <v>93401</v>
      </c>
      <c r="S187" s="124" t="str">
        <f>VLOOKUP(A187,BASE.!$A$2:$T$878,19,FALSE)</f>
        <v>Se adjunta certificado de antecedente financiero correspondiente al año 2019, aprobados por el Subdepartamento de Supervisión Financiera Nacional.</v>
      </c>
      <c r="T187" s="169">
        <f>VLOOKUP(A187,BASE.!$A$2:$T$878,20,FALSE)</f>
        <v>37970</v>
      </c>
      <c r="U187" s="183">
        <v>4300</v>
      </c>
      <c r="V187" s="184">
        <v>19852722</v>
      </c>
      <c r="W187" s="184">
        <v>47616667</v>
      </c>
      <c r="X187" s="170">
        <v>44286</v>
      </c>
      <c r="Y187" s="166" t="s">
        <v>7879</v>
      </c>
      <c r="Z187" s="166" t="s">
        <v>7880</v>
      </c>
      <c r="AA187" s="183" t="s">
        <v>7986</v>
      </c>
    </row>
    <row r="188" spans="1:27" x14ac:dyDescent="0.2">
      <c r="A188" s="183">
        <v>4400</v>
      </c>
      <c r="B188" s="124" t="str">
        <f>VLOOKUP(A188,BASE.!$A$2:$T$878,2,FALSE)</f>
        <v>Fundación Niño y Patria</v>
      </c>
      <c r="C188" s="124">
        <f>VLOOKUP(A188,BASE.!$A$2:$T$878,3,FALSE)</f>
        <v>702358000</v>
      </c>
      <c r="D188" s="124" t="str">
        <f>VLOOKUP(A188,BASE.!$A$2:$T$878,4,FALSE)</f>
        <v>Fundación de Derecho Privado</v>
      </c>
      <c r="E188" s="124" t="str">
        <f>VLOOKUP(A188,BASE.!$A$2:$T$878,5,FALSE)</f>
        <v>Otorgada por Decreto Supremo Nº 2940, de 10 de octubre de 1963, del Ministerio de Justicia</v>
      </c>
      <c r="F188" s="124" t="str">
        <f>VLOOKUP(A188,BASE.!$A$2:$T$878,6,FALSE)</f>
        <v xml:space="preserve">Certificado de directorio de persona jurídica, folio N° 500342804846, de fecha 27 de agosto de 2020, emitido por el Servicio de Registro Civil e Identificación. </v>
      </c>
      <c r="G188" s="124" t="str">
        <f>VLOOKUP(A188,BASE.!$A$2:$T$878,7,FALSE)</f>
        <v>Colaborar con los organismos públicos y privados en la solución de los problemas relacionados con la protección de menores en situación irregular. Velar por la prevención de la delincuencia.</v>
      </c>
      <c r="H188" s="124" t="str">
        <f>VLOOKUP(A188,BASE.!$A$2:$T$878,8,FALSE)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8" s="124" t="str">
        <f>VLOOKUP(A188,BASE.!$A$2:$T$878,9,FALSE)</f>
        <v>4 años, según certificado de directorio de persona jurídica, folio N° 500342804846, de fecha 27 de agosto de 2020, emitido por el Servicio de Registro Civil e Identificación</v>
      </c>
      <c r="J188" s="124" t="str">
        <f>VLOOKUP(A188,BASE.!$A$2:$T$878,10,FALSE)</f>
        <v>12-12-2016 al 12-12-2020, según certificado de directorio de persona jurídica, folio N° 500342804846, de fecha 27 de agosto de 2020, emitido por el Servicio de Registro Civil e Identificación</v>
      </c>
      <c r="K188" s="124" t="str">
        <f>VLOOKUP(A188,BASE.!$A$2:$T$878,11,FALSE)</f>
        <v xml:space="preserve">Jorge Steffens Sanhueza,                                           Erica Marianela Ponce Figueroa, </v>
      </c>
      <c r="L188" s="124" t="str">
        <f>VLOOKUP(A188,BASE.!$A$2:$T$878,12,FALSE)</f>
        <v xml:space="preserve">Valenzuela Castillo N° 1520, oficina 101, Providencia
</v>
      </c>
      <c r="M188" s="124" t="str">
        <f>VLOOKUP(A188,BASE.!$A$2:$T$878,13,FALSE)</f>
        <v>XIII</v>
      </c>
      <c r="N188" s="124" t="str">
        <f>VLOOKUP(A188,BASE.!$A$2:$T$878,14,FALSE)</f>
        <v xml:space="preserve"> Providencia</v>
      </c>
      <c r="O188" s="124" t="str">
        <f>VLOOKUP(A188,BASE.!$A$2:$T$878,15,FALSE)</f>
        <v>Fono 2333085 o 2318167</v>
      </c>
      <c r="P188" s="124" t="str">
        <f>VLOOKUP(A188,BASE.!$A$2:$T$878,16,FALSE)</f>
        <v>contacto@fundacionninoypatria.cl</v>
      </c>
      <c r="Q188" s="124">
        <f>VLOOKUP(A188,BASE.!$A$2:$T$878,17,FALSE)</f>
        <v>0</v>
      </c>
      <c r="R188" s="124" t="str">
        <f>VLOOKUP(A188,BASE.!$A$2:$T$878,18,FALSE)</f>
        <v xml:space="preserve">93401: Instituciones de Asistencia Social </v>
      </c>
      <c r="S188" s="124" t="str">
        <f>VLOOKUP(A188,BASE.!$A$2:$T$878,19,FALSE)</f>
        <v>Se  acompaña certificado de antecedentes financieros correspondiente al año 2019, aprobado por el Subdepartamento de Supervisión Financiera Nacional.</v>
      </c>
      <c r="T188" s="169">
        <f>VLOOKUP(A188,BASE.!$A$2:$T$878,20,FALSE)</f>
        <v>37970</v>
      </c>
      <c r="U188" s="183">
        <v>4400</v>
      </c>
      <c r="V188" s="184">
        <v>22172046</v>
      </c>
      <c r="W188" s="184">
        <v>67716174</v>
      </c>
      <c r="X188" s="170">
        <v>44286</v>
      </c>
      <c r="Y188" s="166" t="s">
        <v>7879</v>
      </c>
      <c r="Z188" s="166" t="s">
        <v>7880</v>
      </c>
      <c r="AA188" s="183" t="s">
        <v>187</v>
      </c>
    </row>
    <row r="189" spans="1:27" x14ac:dyDescent="0.2">
      <c r="A189" s="183">
        <v>4400</v>
      </c>
      <c r="B189" s="124" t="str">
        <f>VLOOKUP(A189,BASE.!$A$2:$T$878,2,FALSE)</f>
        <v>Fundación Niño y Patria</v>
      </c>
      <c r="C189" s="124">
        <f>VLOOKUP(A189,BASE.!$A$2:$T$878,3,FALSE)</f>
        <v>702358000</v>
      </c>
      <c r="D189" s="124" t="str">
        <f>VLOOKUP(A189,BASE.!$A$2:$T$878,4,FALSE)</f>
        <v>Fundación de Derecho Privado</v>
      </c>
      <c r="E189" s="124" t="str">
        <f>VLOOKUP(A189,BASE.!$A$2:$T$878,5,FALSE)</f>
        <v>Otorgada por Decreto Supremo Nº 2940, de 10 de octubre de 1963, del Ministerio de Justicia</v>
      </c>
      <c r="F189" s="124" t="str">
        <f>VLOOKUP(A189,BASE.!$A$2:$T$878,6,FALSE)</f>
        <v xml:space="preserve">Certificado de directorio de persona jurídica, folio N° 500342804846, de fecha 27 de agosto de 2020, emitido por el Servicio de Registro Civil e Identificación. </v>
      </c>
      <c r="G189" s="124" t="str">
        <f>VLOOKUP(A189,BASE.!$A$2:$T$878,7,FALSE)</f>
        <v>Colaborar con los organismos públicos y privados en la solución de los problemas relacionados con la protección de menores en situación irregular. Velar por la prevención de la delincuencia.</v>
      </c>
      <c r="H189" s="124" t="str">
        <f>VLOOKUP(A189,BASE.!$A$2:$T$878,8,FALSE)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9" s="124" t="str">
        <f>VLOOKUP(A189,BASE.!$A$2:$T$878,9,FALSE)</f>
        <v>4 años, según certificado de directorio de persona jurídica, folio N° 500342804846, de fecha 27 de agosto de 2020, emitido por el Servicio de Registro Civil e Identificación</v>
      </c>
      <c r="J189" s="124" t="str">
        <f>VLOOKUP(A189,BASE.!$A$2:$T$878,10,FALSE)</f>
        <v>12-12-2016 al 12-12-2020, según certificado de directorio de persona jurídica, folio N° 500342804846, de fecha 27 de agosto de 2020, emitido por el Servicio de Registro Civil e Identificación</v>
      </c>
      <c r="K189" s="124" t="str">
        <f>VLOOKUP(A189,BASE.!$A$2:$T$878,11,FALSE)</f>
        <v xml:space="preserve">Jorge Steffens Sanhueza,                                           Erica Marianela Ponce Figueroa, </v>
      </c>
      <c r="L189" s="124" t="str">
        <f>VLOOKUP(A189,BASE.!$A$2:$T$878,12,FALSE)</f>
        <v xml:space="preserve">Valenzuela Castillo N° 1520, oficina 101, Providencia
</v>
      </c>
      <c r="M189" s="124" t="str">
        <f>VLOOKUP(A189,BASE.!$A$2:$T$878,13,FALSE)</f>
        <v>XIII</v>
      </c>
      <c r="N189" s="124" t="str">
        <f>VLOOKUP(A189,BASE.!$A$2:$T$878,14,FALSE)</f>
        <v xml:space="preserve"> Providencia</v>
      </c>
      <c r="O189" s="124" t="str">
        <f>VLOOKUP(A189,BASE.!$A$2:$T$878,15,FALSE)</f>
        <v>Fono 2333085 o 2318167</v>
      </c>
      <c r="P189" s="124" t="str">
        <f>VLOOKUP(A189,BASE.!$A$2:$T$878,16,FALSE)</f>
        <v>contacto@fundacionninoypatria.cl</v>
      </c>
      <c r="Q189" s="124">
        <f>VLOOKUP(A189,BASE.!$A$2:$T$878,17,FALSE)</f>
        <v>0</v>
      </c>
      <c r="R189" s="124" t="str">
        <f>VLOOKUP(A189,BASE.!$A$2:$T$878,18,FALSE)</f>
        <v xml:space="preserve">93401: Instituciones de Asistencia Social </v>
      </c>
      <c r="S189" s="124" t="str">
        <f>VLOOKUP(A189,BASE.!$A$2:$T$878,19,FALSE)</f>
        <v>Se  acompaña certificado de antecedentes financieros correspondiente al año 2019, aprobado por el Subdepartamento de Supervisión Financiera Nacional.</v>
      </c>
      <c r="T189" s="169">
        <f>VLOOKUP(A189,BASE.!$A$2:$T$878,20,FALSE)</f>
        <v>37970</v>
      </c>
      <c r="U189" s="183">
        <v>4400</v>
      </c>
      <c r="V189" s="184">
        <v>53913962</v>
      </c>
      <c r="W189" s="184">
        <v>119137586</v>
      </c>
      <c r="X189" s="170">
        <v>44286</v>
      </c>
      <c r="Y189" s="166" t="s">
        <v>7879</v>
      </c>
      <c r="Z189" s="166" t="s">
        <v>7880</v>
      </c>
      <c r="AA189" s="183" t="s">
        <v>7987</v>
      </c>
    </row>
    <row r="190" spans="1:27" x14ac:dyDescent="0.2">
      <c r="A190" s="183">
        <v>4400</v>
      </c>
      <c r="B190" s="124" t="str">
        <f>VLOOKUP(A190,BASE.!$A$2:$T$878,2,FALSE)</f>
        <v>Fundación Niño y Patria</v>
      </c>
      <c r="C190" s="124">
        <f>VLOOKUP(A190,BASE.!$A$2:$T$878,3,FALSE)</f>
        <v>702358000</v>
      </c>
      <c r="D190" s="124" t="str">
        <f>VLOOKUP(A190,BASE.!$A$2:$T$878,4,FALSE)</f>
        <v>Fundación de Derecho Privado</v>
      </c>
      <c r="E190" s="124" t="str">
        <f>VLOOKUP(A190,BASE.!$A$2:$T$878,5,FALSE)</f>
        <v>Otorgada por Decreto Supremo Nº 2940, de 10 de octubre de 1963, del Ministerio de Justicia</v>
      </c>
      <c r="F190" s="124" t="str">
        <f>VLOOKUP(A190,BASE.!$A$2:$T$878,6,FALSE)</f>
        <v xml:space="preserve">Certificado de directorio de persona jurídica, folio N° 500342804846, de fecha 27 de agosto de 2020, emitido por el Servicio de Registro Civil e Identificación. </v>
      </c>
      <c r="G190" s="124" t="str">
        <f>VLOOKUP(A190,BASE.!$A$2:$T$878,7,FALSE)</f>
        <v>Colaborar con los organismos públicos y privados en la solución de los problemas relacionados con la protección de menores en situación irregular. Velar por la prevención de la delincuencia.</v>
      </c>
      <c r="H190" s="124" t="str">
        <f>VLOOKUP(A190,BASE.!$A$2:$T$878,8,FALSE)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0" s="124" t="str">
        <f>VLOOKUP(A190,BASE.!$A$2:$T$878,9,FALSE)</f>
        <v>4 años, según certificado de directorio de persona jurídica, folio N° 500342804846, de fecha 27 de agosto de 2020, emitido por el Servicio de Registro Civil e Identificación</v>
      </c>
      <c r="J190" s="124" t="str">
        <f>VLOOKUP(A190,BASE.!$A$2:$T$878,10,FALSE)</f>
        <v>12-12-2016 al 12-12-2020, según certificado de directorio de persona jurídica, folio N° 500342804846, de fecha 27 de agosto de 2020, emitido por el Servicio de Registro Civil e Identificación</v>
      </c>
      <c r="K190" s="124" t="str">
        <f>VLOOKUP(A190,BASE.!$A$2:$T$878,11,FALSE)</f>
        <v xml:space="preserve">Jorge Steffens Sanhueza,                                           Erica Marianela Ponce Figueroa, </v>
      </c>
      <c r="L190" s="124" t="str">
        <f>VLOOKUP(A190,BASE.!$A$2:$T$878,12,FALSE)</f>
        <v xml:space="preserve">Valenzuela Castillo N° 1520, oficina 101, Providencia
</v>
      </c>
      <c r="M190" s="124" t="str">
        <f>VLOOKUP(A190,BASE.!$A$2:$T$878,13,FALSE)</f>
        <v>XIII</v>
      </c>
      <c r="N190" s="124" t="str">
        <f>VLOOKUP(A190,BASE.!$A$2:$T$878,14,FALSE)</f>
        <v xml:space="preserve"> Providencia</v>
      </c>
      <c r="O190" s="124" t="str">
        <f>VLOOKUP(A190,BASE.!$A$2:$T$878,15,FALSE)</f>
        <v>Fono 2333085 o 2318167</v>
      </c>
      <c r="P190" s="124" t="str">
        <f>VLOOKUP(A190,BASE.!$A$2:$T$878,16,FALSE)</f>
        <v>contacto@fundacionninoypatria.cl</v>
      </c>
      <c r="Q190" s="124">
        <f>VLOOKUP(A190,BASE.!$A$2:$T$878,17,FALSE)</f>
        <v>0</v>
      </c>
      <c r="R190" s="124" t="str">
        <f>VLOOKUP(A190,BASE.!$A$2:$T$878,18,FALSE)</f>
        <v xml:space="preserve">93401: Instituciones de Asistencia Social </v>
      </c>
      <c r="S190" s="124" t="str">
        <f>VLOOKUP(A190,BASE.!$A$2:$T$878,19,FALSE)</f>
        <v>Se  acompaña certificado de antecedentes financieros correspondiente al año 2019, aprobado por el Subdepartamento de Supervisión Financiera Nacional.</v>
      </c>
      <c r="T190" s="169">
        <f>VLOOKUP(A190,BASE.!$A$2:$T$878,20,FALSE)</f>
        <v>37970</v>
      </c>
      <c r="U190" s="183">
        <v>4400</v>
      </c>
      <c r="V190" s="184">
        <v>17484980</v>
      </c>
      <c r="W190" s="184">
        <v>53477024</v>
      </c>
      <c r="X190" s="170">
        <v>44286</v>
      </c>
      <c r="Y190" s="166" t="s">
        <v>7879</v>
      </c>
      <c r="Z190" s="166" t="s">
        <v>7880</v>
      </c>
      <c r="AA190" s="183" t="s">
        <v>7881</v>
      </c>
    </row>
    <row r="191" spans="1:27" x14ac:dyDescent="0.2">
      <c r="A191" s="183">
        <v>4400</v>
      </c>
      <c r="B191" s="124" t="str">
        <f>VLOOKUP(A191,BASE.!$A$2:$T$878,2,FALSE)</f>
        <v>Fundación Niño y Patria</v>
      </c>
      <c r="C191" s="124">
        <f>VLOOKUP(A191,BASE.!$A$2:$T$878,3,FALSE)</f>
        <v>702358000</v>
      </c>
      <c r="D191" s="124" t="str">
        <f>VLOOKUP(A191,BASE.!$A$2:$T$878,4,FALSE)</f>
        <v>Fundación de Derecho Privado</v>
      </c>
      <c r="E191" s="124" t="str">
        <f>VLOOKUP(A191,BASE.!$A$2:$T$878,5,FALSE)</f>
        <v>Otorgada por Decreto Supremo Nº 2940, de 10 de octubre de 1963, del Ministerio de Justicia</v>
      </c>
      <c r="F191" s="124" t="str">
        <f>VLOOKUP(A191,BASE.!$A$2:$T$878,6,FALSE)</f>
        <v xml:space="preserve">Certificado de directorio de persona jurídica, folio N° 500342804846, de fecha 27 de agosto de 2020, emitido por el Servicio de Registro Civil e Identificación. </v>
      </c>
      <c r="G191" s="124" t="str">
        <f>VLOOKUP(A191,BASE.!$A$2:$T$878,7,FALSE)</f>
        <v>Colaborar con los organismos públicos y privados en la solución de los problemas relacionados con la protección de menores en situación irregular. Velar por la prevención de la delincuencia.</v>
      </c>
      <c r="H191" s="124" t="str">
        <f>VLOOKUP(A191,BASE.!$A$2:$T$878,8,FALSE)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1" s="124" t="str">
        <f>VLOOKUP(A191,BASE.!$A$2:$T$878,9,FALSE)</f>
        <v>4 años, según certificado de directorio de persona jurídica, folio N° 500342804846, de fecha 27 de agosto de 2020, emitido por el Servicio de Registro Civil e Identificación</v>
      </c>
      <c r="J191" s="124" t="str">
        <f>VLOOKUP(A191,BASE.!$A$2:$T$878,10,FALSE)</f>
        <v>12-12-2016 al 12-12-2020, según certificado de directorio de persona jurídica, folio N° 500342804846, de fecha 27 de agosto de 2020, emitido por el Servicio de Registro Civil e Identificación</v>
      </c>
      <c r="K191" s="124" t="str">
        <f>VLOOKUP(A191,BASE.!$A$2:$T$878,11,FALSE)</f>
        <v xml:space="preserve">Jorge Steffens Sanhueza,                                           Erica Marianela Ponce Figueroa, </v>
      </c>
      <c r="L191" s="124" t="str">
        <f>VLOOKUP(A191,BASE.!$A$2:$T$878,12,FALSE)</f>
        <v xml:space="preserve">Valenzuela Castillo N° 1520, oficina 101, Providencia
</v>
      </c>
      <c r="M191" s="124" t="str">
        <f>VLOOKUP(A191,BASE.!$A$2:$T$878,13,FALSE)</f>
        <v>XIII</v>
      </c>
      <c r="N191" s="124" t="str">
        <f>VLOOKUP(A191,BASE.!$A$2:$T$878,14,FALSE)</f>
        <v xml:space="preserve"> Providencia</v>
      </c>
      <c r="O191" s="124" t="str">
        <f>VLOOKUP(A191,BASE.!$A$2:$T$878,15,FALSE)</f>
        <v>Fono 2333085 o 2318167</v>
      </c>
      <c r="P191" s="124" t="str">
        <f>VLOOKUP(A191,BASE.!$A$2:$T$878,16,FALSE)</f>
        <v>contacto@fundacionninoypatria.cl</v>
      </c>
      <c r="Q191" s="124">
        <f>VLOOKUP(A191,BASE.!$A$2:$T$878,17,FALSE)</f>
        <v>0</v>
      </c>
      <c r="R191" s="124" t="str">
        <f>VLOOKUP(A191,BASE.!$A$2:$T$878,18,FALSE)</f>
        <v xml:space="preserve">93401: Instituciones de Asistencia Social </v>
      </c>
      <c r="S191" s="124" t="str">
        <f>VLOOKUP(A191,BASE.!$A$2:$T$878,19,FALSE)</f>
        <v>Se  acompaña certificado de antecedentes financieros correspondiente al año 2019, aprobado por el Subdepartamento de Supervisión Financiera Nacional.</v>
      </c>
      <c r="T191" s="169">
        <f>VLOOKUP(A191,BASE.!$A$2:$T$878,20,FALSE)</f>
        <v>37970</v>
      </c>
      <c r="U191" s="183">
        <v>4400</v>
      </c>
      <c r="V191" s="184">
        <v>17119579</v>
      </c>
      <c r="W191" s="184">
        <v>42330753</v>
      </c>
      <c r="X191" s="170">
        <v>44286</v>
      </c>
      <c r="Y191" s="166" t="s">
        <v>7879</v>
      </c>
      <c r="Z191" s="166" t="s">
        <v>7880</v>
      </c>
      <c r="AA191" s="183" t="s">
        <v>7956</v>
      </c>
    </row>
    <row r="192" spans="1:27" x14ac:dyDescent="0.2">
      <c r="A192" s="183">
        <v>4400</v>
      </c>
      <c r="B192" s="124" t="str">
        <f>VLOOKUP(A192,BASE.!$A$2:$T$878,2,FALSE)</f>
        <v>Fundación Niño y Patria</v>
      </c>
      <c r="C192" s="124">
        <f>VLOOKUP(A192,BASE.!$A$2:$T$878,3,FALSE)</f>
        <v>702358000</v>
      </c>
      <c r="D192" s="124" t="str">
        <f>VLOOKUP(A192,BASE.!$A$2:$T$878,4,FALSE)</f>
        <v>Fundación de Derecho Privado</v>
      </c>
      <c r="E192" s="124" t="str">
        <f>VLOOKUP(A192,BASE.!$A$2:$T$878,5,FALSE)</f>
        <v>Otorgada por Decreto Supremo Nº 2940, de 10 de octubre de 1963, del Ministerio de Justicia</v>
      </c>
      <c r="F192" s="124" t="str">
        <f>VLOOKUP(A192,BASE.!$A$2:$T$878,6,FALSE)</f>
        <v xml:space="preserve">Certificado de directorio de persona jurídica, folio N° 500342804846, de fecha 27 de agosto de 2020, emitido por el Servicio de Registro Civil e Identificación. </v>
      </c>
      <c r="G192" s="124" t="str">
        <f>VLOOKUP(A192,BASE.!$A$2:$T$878,7,FALSE)</f>
        <v>Colaborar con los organismos públicos y privados en la solución de los problemas relacionados con la protección de menores en situación irregular. Velar por la prevención de la delincuencia.</v>
      </c>
      <c r="H192" s="124" t="str">
        <f>VLOOKUP(A192,BASE.!$A$2:$T$878,8,FALSE)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2" s="124" t="str">
        <f>VLOOKUP(A192,BASE.!$A$2:$T$878,9,FALSE)</f>
        <v>4 años, según certificado de directorio de persona jurídica, folio N° 500342804846, de fecha 27 de agosto de 2020, emitido por el Servicio de Registro Civil e Identificación</v>
      </c>
      <c r="J192" s="124" t="str">
        <f>VLOOKUP(A192,BASE.!$A$2:$T$878,10,FALSE)</f>
        <v>12-12-2016 al 12-12-2020, según certificado de directorio de persona jurídica, folio N° 500342804846, de fecha 27 de agosto de 2020, emitido por el Servicio de Registro Civil e Identificación</v>
      </c>
      <c r="K192" s="124" t="str">
        <f>VLOOKUP(A192,BASE.!$A$2:$T$878,11,FALSE)</f>
        <v xml:space="preserve">Jorge Steffens Sanhueza,                                           Erica Marianela Ponce Figueroa, </v>
      </c>
      <c r="L192" s="124" t="str">
        <f>VLOOKUP(A192,BASE.!$A$2:$T$878,12,FALSE)</f>
        <v xml:space="preserve">Valenzuela Castillo N° 1520, oficina 101, Providencia
</v>
      </c>
      <c r="M192" s="124" t="str">
        <f>VLOOKUP(A192,BASE.!$A$2:$T$878,13,FALSE)</f>
        <v>XIII</v>
      </c>
      <c r="N192" s="124" t="str">
        <f>VLOOKUP(A192,BASE.!$A$2:$T$878,14,FALSE)</f>
        <v xml:space="preserve"> Providencia</v>
      </c>
      <c r="O192" s="124" t="str">
        <f>VLOOKUP(A192,BASE.!$A$2:$T$878,15,FALSE)</f>
        <v>Fono 2333085 o 2318167</v>
      </c>
      <c r="P192" s="124" t="str">
        <f>VLOOKUP(A192,BASE.!$A$2:$T$878,16,FALSE)</f>
        <v>contacto@fundacionninoypatria.cl</v>
      </c>
      <c r="Q192" s="124">
        <f>VLOOKUP(A192,BASE.!$A$2:$T$878,17,FALSE)</f>
        <v>0</v>
      </c>
      <c r="R192" s="124" t="str">
        <f>VLOOKUP(A192,BASE.!$A$2:$T$878,18,FALSE)</f>
        <v xml:space="preserve">93401: Instituciones de Asistencia Social </v>
      </c>
      <c r="S192" s="124" t="str">
        <f>VLOOKUP(A192,BASE.!$A$2:$T$878,19,FALSE)</f>
        <v>Se  acompaña certificado de antecedentes financieros correspondiente al año 2019, aprobado por el Subdepartamento de Supervisión Financiera Nacional.</v>
      </c>
      <c r="T192" s="169">
        <f>VLOOKUP(A192,BASE.!$A$2:$T$878,20,FALSE)</f>
        <v>37970</v>
      </c>
      <c r="U192" s="183">
        <v>4400</v>
      </c>
      <c r="V192" s="184">
        <v>17072255</v>
      </c>
      <c r="W192" s="184">
        <v>43807935</v>
      </c>
      <c r="X192" s="170">
        <v>44286</v>
      </c>
      <c r="Y192" s="166" t="s">
        <v>7879</v>
      </c>
      <c r="Z192" s="166" t="s">
        <v>7880</v>
      </c>
      <c r="AA192" s="183" t="s">
        <v>7988</v>
      </c>
    </row>
    <row r="193" spans="1:27" x14ac:dyDescent="0.2">
      <c r="A193" s="183">
        <v>4425</v>
      </c>
      <c r="B193" s="124" t="str">
        <f>VLOOKUP(A193,BASE.!$A$2:$T$878,2,FALSE)</f>
        <v xml:space="preserve">
Fundación Padre Semería
</v>
      </c>
      <c r="C193" s="124">
        <f>VLOOKUP(A193,BASE.!$A$2:$T$878,3,FALSE)</f>
        <v>711789006</v>
      </c>
      <c r="D193" s="124" t="str">
        <f>VLOOKUP(A193,BASE.!$A$2:$T$878,4,FALSE)</f>
        <v>Fundación de Derecho Privado</v>
      </c>
      <c r="E193" s="124" t="str">
        <f>VLOOKUP(A193,BASE.!$A$2:$T$878,5,FALSE)</f>
        <v>Otorgado por Decreto Supremo Nº 954, de fecha 7 de noviembre de 1984, del Ministerio de Justicia.</v>
      </c>
      <c r="F193" s="124" t="str">
        <f>VLOOKUP(A193,BASE.!$A$2:$T$878,6,FALSE)</f>
        <v xml:space="preserve">Certificado de Vigencia, folio 500339790937, de fecha 10 de agosto de 2020, del Servicio de Registro Civil e Identificación.
</v>
      </c>
      <c r="G193" s="124" t="str">
        <f>VLOOKUP(A193,BASE.!$A$2:$T$878,7,FALSE)</f>
        <v xml:space="preserve">
Fundación Padre Semería
</v>
      </c>
      <c r="H193" s="124" t="str">
        <f>VLOOKUP(A193,BASE.!$A$2:$T$878,8,FALSE)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3" s="124" t="str">
        <f>VLOOKUP(A193,BASE.!$A$2:$T$878,9,FALSE)</f>
        <v>Los miembros del Directorio durarán en sus cargos indefinidamente, sin perjuicio de que los titulares de los cargos de Presidente, Vicepresidente, Tesorero y Secretario duarán en sus cargos por tres años, pudiendo ser reelegidos indefinidamente.</v>
      </c>
      <c r="J193" s="124" t="str">
        <f>VLOOKUP(A193,BASE.!$A$2:$T$878,10,FALSE)</f>
        <v>07 de septiembre de 2020, duración indefinida.</v>
      </c>
      <c r="K193" s="124" t="str">
        <f>VLOOKUP(A193,BASE.!$A$2:$T$878,11,FALSE)</f>
        <v xml:space="preserve">Mario Santiago Manríquez Santa Cruz, 
</v>
      </c>
      <c r="L193" s="124" t="str">
        <f>VLOOKUP(A193,BASE.!$A$2:$T$878,12,FALSE)</f>
        <v xml:space="preserve">Avenida Gabriela 02980, La Pintana. 
</v>
      </c>
      <c r="M193" s="124" t="str">
        <f>VLOOKUP(A193,BASE.!$A$2:$T$878,13,FALSE)</f>
        <v>XIII</v>
      </c>
      <c r="N193" s="124" t="str">
        <f>VLOOKUP(A193,BASE.!$A$2:$T$878,14,FALSE)</f>
        <v>La Pintana.</v>
      </c>
      <c r="O193" s="124" t="str">
        <f>VLOOKUP(A193,BASE.!$A$2:$T$878,15,FALSE)</f>
        <v>Telefono 56-2- 23815540</v>
      </c>
      <c r="P193" s="124" t="str">
        <f>VLOOKUP(A193,BASE.!$A$2:$T$878,16,FALSE)</f>
        <v>Http://www.padresemeria.cl</v>
      </c>
      <c r="Q193" s="124">
        <f>VLOOKUP(A193,BASE.!$A$2:$T$878,17,FALSE)</f>
        <v>0</v>
      </c>
      <c r="R193" s="124">
        <f>VLOOKUP(A193,BASE.!$A$2:$T$878,18,FALSE)</f>
        <v>93401</v>
      </c>
      <c r="S193" s="124" t="str">
        <f>VLOOKUP(A193,BASE.!$A$2:$T$878,19,FALSE)</f>
        <v xml:space="preserve">Certificado de Antecedentes Financieros del año 2019 aprobados por el Sub Departamento Supervisión Financiera
</v>
      </c>
      <c r="T193" s="169">
        <f>VLOOKUP(A193,BASE.!$A$2:$T$878,20,FALSE)</f>
        <v>37970</v>
      </c>
      <c r="U193" s="183">
        <v>4425</v>
      </c>
      <c r="V193" s="184">
        <v>3729307</v>
      </c>
      <c r="W193" s="184">
        <v>62660251</v>
      </c>
      <c r="X193" s="170">
        <v>44286</v>
      </c>
      <c r="Y193" s="166" t="s">
        <v>7879</v>
      </c>
      <c r="Z193" s="166" t="s">
        <v>7880</v>
      </c>
      <c r="AA193" s="183" t="s">
        <v>7941</v>
      </c>
    </row>
    <row r="194" spans="1:27" x14ac:dyDescent="0.2">
      <c r="A194" s="183">
        <v>4425</v>
      </c>
      <c r="B194" s="124" t="str">
        <f>VLOOKUP(A194,BASE.!$A$2:$T$878,2,FALSE)</f>
        <v xml:space="preserve">
Fundación Padre Semería
</v>
      </c>
      <c r="C194" s="124">
        <f>VLOOKUP(A194,BASE.!$A$2:$T$878,3,FALSE)</f>
        <v>711789006</v>
      </c>
      <c r="D194" s="124" t="str">
        <f>VLOOKUP(A194,BASE.!$A$2:$T$878,4,FALSE)</f>
        <v>Fundación de Derecho Privado</v>
      </c>
      <c r="E194" s="124" t="str">
        <f>VLOOKUP(A194,BASE.!$A$2:$T$878,5,FALSE)</f>
        <v>Otorgado por Decreto Supremo Nº 954, de fecha 7 de noviembre de 1984, del Ministerio de Justicia.</v>
      </c>
      <c r="F194" s="124" t="str">
        <f>VLOOKUP(A194,BASE.!$A$2:$T$878,6,FALSE)</f>
        <v xml:space="preserve">Certificado de Vigencia, folio 500339790937, de fecha 10 de agosto de 2020, del Servicio de Registro Civil e Identificación.
</v>
      </c>
      <c r="G194" s="124" t="str">
        <f>VLOOKUP(A194,BASE.!$A$2:$T$878,7,FALSE)</f>
        <v xml:space="preserve">
Fundación Padre Semería
</v>
      </c>
      <c r="H194" s="124" t="str">
        <f>VLOOKUP(A194,BASE.!$A$2:$T$878,8,FALSE)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4" s="124" t="str">
        <f>VLOOKUP(A194,BASE.!$A$2:$T$878,9,FALSE)</f>
        <v>Los miembros del Directorio durarán en sus cargos indefinidamente, sin perjuicio de que los titulares de los cargos de Presidente, Vicepresidente, Tesorero y Secretario duarán en sus cargos por tres años, pudiendo ser reelegidos indefinidamente.</v>
      </c>
      <c r="J194" s="124" t="str">
        <f>VLOOKUP(A194,BASE.!$A$2:$T$878,10,FALSE)</f>
        <v>07 de septiembre de 2020, duración indefinida.</v>
      </c>
      <c r="K194" s="124" t="str">
        <f>VLOOKUP(A194,BASE.!$A$2:$T$878,11,FALSE)</f>
        <v xml:space="preserve">Mario Santiago Manríquez Santa Cruz, 
</v>
      </c>
      <c r="L194" s="124" t="str">
        <f>VLOOKUP(A194,BASE.!$A$2:$T$878,12,FALSE)</f>
        <v xml:space="preserve">Avenida Gabriela 02980, La Pintana. 
</v>
      </c>
      <c r="M194" s="124" t="str">
        <f>VLOOKUP(A194,BASE.!$A$2:$T$878,13,FALSE)</f>
        <v>XIII</v>
      </c>
      <c r="N194" s="124" t="str">
        <f>VLOOKUP(A194,BASE.!$A$2:$T$878,14,FALSE)</f>
        <v>La Pintana.</v>
      </c>
      <c r="O194" s="124" t="str">
        <f>VLOOKUP(A194,BASE.!$A$2:$T$878,15,FALSE)</f>
        <v>Telefono 56-2- 23815540</v>
      </c>
      <c r="P194" s="124" t="str">
        <f>VLOOKUP(A194,BASE.!$A$2:$T$878,16,FALSE)</f>
        <v>Http://www.padresemeria.cl</v>
      </c>
      <c r="Q194" s="124">
        <f>VLOOKUP(A194,BASE.!$A$2:$T$878,17,FALSE)</f>
        <v>0</v>
      </c>
      <c r="R194" s="124">
        <f>VLOOKUP(A194,BASE.!$A$2:$T$878,18,FALSE)</f>
        <v>93401</v>
      </c>
      <c r="S194" s="124" t="str">
        <f>VLOOKUP(A194,BASE.!$A$2:$T$878,19,FALSE)</f>
        <v xml:space="preserve">Certificado de Antecedentes Financieros del año 2019 aprobados por el Sub Departamento Supervisión Financiera
</v>
      </c>
      <c r="T194" s="169">
        <f>VLOOKUP(A194,BASE.!$A$2:$T$878,20,FALSE)</f>
        <v>37970</v>
      </c>
      <c r="U194" s="183">
        <v>4425</v>
      </c>
      <c r="V194" s="184">
        <v>18826080</v>
      </c>
      <c r="W194" s="184">
        <v>51143567</v>
      </c>
      <c r="X194" s="170">
        <v>44286</v>
      </c>
      <c r="Y194" s="166" t="s">
        <v>7879</v>
      </c>
      <c r="Z194" s="166" t="s">
        <v>7880</v>
      </c>
      <c r="AA194" s="183" t="s">
        <v>7989</v>
      </c>
    </row>
    <row r="195" spans="1:27" x14ac:dyDescent="0.2">
      <c r="A195" s="183">
        <v>4450</v>
      </c>
      <c r="B195" s="124" t="s">
        <v>8288</v>
      </c>
      <c r="C195" s="124">
        <f>VLOOKUP(A195,BASE.!$A$2:$T$878,3,FALSE)</f>
        <v>706786007</v>
      </c>
      <c r="D195" s="124" t="str">
        <f>VLOOKUP(A195,BASE.!$A$2:$T$878,4,FALSE)</f>
        <v>Fundación de Derecho Privado</v>
      </c>
      <c r="E195" s="124" t="str">
        <f>VLOOKUP(A195,BASE.!$A$2:$T$878,5,FALSE)</f>
        <v xml:space="preserve">Decreto Supremo Nº 1554, de 2 de septiembre de 1976, del ministerio de Justicia. </v>
      </c>
      <c r="F195" s="124" t="str">
        <f>VLOOKUP(A195,BASE.!$A$2:$T$878,6,FALSE)</f>
        <v xml:space="preserve">Certificado de Vigencia, folio Nº 500355316567, emitido por el SRCeI con fecha 10 de noviembre de 2020.
</v>
      </c>
      <c r="G195" s="124" t="str">
        <f>VLOOKUP(A195,BASE.!$A$2:$T$878,7,FALSE)</f>
        <v>La capacitación y formación integral de personas de escasos recursos, sin costo para ellos y sin discriminación de ninguna especie, a fin de que puedan integrarse al desarrollo del país.</v>
      </c>
      <c r="H195" s="124" t="str">
        <f>VLOOKUP(A195,BASE.!$A$2:$T$878,8,FALSE)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5" s="124" t="str">
        <f>VLOOKUP(A195,BASE.!$A$2:$T$878,9,FALSE)</f>
        <v xml:space="preserve">Los miembros del Directorio permanecerán en sus cargos dos años.
</v>
      </c>
      <c r="J195" s="124" t="str">
        <f>VLOOKUP(A195,BASE.!$A$2:$T$878,10,FALSE)</f>
        <v>Con fecha 20 de diciembre de 2017 se ratifica el Directorio, según consta en el Acta de Sesión Ordinaria de Directorio de dicha fecha, reducida a escritura pública de fecha 04 de enero de 2018, de la 18° Notaría Pública.</v>
      </c>
      <c r="K195" s="124" t="str">
        <f>VLOOKUP(A195,BASE.!$A$2:$T$878,11,FALSE)</f>
        <v xml:space="preserve">Representante Legal:
María Angélica Grez del Canto
</v>
      </c>
      <c r="L195" s="124" t="str">
        <f>VLOOKUP(A195,BASE.!$A$2:$T$878,12,FALSE)</f>
        <v xml:space="preserve">Avenida 11 de septiembre Nº2250, oficina Nº1025, comuna de Providencia, Región Metropolitana.
</v>
      </c>
      <c r="M195" s="124" t="str">
        <f>VLOOKUP(A195,BASE.!$A$2:$T$878,13,FALSE)</f>
        <v>XIII</v>
      </c>
      <c r="N195" s="124" t="str">
        <f>VLOOKUP(A195,BASE.!$A$2:$T$878,14,FALSE)</f>
        <v>Providencia</v>
      </c>
      <c r="O195" s="124">
        <f>VLOOKUP(A195,BASE.!$A$2:$T$878,15,FALSE)</f>
        <v>0</v>
      </c>
      <c r="P195" s="124" t="str">
        <f>VLOOKUP(A195,BASE.!$A$2:$T$878,16,FALSE)</f>
        <v xml:space="preserve"> fundacion@paulajaraquemada.tie.cl</v>
      </c>
      <c r="Q195" s="124">
        <f>VLOOKUP(A195,BASE.!$A$2:$T$878,17,FALSE)</f>
        <v>0</v>
      </c>
      <c r="R195" s="124">
        <f>VLOOKUP(A195,BASE.!$A$2:$T$878,18,FALSE)</f>
        <v>93401</v>
      </c>
      <c r="S195" s="124" t="str">
        <f>VLOOKUP(A195,BASE.!$A$2:$T$878,19,FALSE)</f>
        <v>Se acompaña certificado financiero correspondiente al año 2019,  aprobados por  USUFI</v>
      </c>
      <c r="T195" s="169">
        <f>VLOOKUP(A195,BASE.!$A$2:$T$878,20,FALSE)</f>
        <v>37970</v>
      </c>
      <c r="U195" s="183">
        <v>4450</v>
      </c>
      <c r="V195" s="184">
        <v>9930240</v>
      </c>
      <c r="W195" s="184">
        <v>31478860</v>
      </c>
      <c r="X195" s="170">
        <v>44286</v>
      </c>
      <c r="Y195" s="166" t="s">
        <v>7879</v>
      </c>
      <c r="Z195" s="166" t="s">
        <v>7880</v>
      </c>
      <c r="AA195" s="183" t="s">
        <v>7900</v>
      </c>
    </row>
    <row r="196" spans="1:27" x14ac:dyDescent="0.2">
      <c r="A196" s="183">
        <v>4450</v>
      </c>
      <c r="B196" s="124" t="s">
        <v>8288</v>
      </c>
      <c r="C196" s="124">
        <f>VLOOKUP(A196,BASE.!$A$2:$T$878,3,FALSE)</f>
        <v>706786007</v>
      </c>
      <c r="D196" s="124" t="str">
        <f>VLOOKUP(A196,BASE.!$A$2:$T$878,4,FALSE)</f>
        <v>Fundación de Derecho Privado</v>
      </c>
      <c r="E196" s="124" t="str">
        <f>VLOOKUP(A196,BASE.!$A$2:$T$878,5,FALSE)</f>
        <v xml:space="preserve">Decreto Supremo Nº 1554, de 2 de septiembre de 1976, del ministerio de Justicia. </v>
      </c>
      <c r="F196" s="124" t="str">
        <f>VLOOKUP(A196,BASE.!$A$2:$T$878,6,FALSE)</f>
        <v xml:space="preserve">Certificado de Vigencia, folio Nº 500355316567, emitido por el SRCeI con fecha 10 de noviembre de 2020.
</v>
      </c>
      <c r="G196" s="124" t="str">
        <f>VLOOKUP(A196,BASE.!$A$2:$T$878,7,FALSE)</f>
        <v>La capacitación y formación integral de personas de escasos recursos, sin costo para ellos y sin discriminación de ninguna especie, a fin de que puedan integrarse al desarrollo del país.</v>
      </c>
      <c r="H196" s="124" t="str">
        <f>VLOOKUP(A196,BASE.!$A$2:$T$878,8,FALSE)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6" s="124" t="str">
        <f>VLOOKUP(A196,BASE.!$A$2:$T$878,9,FALSE)</f>
        <v xml:space="preserve">Los miembros del Directorio permanecerán en sus cargos dos años.
</v>
      </c>
      <c r="J196" s="124" t="str">
        <f>VLOOKUP(A196,BASE.!$A$2:$T$878,10,FALSE)</f>
        <v>Con fecha 20 de diciembre de 2017 se ratifica el Directorio, según consta en el Acta de Sesión Ordinaria de Directorio de dicha fecha, reducida a escritura pública de fecha 04 de enero de 2018, de la 18° Notaría Pública.</v>
      </c>
      <c r="K196" s="124" t="str">
        <f>VLOOKUP(A196,BASE.!$A$2:$T$878,11,FALSE)</f>
        <v xml:space="preserve">Representante Legal:
María Angélica Grez del Canto
</v>
      </c>
      <c r="L196" s="124" t="str">
        <f>VLOOKUP(A196,BASE.!$A$2:$T$878,12,FALSE)</f>
        <v xml:space="preserve">Avenida 11 de septiembre Nº2250, oficina Nº1025, comuna de Providencia, Región Metropolitana.
</v>
      </c>
      <c r="M196" s="124" t="str">
        <f>VLOOKUP(A196,BASE.!$A$2:$T$878,13,FALSE)</f>
        <v>XIII</v>
      </c>
      <c r="N196" s="124" t="str">
        <f>VLOOKUP(A196,BASE.!$A$2:$T$878,14,FALSE)</f>
        <v>Providencia</v>
      </c>
      <c r="O196" s="124">
        <f>VLOOKUP(A196,BASE.!$A$2:$T$878,15,FALSE)</f>
        <v>0</v>
      </c>
      <c r="P196" s="124" t="str">
        <f>VLOOKUP(A196,BASE.!$A$2:$T$878,16,FALSE)</f>
        <v xml:space="preserve"> fundacion@paulajaraquemada.tie.cl</v>
      </c>
      <c r="Q196" s="124">
        <f>VLOOKUP(A196,BASE.!$A$2:$T$878,17,FALSE)</f>
        <v>0</v>
      </c>
      <c r="R196" s="124">
        <f>VLOOKUP(A196,BASE.!$A$2:$T$878,18,FALSE)</f>
        <v>93401</v>
      </c>
      <c r="S196" s="124" t="str">
        <f>VLOOKUP(A196,BASE.!$A$2:$T$878,19,FALSE)</f>
        <v>Se acompaña certificado financiero correspondiente al año 2019,  aprobados por  USUFI</v>
      </c>
      <c r="T196" s="169">
        <f>VLOOKUP(A196,BASE.!$A$2:$T$878,20,FALSE)</f>
        <v>37970</v>
      </c>
      <c r="U196" s="183">
        <v>4450</v>
      </c>
      <c r="V196" s="184">
        <v>8401914</v>
      </c>
      <c r="W196" s="184">
        <v>24763536</v>
      </c>
      <c r="X196" s="170">
        <v>44286</v>
      </c>
      <c r="Y196" s="166" t="s">
        <v>7879</v>
      </c>
      <c r="Z196" s="166" t="s">
        <v>7880</v>
      </c>
      <c r="AA196" s="183" t="s">
        <v>7962</v>
      </c>
    </row>
    <row r="197" spans="1:27" x14ac:dyDescent="0.2">
      <c r="A197" s="183">
        <v>4450</v>
      </c>
      <c r="B197" s="124" t="s">
        <v>8288</v>
      </c>
      <c r="C197" s="124">
        <f>VLOOKUP(A197,BASE.!$A$2:$T$878,3,FALSE)</f>
        <v>706786007</v>
      </c>
      <c r="D197" s="124" t="str">
        <f>VLOOKUP(A197,BASE.!$A$2:$T$878,4,FALSE)</f>
        <v>Fundación de Derecho Privado</v>
      </c>
      <c r="E197" s="124" t="str">
        <f>VLOOKUP(A197,BASE.!$A$2:$T$878,5,FALSE)</f>
        <v xml:space="preserve">Decreto Supremo Nº 1554, de 2 de septiembre de 1976, del ministerio de Justicia. </v>
      </c>
      <c r="F197" s="124" t="str">
        <f>VLOOKUP(A197,BASE.!$A$2:$T$878,6,FALSE)</f>
        <v xml:space="preserve">Certificado de Vigencia, folio Nº 500355316567, emitido por el SRCeI con fecha 10 de noviembre de 2020.
</v>
      </c>
      <c r="G197" s="124" t="str">
        <f>VLOOKUP(A197,BASE.!$A$2:$T$878,7,FALSE)</f>
        <v>La capacitación y formación integral de personas de escasos recursos, sin costo para ellos y sin discriminación de ninguna especie, a fin de que puedan integrarse al desarrollo del país.</v>
      </c>
      <c r="H197" s="124" t="str">
        <f>VLOOKUP(A197,BASE.!$A$2:$T$878,8,FALSE)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7" s="124" t="str">
        <f>VLOOKUP(A197,BASE.!$A$2:$T$878,9,FALSE)</f>
        <v xml:space="preserve">Los miembros del Directorio permanecerán en sus cargos dos años.
</v>
      </c>
      <c r="J197" s="124" t="str">
        <f>VLOOKUP(A197,BASE.!$A$2:$T$878,10,FALSE)</f>
        <v>Con fecha 20 de diciembre de 2017 se ratifica el Directorio, según consta en el Acta de Sesión Ordinaria de Directorio de dicha fecha, reducida a escritura pública de fecha 04 de enero de 2018, de la 18° Notaría Pública.</v>
      </c>
      <c r="K197" s="124" t="str">
        <f>VLOOKUP(A197,BASE.!$A$2:$T$878,11,FALSE)</f>
        <v xml:space="preserve">Representante Legal:
María Angélica Grez del Canto
</v>
      </c>
      <c r="L197" s="124" t="str">
        <f>VLOOKUP(A197,BASE.!$A$2:$T$878,12,FALSE)</f>
        <v xml:space="preserve">Avenida 11 de septiembre Nº2250, oficina Nº1025, comuna de Providencia, Región Metropolitana.
</v>
      </c>
      <c r="M197" s="124" t="str">
        <f>VLOOKUP(A197,BASE.!$A$2:$T$878,13,FALSE)</f>
        <v>XIII</v>
      </c>
      <c r="N197" s="124" t="str">
        <f>VLOOKUP(A197,BASE.!$A$2:$T$878,14,FALSE)</f>
        <v>Providencia</v>
      </c>
      <c r="O197" s="124">
        <f>VLOOKUP(A197,BASE.!$A$2:$T$878,15,FALSE)</f>
        <v>0</v>
      </c>
      <c r="P197" s="124" t="str">
        <f>VLOOKUP(A197,BASE.!$A$2:$T$878,16,FALSE)</f>
        <v xml:space="preserve"> fundacion@paulajaraquemada.tie.cl</v>
      </c>
      <c r="Q197" s="124">
        <f>VLOOKUP(A197,BASE.!$A$2:$T$878,17,FALSE)</f>
        <v>0</v>
      </c>
      <c r="R197" s="124">
        <f>VLOOKUP(A197,BASE.!$A$2:$T$878,18,FALSE)</f>
        <v>93401</v>
      </c>
      <c r="S197" s="124" t="str">
        <f>VLOOKUP(A197,BASE.!$A$2:$T$878,19,FALSE)</f>
        <v>Se acompaña certificado financiero correspondiente al año 2019,  aprobados por  USUFI</v>
      </c>
      <c r="T197" s="169">
        <f>VLOOKUP(A197,BASE.!$A$2:$T$878,20,FALSE)</f>
        <v>37970</v>
      </c>
      <c r="U197" s="183">
        <v>4450</v>
      </c>
      <c r="V197" s="184">
        <v>7137360</v>
      </c>
      <c r="W197" s="184">
        <v>19550160</v>
      </c>
      <c r="X197" s="170">
        <v>44286</v>
      </c>
      <c r="Y197" s="166" t="s">
        <v>7879</v>
      </c>
      <c r="Z197" s="166" t="s">
        <v>7880</v>
      </c>
      <c r="AA197" s="183" t="s">
        <v>7884</v>
      </c>
    </row>
    <row r="198" spans="1:27" x14ac:dyDescent="0.2">
      <c r="A198" s="183">
        <v>4450</v>
      </c>
      <c r="B198" s="124" t="s">
        <v>8288</v>
      </c>
      <c r="C198" s="124">
        <f>VLOOKUP(A198,BASE.!$A$2:$T$878,3,FALSE)</f>
        <v>706786007</v>
      </c>
      <c r="D198" s="124" t="str">
        <f>VLOOKUP(A198,BASE.!$A$2:$T$878,4,FALSE)</f>
        <v>Fundación de Derecho Privado</v>
      </c>
      <c r="E198" s="124" t="str">
        <f>VLOOKUP(A198,BASE.!$A$2:$T$878,5,FALSE)</f>
        <v xml:space="preserve">Decreto Supremo Nº 1554, de 2 de septiembre de 1976, del ministerio de Justicia. </v>
      </c>
      <c r="F198" s="124" t="str">
        <f>VLOOKUP(A198,BASE.!$A$2:$T$878,6,FALSE)</f>
        <v xml:space="preserve">Certificado de Vigencia, folio Nº 500355316567, emitido por el SRCeI con fecha 10 de noviembre de 2020.
</v>
      </c>
      <c r="G198" s="124" t="str">
        <f>VLOOKUP(A198,BASE.!$A$2:$T$878,7,FALSE)</f>
        <v>La capacitación y formación integral de personas de escasos recursos, sin costo para ellos y sin discriminación de ninguna especie, a fin de que puedan integrarse al desarrollo del país.</v>
      </c>
      <c r="H198" s="124" t="str">
        <f>VLOOKUP(A198,BASE.!$A$2:$T$878,8,FALSE)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8" s="124" t="str">
        <f>VLOOKUP(A198,BASE.!$A$2:$T$878,9,FALSE)</f>
        <v xml:space="preserve">Los miembros del Directorio permanecerán en sus cargos dos años.
</v>
      </c>
      <c r="J198" s="124" t="str">
        <f>VLOOKUP(A198,BASE.!$A$2:$T$878,10,FALSE)</f>
        <v>Con fecha 20 de diciembre de 2017 se ratifica el Directorio, según consta en el Acta de Sesión Ordinaria de Directorio de dicha fecha, reducida a escritura pública de fecha 04 de enero de 2018, de la 18° Notaría Pública.</v>
      </c>
      <c r="K198" s="124" t="str">
        <f>VLOOKUP(A198,BASE.!$A$2:$T$878,11,FALSE)</f>
        <v xml:space="preserve">Representante Legal:
María Angélica Grez del Canto
</v>
      </c>
      <c r="L198" s="124" t="str">
        <f>VLOOKUP(A198,BASE.!$A$2:$T$878,12,FALSE)</f>
        <v xml:space="preserve">Avenida 11 de septiembre Nº2250, oficina Nº1025, comuna de Providencia, Región Metropolitana.
</v>
      </c>
      <c r="M198" s="124" t="str">
        <f>VLOOKUP(A198,BASE.!$A$2:$T$878,13,FALSE)</f>
        <v>XIII</v>
      </c>
      <c r="N198" s="124" t="str">
        <f>VLOOKUP(A198,BASE.!$A$2:$T$878,14,FALSE)</f>
        <v>Providencia</v>
      </c>
      <c r="O198" s="124">
        <f>VLOOKUP(A198,BASE.!$A$2:$T$878,15,FALSE)</f>
        <v>0</v>
      </c>
      <c r="P198" s="124" t="str">
        <f>VLOOKUP(A198,BASE.!$A$2:$T$878,16,FALSE)</f>
        <v xml:space="preserve"> fundacion@paulajaraquemada.tie.cl</v>
      </c>
      <c r="Q198" s="124">
        <f>VLOOKUP(A198,BASE.!$A$2:$T$878,17,FALSE)</f>
        <v>0</v>
      </c>
      <c r="R198" s="124">
        <f>VLOOKUP(A198,BASE.!$A$2:$T$878,18,FALSE)</f>
        <v>93401</v>
      </c>
      <c r="S198" s="124" t="str">
        <f>VLOOKUP(A198,BASE.!$A$2:$T$878,19,FALSE)</f>
        <v>Se acompaña certificado financiero correspondiente al año 2019,  aprobados por  USUFI</v>
      </c>
      <c r="T198" s="169">
        <f>VLOOKUP(A198,BASE.!$A$2:$T$878,20,FALSE)</f>
        <v>37970</v>
      </c>
      <c r="U198" s="183">
        <v>4450</v>
      </c>
      <c r="V198" s="184">
        <v>7075296</v>
      </c>
      <c r="W198" s="184">
        <v>26886125</v>
      </c>
      <c r="X198" s="170">
        <v>44286</v>
      </c>
      <c r="Y198" s="166" t="s">
        <v>7879</v>
      </c>
      <c r="Z198" s="166" t="s">
        <v>7880</v>
      </c>
      <c r="AA198" s="183" t="s">
        <v>7909</v>
      </c>
    </row>
    <row r="199" spans="1:27" x14ac:dyDescent="0.2">
      <c r="A199" s="183">
        <v>4450</v>
      </c>
      <c r="B199" s="124" t="s">
        <v>8288</v>
      </c>
      <c r="C199" s="124">
        <f>VLOOKUP(A199,BASE.!$A$2:$T$878,3,FALSE)</f>
        <v>706786007</v>
      </c>
      <c r="D199" s="124" t="str">
        <f>VLOOKUP(A199,BASE.!$A$2:$T$878,4,FALSE)</f>
        <v>Fundación de Derecho Privado</v>
      </c>
      <c r="E199" s="124" t="str">
        <f>VLOOKUP(A199,BASE.!$A$2:$T$878,5,FALSE)</f>
        <v xml:space="preserve">Decreto Supremo Nº 1554, de 2 de septiembre de 1976, del ministerio de Justicia. </v>
      </c>
      <c r="F199" s="124" t="str">
        <f>VLOOKUP(A199,BASE.!$A$2:$T$878,6,FALSE)</f>
        <v xml:space="preserve">Certificado de Vigencia, folio Nº 500355316567, emitido por el SRCeI con fecha 10 de noviembre de 2020.
</v>
      </c>
      <c r="G199" s="124" t="str">
        <f>VLOOKUP(A199,BASE.!$A$2:$T$878,7,FALSE)</f>
        <v>La capacitación y formación integral de personas de escasos recursos, sin costo para ellos y sin discriminación de ninguna especie, a fin de que puedan integrarse al desarrollo del país.</v>
      </c>
      <c r="H199" s="124" t="str">
        <f>VLOOKUP(A199,BASE.!$A$2:$T$878,8,FALSE)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9" s="124" t="str">
        <f>VLOOKUP(A199,BASE.!$A$2:$T$878,9,FALSE)</f>
        <v xml:space="preserve">Los miembros del Directorio permanecerán en sus cargos dos años.
</v>
      </c>
      <c r="J199" s="124" t="str">
        <f>VLOOKUP(A199,BASE.!$A$2:$T$878,10,FALSE)</f>
        <v>Con fecha 20 de diciembre de 2017 se ratifica el Directorio, según consta en el Acta de Sesión Ordinaria de Directorio de dicha fecha, reducida a escritura pública de fecha 04 de enero de 2018, de la 18° Notaría Pública.</v>
      </c>
      <c r="K199" s="124" t="str">
        <f>VLOOKUP(A199,BASE.!$A$2:$T$878,11,FALSE)</f>
        <v xml:space="preserve">Representante Legal:
María Angélica Grez del Canto
</v>
      </c>
      <c r="L199" s="124" t="str">
        <f>VLOOKUP(A199,BASE.!$A$2:$T$878,12,FALSE)</f>
        <v xml:space="preserve">Avenida 11 de septiembre Nº2250, oficina Nº1025, comuna de Providencia, Región Metropolitana.
</v>
      </c>
      <c r="M199" s="124" t="str">
        <f>VLOOKUP(A199,BASE.!$A$2:$T$878,13,FALSE)</f>
        <v>XIII</v>
      </c>
      <c r="N199" s="124" t="str">
        <f>VLOOKUP(A199,BASE.!$A$2:$T$878,14,FALSE)</f>
        <v>Providencia</v>
      </c>
      <c r="O199" s="124">
        <f>VLOOKUP(A199,BASE.!$A$2:$T$878,15,FALSE)</f>
        <v>0</v>
      </c>
      <c r="P199" s="124" t="str">
        <f>VLOOKUP(A199,BASE.!$A$2:$T$878,16,FALSE)</f>
        <v xml:space="preserve"> fundacion@paulajaraquemada.tie.cl</v>
      </c>
      <c r="Q199" s="124">
        <f>VLOOKUP(A199,BASE.!$A$2:$T$878,17,FALSE)</f>
        <v>0</v>
      </c>
      <c r="R199" s="124">
        <f>VLOOKUP(A199,BASE.!$A$2:$T$878,18,FALSE)</f>
        <v>93401</v>
      </c>
      <c r="S199" s="124" t="str">
        <f>VLOOKUP(A199,BASE.!$A$2:$T$878,19,FALSE)</f>
        <v>Se acompaña certificado financiero correspondiente al año 2019,  aprobados por  USUFI</v>
      </c>
      <c r="T199" s="169">
        <f>VLOOKUP(A199,BASE.!$A$2:$T$878,20,FALSE)</f>
        <v>37970</v>
      </c>
      <c r="U199" s="183">
        <v>4450</v>
      </c>
      <c r="V199" s="184">
        <v>8048149</v>
      </c>
      <c r="W199" s="184">
        <v>24232888</v>
      </c>
      <c r="X199" s="170">
        <v>44286</v>
      </c>
      <c r="Y199" s="166" t="s">
        <v>7879</v>
      </c>
      <c r="Z199" s="166" t="s">
        <v>7880</v>
      </c>
      <c r="AA199" s="183" t="s">
        <v>7990</v>
      </c>
    </row>
    <row r="200" spans="1:27" x14ac:dyDescent="0.2">
      <c r="A200" s="183">
        <v>4450</v>
      </c>
      <c r="B200" s="124" t="s">
        <v>8288</v>
      </c>
      <c r="C200" s="124">
        <f>VLOOKUP(A200,BASE.!$A$2:$T$878,3,FALSE)</f>
        <v>706786007</v>
      </c>
      <c r="D200" s="124" t="str">
        <f>VLOOKUP(A200,BASE.!$A$2:$T$878,4,FALSE)</f>
        <v>Fundación de Derecho Privado</v>
      </c>
      <c r="E200" s="124" t="str">
        <f>VLOOKUP(A200,BASE.!$A$2:$T$878,5,FALSE)</f>
        <v xml:space="preserve">Decreto Supremo Nº 1554, de 2 de septiembre de 1976, del ministerio de Justicia. </v>
      </c>
      <c r="F200" s="124" t="str">
        <f>VLOOKUP(A200,BASE.!$A$2:$T$878,6,FALSE)</f>
        <v xml:space="preserve">Certificado de Vigencia, folio Nº 500355316567, emitido por el SRCeI con fecha 10 de noviembre de 2020.
</v>
      </c>
      <c r="G200" s="124" t="str">
        <f>VLOOKUP(A200,BASE.!$A$2:$T$878,7,FALSE)</f>
        <v>La capacitación y formación integral de personas de escasos recursos, sin costo para ellos y sin discriminación de ninguna especie, a fin de que puedan integrarse al desarrollo del país.</v>
      </c>
      <c r="H200" s="124" t="str">
        <f>VLOOKUP(A200,BASE.!$A$2:$T$878,8,FALSE)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0" s="124" t="str">
        <f>VLOOKUP(A200,BASE.!$A$2:$T$878,9,FALSE)</f>
        <v xml:space="preserve">Los miembros del Directorio permanecerán en sus cargos dos años.
</v>
      </c>
      <c r="J200" s="124" t="str">
        <f>VLOOKUP(A200,BASE.!$A$2:$T$878,10,FALSE)</f>
        <v>Con fecha 20 de diciembre de 2017 se ratifica el Directorio, según consta en el Acta de Sesión Ordinaria de Directorio de dicha fecha, reducida a escritura pública de fecha 04 de enero de 2018, de la 18° Notaría Pública.</v>
      </c>
      <c r="K200" s="124" t="str">
        <f>VLOOKUP(A200,BASE.!$A$2:$T$878,11,FALSE)</f>
        <v xml:space="preserve">Representante Legal:
María Angélica Grez del Canto
</v>
      </c>
      <c r="L200" s="124" t="str">
        <f>VLOOKUP(A200,BASE.!$A$2:$T$878,12,FALSE)</f>
        <v xml:space="preserve">Avenida 11 de septiembre Nº2250, oficina Nº1025, comuna de Providencia, Región Metropolitana.
</v>
      </c>
      <c r="M200" s="124" t="str">
        <f>VLOOKUP(A200,BASE.!$A$2:$T$878,13,FALSE)</f>
        <v>XIII</v>
      </c>
      <c r="N200" s="124" t="str">
        <f>VLOOKUP(A200,BASE.!$A$2:$T$878,14,FALSE)</f>
        <v>Providencia</v>
      </c>
      <c r="O200" s="124">
        <f>VLOOKUP(A200,BASE.!$A$2:$T$878,15,FALSE)</f>
        <v>0</v>
      </c>
      <c r="P200" s="124" t="str">
        <f>VLOOKUP(A200,BASE.!$A$2:$T$878,16,FALSE)</f>
        <v xml:space="preserve"> fundacion@paulajaraquemada.tie.cl</v>
      </c>
      <c r="Q200" s="124">
        <f>VLOOKUP(A200,BASE.!$A$2:$T$878,17,FALSE)</f>
        <v>0</v>
      </c>
      <c r="R200" s="124">
        <f>VLOOKUP(A200,BASE.!$A$2:$T$878,18,FALSE)</f>
        <v>93401</v>
      </c>
      <c r="S200" s="124" t="str">
        <f>VLOOKUP(A200,BASE.!$A$2:$T$878,19,FALSE)</f>
        <v>Se acompaña certificado financiero correspondiente al año 2019,  aprobados por  USUFI</v>
      </c>
      <c r="T200" s="169">
        <f>VLOOKUP(A200,BASE.!$A$2:$T$878,20,FALSE)</f>
        <v>37970</v>
      </c>
      <c r="U200" s="183">
        <v>4450</v>
      </c>
      <c r="V200" s="184">
        <v>11717683</v>
      </c>
      <c r="W200" s="184">
        <v>27606067</v>
      </c>
      <c r="X200" s="170">
        <v>44286</v>
      </c>
      <c r="Y200" s="166" t="s">
        <v>7879</v>
      </c>
      <c r="Z200" s="166" t="s">
        <v>7880</v>
      </c>
      <c r="AA200" s="183" t="s">
        <v>187</v>
      </c>
    </row>
    <row r="201" spans="1:27" x14ac:dyDescent="0.2">
      <c r="A201" s="183">
        <v>4450</v>
      </c>
      <c r="B201" s="124" t="s">
        <v>8288</v>
      </c>
      <c r="C201" s="124">
        <f>VLOOKUP(A201,BASE.!$A$2:$T$878,3,FALSE)</f>
        <v>706786007</v>
      </c>
      <c r="D201" s="124" t="str">
        <f>VLOOKUP(A201,BASE.!$A$2:$T$878,4,FALSE)</f>
        <v>Fundación de Derecho Privado</v>
      </c>
      <c r="E201" s="124" t="str">
        <f>VLOOKUP(A201,BASE.!$A$2:$T$878,5,FALSE)</f>
        <v xml:space="preserve">Decreto Supremo Nº 1554, de 2 de septiembre de 1976, del ministerio de Justicia. </v>
      </c>
      <c r="F201" s="124" t="str">
        <f>VLOOKUP(A201,BASE.!$A$2:$T$878,6,FALSE)</f>
        <v xml:space="preserve">Certificado de Vigencia, folio Nº 500355316567, emitido por el SRCeI con fecha 10 de noviembre de 2020.
</v>
      </c>
      <c r="G201" s="124" t="str">
        <f>VLOOKUP(A201,BASE.!$A$2:$T$878,7,FALSE)</f>
        <v>La capacitación y formación integral de personas de escasos recursos, sin costo para ellos y sin discriminación de ninguna especie, a fin de que puedan integrarse al desarrollo del país.</v>
      </c>
      <c r="H201" s="124" t="str">
        <f>VLOOKUP(A201,BASE.!$A$2:$T$878,8,FALSE)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1" s="124" t="str">
        <f>VLOOKUP(A201,BASE.!$A$2:$T$878,9,FALSE)</f>
        <v xml:space="preserve">Los miembros del Directorio permanecerán en sus cargos dos años.
</v>
      </c>
      <c r="J201" s="124" t="str">
        <f>VLOOKUP(A201,BASE.!$A$2:$T$878,10,FALSE)</f>
        <v>Con fecha 20 de diciembre de 2017 se ratifica el Directorio, según consta en el Acta de Sesión Ordinaria de Directorio de dicha fecha, reducida a escritura pública de fecha 04 de enero de 2018, de la 18° Notaría Pública.</v>
      </c>
      <c r="K201" s="124" t="str">
        <f>VLOOKUP(A201,BASE.!$A$2:$T$878,11,FALSE)</f>
        <v xml:space="preserve">Representante Legal:
María Angélica Grez del Canto
</v>
      </c>
      <c r="L201" s="124" t="str">
        <f>VLOOKUP(A201,BASE.!$A$2:$T$878,12,FALSE)</f>
        <v xml:space="preserve">Avenida 11 de septiembre Nº2250, oficina Nº1025, comuna de Providencia, Región Metropolitana.
</v>
      </c>
      <c r="M201" s="124" t="str">
        <f>VLOOKUP(A201,BASE.!$A$2:$T$878,13,FALSE)</f>
        <v>XIII</v>
      </c>
      <c r="N201" s="124" t="str">
        <f>VLOOKUP(A201,BASE.!$A$2:$T$878,14,FALSE)</f>
        <v>Providencia</v>
      </c>
      <c r="O201" s="124">
        <f>VLOOKUP(A201,BASE.!$A$2:$T$878,15,FALSE)</f>
        <v>0</v>
      </c>
      <c r="P201" s="124" t="str">
        <f>VLOOKUP(A201,BASE.!$A$2:$T$878,16,FALSE)</f>
        <v xml:space="preserve"> fundacion@paulajaraquemada.tie.cl</v>
      </c>
      <c r="Q201" s="124">
        <f>VLOOKUP(A201,BASE.!$A$2:$T$878,17,FALSE)</f>
        <v>0</v>
      </c>
      <c r="R201" s="124">
        <f>VLOOKUP(A201,BASE.!$A$2:$T$878,18,FALSE)</f>
        <v>93401</v>
      </c>
      <c r="S201" s="124" t="str">
        <f>VLOOKUP(A201,BASE.!$A$2:$T$878,19,FALSE)</f>
        <v>Se acompaña certificado financiero correspondiente al año 2019,  aprobados por  USUFI</v>
      </c>
      <c r="T201" s="169">
        <f>VLOOKUP(A201,BASE.!$A$2:$T$878,20,FALSE)</f>
        <v>37970</v>
      </c>
      <c r="U201" s="183">
        <v>4450</v>
      </c>
      <c r="V201" s="184">
        <v>7944192</v>
      </c>
      <c r="W201" s="184">
        <v>23832576</v>
      </c>
      <c r="X201" s="170">
        <v>44286</v>
      </c>
      <c r="Y201" s="166" t="s">
        <v>7879</v>
      </c>
      <c r="Z201" s="166" t="s">
        <v>7880</v>
      </c>
      <c r="AA201" s="183" t="s">
        <v>7991</v>
      </c>
    </row>
    <row r="202" spans="1:27" x14ac:dyDescent="0.2">
      <c r="A202" s="183">
        <v>4450</v>
      </c>
      <c r="B202" s="124" t="s">
        <v>8288</v>
      </c>
      <c r="C202" s="124">
        <f>VLOOKUP(A202,BASE.!$A$2:$T$878,3,FALSE)</f>
        <v>706786007</v>
      </c>
      <c r="D202" s="124" t="str">
        <f>VLOOKUP(A202,BASE.!$A$2:$T$878,4,FALSE)</f>
        <v>Fundación de Derecho Privado</v>
      </c>
      <c r="E202" s="124" t="str">
        <f>VLOOKUP(A202,BASE.!$A$2:$T$878,5,FALSE)</f>
        <v xml:space="preserve">Decreto Supremo Nº 1554, de 2 de septiembre de 1976, del ministerio de Justicia. </v>
      </c>
      <c r="F202" s="124" t="str">
        <f>VLOOKUP(A202,BASE.!$A$2:$T$878,6,FALSE)</f>
        <v xml:space="preserve">Certificado de Vigencia, folio Nº 500355316567, emitido por el SRCeI con fecha 10 de noviembre de 2020.
</v>
      </c>
      <c r="G202" s="124" t="str">
        <f>VLOOKUP(A202,BASE.!$A$2:$T$878,7,FALSE)</f>
        <v>La capacitación y formación integral de personas de escasos recursos, sin costo para ellos y sin discriminación de ninguna especie, a fin de que puedan integrarse al desarrollo del país.</v>
      </c>
      <c r="H202" s="124" t="str">
        <f>VLOOKUP(A202,BASE.!$A$2:$T$878,8,FALSE)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2" s="124" t="str">
        <f>VLOOKUP(A202,BASE.!$A$2:$T$878,9,FALSE)</f>
        <v xml:space="preserve">Los miembros del Directorio permanecerán en sus cargos dos años.
</v>
      </c>
      <c r="J202" s="124" t="str">
        <f>VLOOKUP(A202,BASE.!$A$2:$T$878,10,FALSE)</f>
        <v>Con fecha 20 de diciembre de 2017 se ratifica el Directorio, según consta en el Acta de Sesión Ordinaria de Directorio de dicha fecha, reducida a escritura pública de fecha 04 de enero de 2018, de la 18° Notaría Pública.</v>
      </c>
      <c r="K202" s="124" t="str">
        <f>VLOOKUP(A202,BASE.!$A$2:$T$878,11,FALSE)</f>
        <v xml:space="preserve">Representante Legal:
María Angélica Grez del Canto
</v>
      </c>
      <c r="L202" s="124" t="str">
        <f>VLOOKUP(A202,BASE.!$A$2:$T$878,12,FALSE)</f>
        <v xml:space="preserve">Avenida 11 de septiembre Nº2250, oficina Nº1025, comuna de Providencia, Región Metropolitana.
</v>
      </c>
      <c r="M202" s="124" t="str">
        <f>VLOOKUP(A202,BASE.!$A$2:$T$878,13,FALSE)</f>
        <v>XIII</v>
      </c>
      <c r="N202" s="124" t="str">
        <f>VLOOKUP(A202,BASE.!$A$2:$T$878,14,FALSE)</f>
        <v>Providencia</v>
      </c>
      <c r="O202" s="124">
        <f>VLOOKUP(A202,BASE.!$A$2:$T$878,15,FALSE)</f>
        <v>0</v>
      </c>
      <c r="P202" s="124" t="str">
        <f>VLOOKUP(A202,BASE.!$A$2:$T$878,16,FALSE)</f>
        <v xml:space="preserve"> fundacion@paulajaraquemada.tie.cl</v>
      </c>
      <c r="Q202" s="124">
        <f>VLOOKUP(A202,BASE.!$A$2:$T$878,17,FALSE)</f>
        <v>0</v>
      </c>
      <c r="R202" s="124">
        <f>VLOOKUP(A202,BASE.!$A$2:$T$878,18,FALSE)</f>
        <v>93401</v>
      </c>
      <c r="S202" s="124" t="str">
        <f>VLOOKUP(A202,BASE.!$A$2:$T$878,19,FALSE)</f>
        <v>Se acompaña certificado financiero correspondiente al año 2019,  aprobados por  USUFI</v>
      </c>
      <c r="T202" s="169">
        <f>VLOOKUP(A202,BASE.!$A$2:$T$878,20,FALSE)</f>
        <v>37970</v>
      </c>
      <c r="U202" s="183">
        <v>4450</v>
      </c>
      <c r="V202" s="184">
        <v>4965120</v>
      </c>
      <c r="W202" s="184">
        <v>14972940</v>
      </c>
      <c r="X202" s="170">
        <v>44286</v>
      </c>
      <c r="Y202" s="166" t="s">
        <v>7879</v>
      </c>
      <c r="Z202" s="166" t="s">
        <v>7880</v>
      </c>
      <c r="AA202" s="183" t="s">
        <v>7992</v>
      </c>
    </row>
    <row r="203" spans="1:27" x14ac:dyDescent="0.2">
      <c r="A203" s="183">
        <v>4450</v>
      </c>
      <c r="B203" s="124" t="s">
        <v>8288</v>
      </c>
      <c r="C203" s="124">
        <f>VLOOKUP(A203,BASE.!$A$2:$T$878,3,FALSE)</f>
        <v>706786007</v>
      </c>
      <c r="D203" s="124" t="str">
        <f>VLOOKUP(A203,BASE.!$A$2:$T$878,4,FALSE)</f>
        <v>Fundación de Derecho Privado</v>
      </c>
      <c r="E203" s="124" t="str">
        <f>VLOOKUP(A203,BASE.!$A$2:$T$878,5,FALSE)</f>
        <v xml:space="preserve">Decreto Supremo Nº 1554, de 2 de septiembre de 1976, del ministerio de Justicia. </v>
      </c>
      <c r="F203" s="124" t="str">
        <f>VLOOKUP(A203,BASE.!$A$2:$T$878,6,FALSE)</f>
        <v xml:space="preserve">Certificado de Vigencia, folio Nº 500355316567, emitido por el SRCeI con fecha 10 de noviembre de 2020.
</v>
      </c>
      <c r="G203" s="124" t="str">
        <f>VLOOKUP(A203,BASE.!$A$2:$T$878,7,FALSE)</f>
        <v>La capacitación y formación integral de personas de escasos recursos, sin costo para ellos y sin discriminación de ninguna especie, a fin de que puedan integrarse al desarrollo del país.</v>
      </c>
      <c r="H203" s="124" t="str">
        <f>VLOOKUP(A203,BASE.!$A$2:$T$878,8,FALSE)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3" s="124" t="str">
        <f>VLOOKUP(A203,BASE.!$A$2:$T$878,9,FALSE)</f>
        <v xml:space="preserve">Los miembros del Directorio permanecerán en sus cargos dos años.
</v>
      </c>
      <c r="J203" s="124" t="str">
        <f>VLOOKUP(A203,BASE.!$A$2:$T$878,10,FALSE)</f>
        <v>Con fecha 20 de diciembre de 2017 se ratifica el Directorio, según consta en el Acta de Sesión Ordinaria de Directorio de dicha fecha, reducida a escritura pública de fecha 04 de enero de 2018, de la 18° Notaría Pública.</v>
      </c>
      <c r="K203" s="124" t="str">
        <f>VLOOKUP(A203,BASE.!$A$2:$T$878,11,FALSE)</f>
        <v xml:space="preserve">Representante Legal:
María Angélica Grez del Canto
</v>
      </c>
      <c r="L203" s="124" t="str">
        <f>VLOOKUP(A203,BASE.!$A$2:$T$878,12,FALSE)</f>
        <v xml:space="preserve">Avenida 11 de septiembre Nº2250, oficina Nº1025, comuna de Providencia, Región Metropolitana.
</v>
      </c>
      <c r="M203" s="124" t="str">
        <f>VLOOKUP(A203,BASE.!$A$2:$T$878,13,FALSE)</f>
        <v>XIII</v>
      </c>
      <c r="N203" s="124" t="str">
        <f>VLOOKUP(A203,BASE.!$A$2:$T$878,14,FALSE)</f>
        <v>Providencia</v>
      </c>
      <c r="O203" s="124">
        <f>VLOOKUP(A203,BASE.!$A$2:$T$878,15,FALSE)</f>
        <v>0</v>
      </c>
      <c r="P203" s="124" t="str">
        <f>VLOOKUP(A203,BASE.!$A$2:$T$878,16,FALSE)</f>
        <v xml:space="preserve"> fundacion@paulajaraquemada.tie.cl</v>
      </c>
      <c r="Q203" s="124">
        <f>VLOOKUP(A203,BASE.!$A$2:$T$878,17,FALSE)</f>
        <v>0</v>
      </c>
      <c r="R203" s="124">
        <f>VLOOKUP(A203,BASE.!$A$2:$T$878,18,FALSE)</f>
        <v>93401</v>
      </c>
      <c r="S203" s="124" t="str">
        <f>VLOOKUP(A203,BASE.!$A$2:$T$878,19,FALSE)</f>
        <v>Se acompaña certificado financiero correspondiente al año 2019,  aprobados por  USUFI</v>
      </c>
      <c r="T203" s="169">
        <f>VLOOKUP(A203,BASE.!$A$2:$T$878,20,FALSE)</f>
        <v>37970</v>
      </c>
      <c r="U203" s="183">
        <v>4450</v>
      </c>
      <c r="V203" s="184">
        <v>18619200</v>
      </c>
      <c r="W203" s="184">
        <v>63925920</v>
      </c>
      <c r="X203" s="170">
        <v>44286</v>
      </c>
      <c r="Y203" s="166" t="s">
        <v>7879</v>
      </c>
      <c r="Z203" s="166" t="s">
        <v>7880</v>
      </c>
      <c r="AA203" s="183" t="s">
        <v>7993</v>
      </c>
    </row>
    <row r="204" spans="1:27" x14ac:dyDescent="0.2">
      <c r="A204" s="183">
        <v>4450</v>
      </c>
      <c r="B204" s="124" t="s">
        <v>8288</v>
      </c>
      <c r="C204" s="124">
        <f>VLOOKUP(A204,BASE.!$A$2:$T$878,3,FALSE)</f>
        <v>706786007</v>
      </c>
      <c r="D204" s="124" t="str">
        <f>VLOOKUP(A204,BASE.!$A$2:$T$878,4,FALSE)</f>
        <v>Fundación de Derecho Privado</v>
      </c>
      <c r="E204" s="124" t="str">
        <f>VLOOKUP(A204,BASE.!$A$2:$T$878,5,FALSE)</f>
        <v xml:space="preserve">Decreto Supremo Nº 1554, de 2 de septiembre de 1976, del ministerio de Justicia. </v>
      </c>
      <c r="F204" s="124" t="str">
        <f>VLOOKUP(A204,BASE.!$A$2:$T$878,6,FALSE)</f>
        <v xml:space="preserve">Certificado de Vigencia, folio Nº 500355316567, emitido por el SRCeI con fecha 10 de noviembre de 2020.
</v>
      </c>
      <c r="G204" s="124" t="str">
        <f>VLOOKUP(A204,BASE.!$A$2:$T$878,7,FALSE)</f>
        <v>La capacitación y formación integral de personas de escasos recursos, sin costo para ellos y sin discriminación de ninguna especie, a fin de que puedan integrarse al desarrollo del país.</v>
      </c>
      <c r="H204" s="124" t="str">
        <f>VLOOKUP(A204,BASE.!$A$2:$T$878,8,FALSE)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4" s="124" t="str">
        <f>VLOOKUP(A204,BASE.!$A$2:$T$878,9,FALSE)</f>
        <v xml:space="preserve">Los miembros del Directorio permanecerán en sus cargos dos años.
</v>
      </c>
      <c r="J204" s="124" t="str">
        <f>VLOOKUP(A204,BASE.!$A$2:$T$878,10,FALSE)</f>
        <v>Con fecha 20 de diciembre de 2017 se ratifica el Directorio, según consta en el Acta de Sesión Ordinaria de Directorio de dicha fecha, reducida a escritura pública de fecha 04 de enero de 2018, de la 18° Notaría Pública.</v>
      </c>
      <c r="K204" s="124" t="str">
        <f>VLOOKUP(A204,BASE.!$A$2:$T$878,11,FALSE)</f>
        <v xml:space="preserve">Representante Legal:
María Angélica Grez del Canto
</v>
      </c>
      <c r="L204" s="124" t="str">
        <f>VLOOKUP(A204,BASE.!$A$2:$T$878,12,FALSE)</f>
        <v xml:space="preserve">Avenida 11 de septiembre Nº2250, oficina Nº1025, comuna de Providencia, Región Metropolitana.
</v>
      </c>
      <c r="M204" s="124" t="str">
        <f>VLOOKUP(A204,BASE.!$A$2:$T$878,13,FALSE)</f>
        <v>XIII</v>
      </c>
      <c r="N204" s="124" t="str">
        <f>VLOOKUP(A204,BASE.!$A$2:$T$878,14,FALSE)</f>
        <v>Providencia</v>
      </c>
      <c r="O204" s="124">
        <f>VLOOKUP(A204,BASE.!$A$2:$T$878,15,FALSE)</f>
        <v>0</v>
      </c>
      <c r="P204" s="124" t="str">
        <f>VLOOKUP(A204,BASE.!$A$2:$T$878,16,FALSE)</f>
        <v xml:space="preserve"> fundacion@paulajaraquemada.tie.cl</v>
      </c>
      <c r="Q204" s="124">
        <f>VLOOKUP(A204,BASE.!$A$2:$T$878,17,FALSE)</f>
        <v>0</v>
      </c>
      <c r="R204" s="124">
        <f>VLOOKUP(A204,BASE.!$A$2:$T$878,18,FALSE)</f>
        <v>93401</v>
      </c>
      <c r="S204" s="124" t="str">
        <f>VLOOKUP(A204,BASE.!$A$2:$T$878,19,FALSE)</f>
        <v>Se acompaña certificado financiero correspondiente al año 2019,  aprobados por  USUFI</v>
      </c>
      <c r="T204" s="169">
        <f>VLOOKUP(A204,BASE.!$A$2:$T$878,20,FALSE)</f>
        <v>37970</v>
      </c>
      <c r="U204" s="183">
        <v>4450</v>
      </c>
      <c r="V204" s="184">
        <v>12412800</v>
      </c>
      <c r="W204" s="184">
        <v>18621450</v>
      </c>
      <c r="X204" s="170">
        <v>44286</v>
      </c>
      <c r="Y204" s="166" t="s">
        <v>7879</v>
      </c>
      <c r="Z204" s="166" t="s">
        <v>7880</v>
      </c>
      <c r="AA204" s="183" t="s">
        <v>7994</v>
      </c>
    </row>
    <row r="205" spans="1:27" x14ac:dyDescent="0.2">
      <c r="A205" s="183">
        <v>4450</v>
      </c>
      <c r="B205" s="124" t="s">
        <v>8288</v>
      </c>
      <c r="C205" s="124">
        <f>VLOOKUP(A205,BASE.!$A$2:$T$878,3,FALSE)</f>
        <v>706786007</v>
      </c>
      <c r="D205" s="124" t="str">
        <f>VLOOKUP(A205,BASE.!$A$2:$T$878,4,FALSE)</f>
        <v>Fundación de Derecho Privado</v>
      </c>
      <c r="E205" s="124" t="str">
        <f>VLOOKUP(A205,BASE.!$A$2:$T$878,5,FALSE)</f>
        <v xml:space="preserve">Decreto Supremo Nº 1554, de 2 de septiembre de 1976, del ministerio de Justicia. </v>
      </c>
      <c r="F205" s="124" t="str">
        <f>VLOOKUP(A205,BASE.!$A$2:$T$878,6,FALSE)</f>
        <v xml:space="preserve">Certificado de Vigencia, folio Nº 500355316567, emitido por el SRCeI con fecha 10 de noviembre de 2020.
</v>
      </c>
      <c r="G205" s="124" t="str">
        <f>VLOOKUP(A205,BASE.!$A$2:$T$878,7,FALSE)</f>
        <v>La capacitación y formación integral de personas de escasos recursos, sin costo para ellos y sin discriminación de ninguna especie, a fin de que puedan integrarse al desarrollo del país.</v>
      </c>
      <c r="H205" s="124" t="str">
        <f>VLOOKUP(A205,BASE.!$A$2:$T$878,8,FALSE)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124" t="str">
        <f>VLOOKUP(A205,BASE.!$A$2:$T$878,9,FALSE)</f>
        <v xml:space="preserve">Los miembros del Directorio permanecerán en sus cargos dos años.
</v>
      </c>
      <c r="J205" s="124" t="str">
        <f>VLOOKUP(A205,BASE.!$A$2:$T$878,10,FALSE)</f>
        <v>Con fecha 20 de diciembre de 2017 se ratifica el Directorio, según consta en el Acta de Sesión Ordinaria de Directorio de dicha fecha, reducida a escritura pública de fecha 04 de enero de 2018, de la 18° Notaría Pública.</v>
      </c>
      <c r="K205" s="124" t="str">
        <f>VLOOKUP(A205,BASE.!$A$2:$T$878,11,FALSE)</f>
        <v xml:space="preserve">Representante Legal:
María Angélica Grez del Canto
</v>
      </c>
      <c r="L205" s="124" t="str">
        <f>VLOOKUP(A205,BASE.!$A$2:$T$878,12,FALSE)</f>
        <v xml:space="preserve">Avenida 11 de septiembre Nº2250, oficina Nº1025, comuna de Providencia, Región Metropolitana.
</v>
      </c>
      <c r="M205" s="124" t="str">
        <f>VLOOKUP(A205,BASE.!$A$2:$T$878,13,FALSE)</f>
        <v>XIII</v>
      </c>
      <c r="N205" s="124" t="str">
        <f>VLOOKUP(A205,BASE.!$A$2:$T$878,14,FALSE)</f>
        <v>Providencia</v>
      </c>
      <c r="O205" s="124">
        <f>VLOOKUP(A205,BASE.!$A$2:$T$878,15,FALSE)</f>
        <v>0</v>
      </c>
      <c r="P205" s="124" t="str">
        <f>VLOOKUP(A205,BASE.!$A$2:$T$878,16,FALSE)</f>
        <v xml:space="preserve"> fundacion@paulajaraquemada.tie.cl</v>
      </c>
      <c r="Q205" s="124">
        <f>VLOOKUP(A205,BASE.!$A$2:$T$878,17,FALSE)</f>
        <v>0</v>
      </c>
      <c r="R205" s="124">
        <f>VLOOKUP(A205,BASE.!$A$2:$T$878,18,FALSE)</f>
        <v>93401</v>
      </c>
      <c r="S205" s="124" t="str">
        <f>VLOOKUP(A205,BASE.!$A$2:$T$878,19,FALSE)</f>
        <v>Se acompaña certificado financiero correspondiente al año 2019,  aprobados por  USUFI</v>
      </c>
      <c r="T205" s="169">
        <f>VLOOKUP(A205,BASE.!$A$2:$T$878,20,FALSE)</f>
        <v>37970</v>
      </c>
      <c r="U205" s="183">
        <v>4450</v>
      </c>
      <c r="V205" s="184">
        <v>7075296</v>
      </c>
      <c r="W205" s="184">
        <v>22464064</v>
      </c>
      <c r="X205" s="170">
        <v>44286</v>
      </c>
      <c r="Y205" s="166" t="s">
        <v>7879</v>
      </c>
      <c r="Z205" s="166" t="s">
        <v>7880</v>
      </c>
      <c r="AA205" s="183" t="s">
        <v>7995</v>
      </c>
    </row>
    <row r="206" spans="1:27" x14ac:dyDescent="0.2">
      <c r="A206" s="183">
        <v>4450</v>
      </c>
      <c r="B206" s="124" t="s">
        <v>8288</v>
      </c>
      <c r="C206" s="124">
        <f>VLOOKUP(A206,BASE.!$A$2:$T$878,3,FALSE)</f>
        <v>706786007</v>
      </c>
      <c r="D206" s="124" t="str">
        <f>VLOOKUP(A206,BASE.!$A$2:$T$878,4,FALSE)</f>
        <v>Fundación de Derecho Privado</v>
      </c>
      <c r="E206" s="124" t="str">
        <f>VLOOKUP(A206,BASE.!$A$2:$T$878,5,FALSE)</f>
        <v xml:space="preserve">Decreto Supremo Nº 1554, de 2 de septiembre de 1976, del ministerio de Justicia. </v>
      </c>
      <c r="F206" s="124" t="str">
        <f>VLOOKUP(A206,BASE.!$A$2:$T$878,6,FALSE)</f>
        <v xml:space="preserve">Certificado de Vigencia, folio Nº 500355316567, emitido por el SRCeI con fecha 10 de noviembre de 2020.
</v>
      </c>
      <c r="G206" s="124" t="str">
        <f>VLOOKUP(A206,BASE.!$A$2:$T$878,7,FALSE)</f>
        <v>La capacitación y formación integral de personas de escasos recursos, sin costo para ellos y sin discriminación de ninguna especie, a fin de que puedan integrarse al desarrollo del país.</v>
      </c>
      <c r="H206" s="124" t="str">
        <f>VLOOKUP(A206,BASE.!$A$2:$T$878,8,FALSE)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124" t="str">
        <f>VLOOKUP(A206,BASE.!$A$2:$T$878,9,FALSE)</f>
        <v xml:space="preserve">Los miembros del Directorio permanecerán en sus cargos dos años.
</v>
      </c>
      <c r="J206" s="124" t="str">
        <f>VLOOKUP(A206,BASE.!$A$2:$T$878,10,FALSE)</f>
        <v>Con fecha 20 de diciembre de 2017 se ratifica el Directorio, según consta en el Acta de Sesión Ordinaria de Directorio de dicha fecha, reducida a escritura pública de fecha 04 de enero de 2018, de la 18° Notaría Pública.</v>
      </c>
      <c r="K206" s="124" t="str">
        <f>VLOOKUP(A206,BASE.!$A$2:$T$878,11,FALSE)</f>
        <v xml:space="preserve">Representante Legal:
María Angélica Grez del Canto
</v>
      </c>
      <c r="L206" s="124" t="str">
        <f>VLOOKUP(A206,BASE.!$A$2:$T$878,12,FALSE)</f>
        <v xml:space="preserve">Avenida 11 de septiembre Nº2250, oficina Nº1025, comuna de Providencia, Región Metropolitana.
</v>
      </c>
      <c r="M206" s="124" t="str">
        <f>VLOOKUP(A206,BASE.!$A$2:$T$878,13,FALSE)</f>
        <v>XIII</v>
      </c>
      <c r="N206" s="124" t="str">
        <f>VLOOKUP(A206,BASE.!$A$2:$T$878,14,FALSE)</f>
        <v>Providencia</v>
      </c>
      <c r="O206" s="124">
        <f>VLOOKUP(A206,BASE.!$A$2:$T$878,15,FALSE)</f>
        <v>0</v>
      </c>
      <c r="P206" s="124" t="str">
        <f>VLOOKUP(A206,BASE.!$A$2:$T$878,16,FALSE)</f>
        <v xml:space="preserve"> fundacion@paulajaraquemada.tie.cl</v>
      </c>
      <c r="Q206" s="124">
        <f>VLOOKUP(A206,BASE.!$A$2:$T$878,17,FALSE)</f>
        <v>0</v>
      </c>
      <c r="R206" s="124">
        <f>VLOOKUP(A206,BASE.!$A$2:$T$878,18,FALSE)</f>
        <v>93401</v>
      </c>
      <c r="S206" s="124" t="str">
        <f>VLOOKUP(A206,BASE.!$A$2:$T$878,19,FALSE)</f>
        <v>Se acompaña certificado financiero correspondiente al año 2019,  aprobados por  USUFI</v>
      </c>
      <c r="T206" s="169">
        <f>VLOOKUP(A206,BASE.!$A$2:$T$878,20,FALSE)</f>
        <v>37970</v>
      </c>
      <c r="U206" s="183">
        <v>4450</v>
      </c>
      <c r="V206" s="184">
        <v>11419776</v>
      </c>
      <c r="W206" s="184">
        <v>34402075</v>
      </c>
      <c r="X206" s="170">
        <v>44286</v>
      </c>
      <c r="Y206" s="166" t="s">
        <v>7879</v>
      </c>
      <c r="Z206" s="166" t="s">
        <v>7880</v>
      </c>
      <c r="AA206" s="183" t="s">
        <v>7996</v>
      </c>
    </row>
    <row r="207" spans="1:27" x14ac:dyDescent="0.2">
      <c r="A207" s="183">
        <v>4450</v>
      </c>
      <c r="B207" s="124" t="s">
        <v>8288</v>
      </c>
      <c r="C207" s="124">
        <f>VLOOKUP(A207,BASE.!$A$2:$T$878,3,FALSE)</f>
        <v>706786007</v>
      </c>
      <c r="D207" s="124" t="str">
        <f>VLOOKUP(A207,BASE.!$A$2:$T$878,4,FALSE)</f>
        <v>Fundación de Derecho Privado</v>
      </c>
      <c r="E207" s="124" t="str">
        <f>VLOOKUP(A207,BASE.!$A$2:$T$878,5,FALSE)</f>
        <v xml:space="preserve">Decreto Supremo Nº 1554, de 2 de septiembre de 1976, del ministerio de Justicia. </v>
      </c>
      <c r="F207" s="124" t="str">
        <f>VLOOKUP(A207,BASE.!$A$2:$T$878,6,FALSE)</f>
        <v xml:space="preserve">Certificado de Vigencia, folio Nº 500355316567, emitido por el SRCeI con fecha 10 de noviembre de 2020.
</v>
      </c>
      <c r="G207" s="124" t="str">
        <f>VLOOKUP(A207,BASE.!$A$2:$T$878,7,FALSE)</f>
        <v>La capacitación y formación integral de personas de escasos recursos, sin costo para ellos y sin discriminación de ninguna especie, a fin de que puedan integrarse al desarrollo del país.</v>
      </c>
      <c r="H207" s="124" t="str">
        <f>VLOOKUP(A207,BASE.!$A$2:$T$878,8,FALSE)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124" t="str">
        <f>VLOOKUP(A207,BASE.!$A$2:$T$878,9,FALSE)</f>
        <v xml:space="preserve">Los miembros del Directorio permanecerán en sus cargos dos años.
</v>
      </c>
      <c r="J207" s="124" t="str">
        <f>VLOOKUP(A207,BASE.!$A$2:$T$878,10,FALSE)</f>
        <v>Con fecha 20 de diciembre de 2017 se ratifica el Directorio, según consta en el Acta de Sesión Ordinaria de Directorio de dicha fecha, reducida a escritura pública de fecha 04 de enero de 2018, de la 18° Notaría Pública.</v>
      </c>
      <c r="K207" s="124" t="str">
        <f>VLOOKUP(A207,BASE.!$A$2:$T$878,11,FALSE)</f>
        <v xml:space="preserve">Representante Legal:
María Angélica Grez del Canto
</v>
      </c>
      <c r="L207" s="124" t="str">
        <f>VLOOKUP(A207,BASE.!$A$2:$T$878,12,FALSE)</f>
        <v xml:space="preserve">Avenida 11 de septiembre Nº2250, oficina Nº1025, comuna de Providencia, Región Metropolitana.
</v>
      </c>
      <c r="M207" s="124" t="str">
        <f>VLOOKUP(A207,BASE.!$A$2:$T$878,13,FALSE)</f>
        <v>XIII</v>
      </c>
      <c r="N207" s="124" t="str">
        <f>VLOOKUP(A207,BASE.!$A$2:$T$878,14,FALSE)</f>
        <v>Providencia</v>
      </c>
      <c r="O207" s="124">
        <f>VLOOKUP(A207,BASE.!$A$2:$T$878,15,FALSE)</f>
        <v>0</v>
      </c>
      <c r="P207" s="124" t="str">
        <f>VLOOKUP(A207,BASE.!$A$2:$T$878,16,FALSE)</f>
        <v xml:space="preserve"> fundacion@paulajaraquemada.tie.cl</v>
      </c>
      <c r="Q207" s="124">
        <f>VLOOKUP(A207,BASE.!$A$2:$T$878,17,FALSE)</f>
        <v>0</v>
      </c>
      <c r="R207" s="124">
        <f>VLOOKUP(A207,BASE.!$A$2:$T$878,18,FALSE)</f>
        <v>93401</v>
      </c>
      <c r="S207" s="124" t="str">
        <f>VLOOKUP(A207,BASE.!$A$2:$T$878,19,FALSE)</f>
        <v>Se acompaña certificado financiero correspondiente al año 2019,  aprobados por  USUFI</v>
      </c>
      <c r="T207" s="169">
        <f>VLOOKUP(A207,BASE.!$A$2:$T$878,20,FALSE)</f>
        <v>37970</v>
      </c>
      <c r="U207" s="183">
        <v>4450</v>
      </c>
      <c r="V207" s="184">
        <v>37587510</v>
      </c>
      <c r="W207" s="184">
        <v>127274580</v>
      </c>
      <c r="X207" s="170">
        <v>44286</v>
      </c>
      <c r="Y207" s="166" t="s">
        <v>7879</v>
      </c>
      <c r="Z207" s="166" t="s">
        <v>7880</v>
      </c>
      <c r="AA207" s="183" t="s">
        <v>7881</v>
      </c>
    </row>
    <row r="208" spans="1:27" x14ac:dyDescent="0.2">
      <c r="A208" s="183">
        <v>4450</v>
      </c>
      <c r="B208" s="124" t="s">
        <v>8288</v>
      </c>
      <c r="C208" s="124">
        <f>VLOOKUP(A208,BASE.!$A$2:$T$878,3,FALSE)</f>
        <v>706786007</v>
      </c>
      <c r="D208" s="124" t="str">
        <f>VLOOKUP(A208,BASE.!$A$2:$T$878,4,FALSE)</f>
        <v>Fundación de Derecho Privado</v>
      </c>
      <c r="E208" s="124" t="str">
        <f>VLOOKUP(A208,BASE.!$A$2:$T$878,5,FALSE)</f>
        <v xml:space="preserve">Decreto Supremo Nº 1554, de 2 de septiembre de 1976, del ministerio de Justicia. </v>
      </c>
      <c r="F208" s="124" t="str">
        <f>VLOOKUP(A208,BASE.!$A$2:$T$878,6,FALSE)</f>
        <v xml:space="preserve">Certificado de Vigencia, folio Nº 500355316567, emitido por el SRCeI con fecha 10 de noviembre de 2020.
</v>
      </c>
      <c r="G208" s="124" t="str">
        <f>VLOOKUP(A208,BASE.!$A$2:$T$878,7,FALSE)</f>
        <v>La capacitación y formación integral de personas de escasos recursos, sin costo para ellos y sin discriminación de ninguna especie, a fin de que puedan integrarse al desarrollo del país.</v>
      </c>
      <c r="H208" s="124" t="str">
        <f>VLOOKUP(A208,BASE.!$A$2:$T$878,8,FALSE)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124" t="str">
        <f>VLOOKUP(A208,BASE.!$A$2:$T$878,9,FALSE)</f>
        <v xml:space="preserve">Los miembros del Directorio permanecerán en sus cargos dos años.
</v>
      </c>
      <c r="J208" s="124" t="str">
        <f>VLOOKUP(A208,BASE.!$A$2:$T$878,10,FALSE)</f>
        <v>Con fecha 20 de diciembre de 2017 se ratifica el Directorio, según consta en el Acta de Sesión Ordinaria de Directorio de dicha fecha, reducida a escritura pública de fecha 04 de enero de 2018, de la 18° Notaría Pública.</v>
      </c>
      <c r="K208" s="124" t="str">
        <f>VLOOKUP(A208,BASE.!$A$2:$T$878,11,FALSE)</f>
        <v xml:space="preserve">Representante Legal:
María Angélica Grez del Canto
</v>
      </c>
      <c r="L208" s="124" t="str">
        <f>VLOOKUP(A208,BASE.!$A$2:$T$878,12,FALSE)</f>
        <v xml:space="preserve">Avenida 11 de septiembre Nº2250, oficina Nº1025, comuna de Providencia, Región Metropolitana.
</v>
      </c>
      <c r="M208" s="124" t="str">
        <f>VLOOKUP(A208,BASE.!$A$2:$T$878,13,FALSE)</f>
        <v>XIII</v>
      </c>
      <c r="N208" s="124" t="str">
        <f>VLOOKUP(A208,BASE.!$A$2:$T$878,14,FALSE)</f>
        <v>Providencia</v>
      </c>
      <c r="O208" s="124">
        <f>VLOOKUP(A208,BASE.!$A$2:$T$878,15,FALSE)</f>
        <v>0</v>
      </c>
      <c r="P208" s="124" t="str">
        <f>VLOOKUP(A208,BASE.!$A$2:$T$878,16,FALSE)</f>
        <v xml:space="preserve"> fundacion@paulajaraquemada.tie.cl</v>
      </c>
      <c r="Q208" s="124">
        <f>VLOOKUP(A208,BASE.!$A$2:$T$878,17,FALSE)</f>
        <v>0</v>
      </c>
      <c r="R208" s="124">
        <f>VLOOKUP(A208,BASE.!$A$2:$T$878,18,FALSE)</f>
        <v>93401</v>
      </c>
      <c r="S208" s="124" t="str">
        <f>VLOOKUP(A208,BASE.!$A$2:$T$878,19,FALSE)</f>
        <v>Se acompaña certificado financiero correspondiente al año 2019,  aprobados por  USUFI</v>
      </c>
      <c r="T208" s="169">
        <f>VLOOKUP(A208,BASE.!$A$2:$T$878,20,FALSE)</f>
        <v>37970</v>
      </c>
      <c r="U208" s="183">
        <v>4450</v>
      </c>
      <c r="V208" s="184">
        <v>6206400</v>
      </c>
      <c r="W208" s="184">
        <v>22730940</v>
      </c>
      <c r="X208" s="170">
        <v>44286</v>
      </c>
      <c r="Y208" s="166" t="s">
        <v>7879</v>
      </c>
      <c r="Z208" s="166" t="s">
        <v>7880</v>
      </c>
      <c r="AA208" s="183" t="s">
        <v>7997</v>
      </c>
    </row>
    <row r="209" spans="1:27" x14ac:dyDescent="0.2">
      <c r="A209" s="183">
        <v>4450</v>
      </c>
      <c r="B209" s="124" t="s">
        <v>8288</v>
      </c>
      <c r="C209" s="124">
        <f>VLOOKUP(A209,BASE.!$A$2:$T$878,3,FALSE)</f>
        <v>706786007</v>
      </c>
      <c r="D209" s="124" t="str">
        <f>VLOOKUP(A209,BASE.!$A$2:$T$878,4,FALSE)</f>
        <v>Fundación de Derecho Privado</v>
      </c>
      <c r="E209" s="124" t="str">
        <f>VLOOKUP(A209,BASE.!$A$2:$T$878,5,FALSE)</f>
        <v xml:space="preserve">Decreto Supremo Nº 1554, de 2 de septiembre de 1976, del ministerio de Justicia. </v>
      </c>
      <c r="F209" s="124" t="str">
        <f>VLOOKUP(A209,BASE.!$A$2:$T$878,6,FALSE)</f>
        <v xml:space="preserve">Certificado de Vigencia, folio Nº 500355316567, emitido por el SRCeI con fecha 10 de noviembre de 2020.
</v>
      </c>
      <c r="G209" s="124" t="str">
        <f>VLOOKUP(A209,BASE.!$A$2:$T$878,7,FALSE)</f>
        <v>La capacitación y formación integral de personas de escasos recursos, sin costo para ellos y sin discriminación de ninguna especie, a fin de que puedan integrarse al desarrollo del país.</v>
      </c>
      <c r="H209" s="124" t="str">
        <f>VLOOKUP(A209,BASE.!$A$2:$T$878,8,FALSE)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124" t="str">
        <f>VLOOKUP(A209,BASE.!$A$2:$T$878,9,FALSE)</f>
        <v xml:space="preserve">Los miembros del Directorio permanecerán en sus cargos dos años.
</v>
      </c>
      <c r="J209" s="124" t="str">
        <f>VLOOKUP(A209,BASE.!$A$2:$T$878,10,FALSE)</f>
        <v>Con fecha 20 de diciembre de 2017 se ratifica el Directorio, según consta en el Acta de Sesión Ordinaria de Directorio de dicha fecha, reducida a escritura pública de fecha 04 de enero de 2018, de la 18° Notaría Pública.</v>
      </c>
      <c r="K209" s="124" t="str">
        <f>VLOOKUP(A209,BASE.!$A$2:$T$878,11,FALSE)</f>
        <v xml:space="preserve">Representante Legal:
María Angélica Grez del Canto
</v>
      </c>
      <c r="L209" s="124" t="str">
        <f>VLOOKUP(A209,BASE.!$A$2:$T$878,12,FALSE)</f>
        <v xml:space="preserve">Avenida 11 de septiembre Nº2250, oficina Nº1025, comuna de Providencia, Región Metropolitana.
</v>
      </c>
      <c r="M209" s="124" t="str">
        <f>VLOOKUP(A209,BASE.!$A$2:$T$878,13,FALSE)</f>
        <v>XIII</v>
      </c>
      <c r="N209" s="124" t="str">
        <f>VLOOKUP(A209,BASE.!$A$2:$T$878,14,FALSE)</f>
        <v>Providencia</v>
      </c>
      <c r="O209" s="124">
        <f>VLOOKUP(A209,BASE.!$A$2:$T$878,15,FALSE)</f>
        <v>0</v>
      </c>
      <c r="P209" s="124" t="str">
        <f>VLOOKUP(A209,BASE.!$A$2:$T$878,16,FALSE)</f>
        <v xml:space="preserve"> fundacion@paulajaraquemada.tie.cl</v>
      </c>
      <c r="Q209" s="124">
        <f>VLOOKUP(A209,BASE.!$A$2:$T$878,17,FALSE)</f>
        <v>0</v>
      </c>
      <c r="R209" s="124">
        <f>VLOOKUP(A209,BASE.!$A$2:$T$878,18,FALSE)</f>
        <v>93401</v>
      </c>
      <c r="S209" s="124" t="str">
        <f>VLOOKUP(A209,BASE.!$A$2:$T$878,19,FALSE)</f>
        <v>Se acompaña certificado financiero correspondiente al año 2019,  aprobados por  USUFI</v>
      </c>
      <c r="T209" s="169">
        <f>VLOOKUP(A209,BASE.!$A$2:$T$878,20,FALSE)</f>
        <v>37970</v>
      </c>
      <c r="U209" s="183">
        <v>4450</v>
      </c>
      <c r="V209" s="184">
        <v>12412800</v>
      </c>
      <c r="W209" s="184">
        <v>37626300</v>
      </c>
      <c r="X209" s="170">
        <v>44286</v>
      </c>
      <c r="Y209" s="166" t="s">
        <v>7879</v>
      </c>
      <c r="Z209" s="166" t="s">
        <v>7880</v>
      </c>
      <c r="AA209" s="183" t="s">
        <v>7927</v>
      </c>
    </row>
    <row r="210" spans="1:27" x14ac:dyDescent="0.2">
      <c r="A210" s="183">
        <v>4450</v>
      </c>
      <c r="B210" s="124" t="s">
        <v>8288</v>
      </c>
      <c r="C210" s="124">
        <f>VLOOKUP(A210,BASE.!$A$2:$T$878,3,FALSE)</f>
        <v>706786007</v>
      </c>
      <c r="D210" s="124" t="str">
        <f>VLOOKUP(A210,BASE.!$A$2:$T$878,4,FALSE)</f>
        <v>Fundación de Derecho Privado</v>
      </c>
      <c r="E210" s="124" t="str">
        <f>VLOOKUP(A210,BASE.!$A$2:$T$878,5,FALSE)</f>
        <v xml:space="preserve">Decreto Supremo Nº 1554, de 2 de septiembre de 1976, del ministerio de Justicia. </v>
      </c>
      <c r="F210" s="124" t="str">
        <f>VLOOKUP(A210,BASE.!$A$2:$T$878,6,FALSE)</f>
        <v xml:space="preserve">Certificado de Vigencia, folio Nº 500355316567, emitido por el SRCeI con fecha 10 de noviembre de 2020.
</v>
      </c>
      <c r="G210" s="124" t="str">
        <f>VLOOKUP(A210,BASE.!$A$2:$T$878,7,FALSE)</f>
        <v>La capacitación y formación integral de personas de escasos recursos, sin costo para ellos y sin discriminación de ninguna especie, a fin de que puedan integrarse al desarrollo del país.</v>
      </c>
      <c r="H210" s="124" t="str">
        <f>VLOOKUP(A210,BASE.!$A$2:$T$878,8,FALSE)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124" t="str">
        <f>VLOOKUP(A210,BASE.!$A$2:$T$878,9,FALSE)</f>
        <v xml:space="preserve">Los miembros del Directorio permanecerán en sus cargos dos años.
</v>
      </c>
      <c r="J210" s="124" t="str">
        <f>VLOOKUP(A210,BASE.!$A$2:$T$878,10,FALSE)</f>
        <v>Con fecha 20 de diciembre de 2017 se ratifica el Directorio, según consta en el Acta de Sesión Ordinaria de Directorio de dicha fecha, reducida a escritura pública de fecha 04 de enero de 2018, de la 18° Notaría Pública.</v>
      </c>
      <c r="K210" s="124" t="str">
        <f>VLOOKUP(A210,BASE.!$A$2:$T$878,11,FALSE)</f>
        <v xml:space="preserve">Representante Legal:
María Angélica Grez del Canto
</v>
      </c>
      <c r="L210" s="124" t="str">
        <f>VLOOKUP(A210,BASE.!$A$2:$T$878,12,FALSE)</f>
        <v xml:space="preserve">Avenida 11 de septiembre Nº2250, oficina Nº1025, comuna de Providencia, Región Metropolitana.
</v>
      </c>
      <c r="M210" s="124" t="str">
        <f>VLOOKUP(A210,BASE.!$A$2:$T$878,13,FALSE)</f>
        <v>XIII</v>
      </c>
      <c r="N210" s="124" t="str">
        <f>VLOOKUP(A210,BASE.!$A$2:$T$878,14,FALSE)</f>
        <v>Providencia</v>
      </c>
      <c r="O210" s="124">
        <f>VLOOKUP(A210,BASE.!$A$2:$T$878,15,FALSE)</f>
        <v>0</v>
      </c>
      <c r="P210" s="124" t="str">
        <f>VLOOKUP(A210,BASE.!$A$2:$T$878,16,FALSE)</f>
        <v xml:space="preserve"> fundacion@paulajaraquemada.tie.cl</v>
      </c>
      <c r="Q210" s="124">
        <f>VLOOKUP(A210,BASE.!$A$2:$T$878,17,FALSE)</f>
        <v>0</v>
      </c>
      <c r="R210" s="124">
        <f>VLOOKUP(A210,BASE.!$A$2:$T$878,18,FALSE)</f>
        <v>93401</v>
      </c>
      <c r="S210" s="124" t="str">
        <f>VLOOKUP(A210,BASE.!$A$2:$T$878,19,FALSE)</f>
        <v>Se acompaña certificado financiero correspondiente al año 2019,  aprobados por  USUFI</v>
      </c>
      <c r="T210" s="169">
        <f>VLOOKUP(A210,BASE.!$A$2:$T$878,20,FALSE)</f>
        <v>37970</v>
      </c>
      <c r="U210" s="183">
        <v>4450</v>
      </c>
      <c r="V210" s="184">
        <v>6206400</v>
      </c>
      <c r="W210" s="184">
        <v>18696780</v>
      </c>
      <c r="X210" s="170">
        <v>44286</v>
      </c>
      <c r="Y210" s="166" t="s">
        <v>7879</v>
      </c>
      <c r="Z210" s="166" t="s">
        <v>7880</v>
      </c>
      <c r="AA210" s="183" t="s">
        <v>7998</v>
      </c>
    </row>
    <row r="211" spans="1:27" x14ac:dyDescent="0.2">
      <c r="A211" s="183">
        <v>4450</v>
      </c>
      <c r="B211" s="124" t="s">
        <v>8288</v>
      </c>
      <c r="C211" s="124">
        <f>VLOOKUP(A211,BASE.!$A$2:$T$878,3,FALSE)</f>
        <v>706786007</v>
      </c>
      <c r="D211" s="124" t="str">
        <f>VLOOKUP(A211,BASE.!$A$2:$T$878,4,FALSE)</f>
        <v>Fundación de Derecho Privado</v>
      </c>
      <c r="E211" s="124" t="str">
        <f>VLOOKUP(A211,BASE.!$A$2:$T$878,5,FALSE)</f>
        <v xml:space="preserve">Decreto Supremo Nº 1554, de 2 de septiembre de 1976, del ministerio de Justicia. </v>
      </c>
      <c r="F211" s="124" t="str">
        <f>VLOOKUP(A211,BASE.!$A$2:$T$878,6,FALSE)</f>
        <v xml:space="preserve">Certificado de Vigencia, folio Nº 500355316567, emitido por el SRCeI con fecha 10 de noviembre de 2020.
</v>
      </c>
      <c r="G211" s="124" t="str">
        <f>VLOOKUP(A211,BASE.!$A$2:$T$878,7,FALSE)</f>
        <v>La capacitación y formación integral de personas de escasos recursos, sin costo para ellos y sin discriminación de ninguna especie, a fin de que puedan integrarse al desarrollo del país.</v>
      </c>
      <c r="H211" s="124" t="str">
        <f>VLOOKUP(A211,BASE.!$A$2:$T$878,8,FALSE)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124" t="str">
        <f>VLOOKUP(A211,BASE.!$A$2:$T$878,9,FALSE)</f>
        <v xml:space="preserve">Los miembros del Directorio permanecerán en sus cargos dos años.
</v>
      </c>
      <c r="J211" s="124" t="str">
        <f>VLOOKUP(A211,BASE.!$A$2:$T$878,10,FALSE)</f>
        <v>Con fecha 20 de diciembre de 2017 se ratifica el Directorio, según consta en el Acta de Sesión Ordinaria de Directorio de dicha fecha, reducida a escritura pública de fecha 04 de enero de 2018, de la 18° Notaría Pública.</v>
      </c>
      <c r="K211" s="124" t="str">
        <f>VLOOKUP(A211,BASE.!$A$2:$T$878,11,FALSE)</f>
        <v xml:space="preserve">Representante Legal:
María Angélica Grez del Canto
</v>
      </c>
      <c r="L211" s="124" t="str">
        <f>VLOOKUP(A211,BASE.!$A$2:$T$878,12,FALSE)</f>
        <v xml:space="preserve">Avenida 11 de septiembre Nº2250, oficina Nº1025, comuna de Providencia, Región Metropolitana.
</v>
      </c>
      <c r="M211" s="124" t="str">
        <f>VLOOKUP(A211,BASE.!$A$2:$T$878,13,FALSE)</f>
        <v>XIII</v>
      </c>
      <c r="N211" s="124" t="str">
        <f>VLOOKUP(A211,BASE.!$A$2:$T$878,14,FALSE)</f>
        <v>Providencia</v>
      </c>
      <c r="O211" s="124">
        <f>VLOOKUP(A211,BASE.!$A$2:$T$878,15,FALSE)</f>
        <v>0</v>
      </c>
      <c r="P211" s="124" t="str">
        <f>VLOOKUP(A211,BASE.!$A$2:$T$878,16,FALSE)</f>
        <v xml:space="preserve"> fundacion@paulajaraquemada.tie.cl</v>
      </c>
      <c r="Q211" s="124">
        <f>VLOOKUP(A211,BASE.!$A$2:$T$878,17,FALSE)</f>
        <v>0</v>
      </c>
      <c r="R211" s="124">
        <f>VLOOKUP(A211,BASE.!$A$2:$T$878,18,FALSE)</f>
        <v>93401</v>
      </c>
      <c r="S211" s="124" t="str">
        <f>VLOOKUP(A211,BASE.!$A$2:$T$878,19,FALSE)</f>
        <v>Se acompaña certificado financiero correspondiente al año 2019,  aprobados por  USUFI</v>
      </c>
      <c r="T211" s="169">
        <f>VLOOKUP(A211,BASE.!$A$2:$T$878,20,FALSE)</f>
        <v>37970</v>
      </c>
      <c r="U211" s="183">
        <v>4450</v>
      </c>
      <c r="V211" s="184">
        <v>6206400</v>
      </c>
      <c r="W211" s="184">
        <v>24437700</v>
      </c>
      <c r="X211" s="170">
        <v>44286</v>
      </c>
      <c r="Y211" s="166" t="s">
        <v>7879</v>
      </c>
      <c r="Z211" s="166" t="s">
        <v>7880</v>
      </c>
      <c r="AA211" s="183" t="s">
        <v>7999</v>
      </c>
    </row>
    <row r="212" spans="1:27" x14ac:dyDescent="0.2">
      <c r="A212" s="183">
        <v>4450</v>
      </c>
      <c r="B212" s="124" t="s">
        <v>8288</v>
      </c>
      <c r="C212" s="124">
        <f>VLOOKUP(A212,BASE.!$A$2:$T$878,3,FALSE)</f>
        <v>706786007</v>
      </c>
      <c r="D212" s="124" t="str">
        <f>VLOOKUP(A212,BASE.!$A$2:$T$878,4,FALSE)</f>
        <v>Fundación de Derecho Privado</v>
      </c>
      <c r="E212" s="124" t="str">
        <f>VLOOKUP(A212,BASE.!$A$2:$T$878,5,FALSE)</f>
        <v xml:space="preserve">Decreto Supremo Nº 1554, de 2 de septiembre de 1976, del ministerio de Justicia. </v>
      </c>
      <c r="F212" s="124" t="str">
        <f>VLOOKUP(A212,BASE.!$A$2:$T$878,6,FALSE)</f>
        <v xml:space="preserve">Certificado de Vigencia, folio Nº 500355316567, emitido por el SRCeI con fecha 10 de noviembre de 2020.
</v>
      </c>
      <c r="G212" s="124" t="str">
        <f>VLOOKUP(A212,BASE.!$A$2:$T$878,7,FALSE)</f>
        <v>La capacitación y formación integral de personas de escasos recursos, sin costo para ellos y sin discriminación de ninguna especie, a fin de que puedan integrarse al desarrollo del país.</v>
      </c>
      <c r="H212" s="124" t="str">
        <f>VLOOKUP(A212,BASE.!$A$2:$T$878,8,FALSE)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124" t="str">
        <f>VLOOKUP(A212,BASE.!$A$2:$T$878,9,FALSE)</f>
        <v xml:space="preserve">Los miembros del Directorio permanecerán en sus cargos dos años.
</v>
      </c>
      <c r="J212" s="124" t="str">
        <f>VLOOKUP(A212,BASE.!$A$2:$T$878,10,FALSE)</f>
        <v>Con fecha 20 de diciembre de 2017 se ratifica el Directorio, según consta en el Acta de Sesión Ordinaria de Directorio de dicha fecha, reducida a escritura pública de fecha 04 de enero de 2018, de la 18° Notaría Pública.</v>
      </c>
      <c r="K212" s="124" t="str">
        <f>VLOOKUP(A212,BASE.!$A$2:$T$878,11,FALSE)</f>
        <v xml:space="preserve">Representante Legal:
María Angélica Grez del Canto
</v>
      </c>
      <c r="L212" s="124" t="str">
        <f>VLOOKUP(A212,BASE.!$A$2:$T$878,12,FALSE)</f>
        <v xml:space="preserve">Avenida 11 de septiembre Nº2250, oficina Nº1025, comuna de Providencia, Región Metropolitana.
</v>
      </c>
      <c r="M212" s="124" t="str">
        <f>VLOOKUP(A212,BASE.!$A$2:$T$878,13,FALSE)</f>
        <v>XIII</v>
      </c>
      <c r="N212" s="124" t="str">
        <f>VLOOKUP(A212,BASE.!$A$2:$T$878,14,FALSE)</f>
        <v>Providencia</v>
      </c>
      <c r="O212" s="124">
        <f>VLOOKUP(A212,BASE.!$A$2:$T$878,15,FALSE)</f>
        <v>0</v>
      </c>
      <c r="P212" s="124" t="str">
        <f>VLOOKUP(A212,BASE.!$A$2:$T$878,16,FALSE)</f>
        <v xml:space="preserve"> fundacion@paulajaraquemada.tie.cl</v>
      </c>
      <c r="Q212" s="124">
        <f>VLOOKUP(A212,BASE.!$A$2:$T$878,17,FALSE)</f>
        <v>0</v>
      </c>
      <c r="R212" s="124">
        <f>VLOOKUP(A212,BASE.!$A$2:$T$878,18,FALSE)</f>
        <v>93401</v>
      </c>
      <c r="S212" s="124" t="str">
        <f>VLOOKUP(A212,BASE.!$A$2:$T$878,19,FALSE)</f>
        <v>Se acompaña certificado financiero correspondiente al año 2019,  aprobados por  USUFI</v>
      </c>
      <c r="T212" s="169">
        <f>VLOOKUP(A212,BASE.!$A$2:$T$878,20,FALSE)</f>
        <v>37970</v>
      </c>
      <c r="U212" s="183">
        <v>4450</v>
      </c>
      <c r="V212" s="184">
        <v>6206400</v>
      </c>
      <c r="W212" s="184">
        <v>18619200</v>
      </c>
      <c r="X212" s="170">
        <v>44286</v>
      </c>
      <c r="Y212" s="166" t="s">
        <v>7879</v>
      </c>
      <c r="Z212" s="166" t="s">
        <v>7880</v>
      </c>
      <c r="AA212" s="183" t="s">
        <v>8000</v>
      </c>
    </row>
    <row r="213" spans="1:27" x14ac:dyDescent="0.2">
      <c r="A213" s="183">
        <v>4450</v>
      </c>
      <c r="B213" s="124" t="s">
        <v>8288</v>
      </c>
      <c r="C213" s="124">
        <f>VLOOKUP(A213,BASE.!$A$2:$T$878,3,FALSE)</f>
        <v>706786007</v>
      </c>
      <c r="D213" s="124" t="str">
        <f>VLOOKUP(A213,BASE.!$A$2:$T$878,4,FALSE)</f>
        <v>Fundación de Derecho Privado</v>
      </c>
      <c r="E213" s="124" t="str">
        <f>VLOOKUP(A213,BASE.!$A$2:$T$878,5,FALSE)</f>
        <v xml:space="preserve">Decreto Supremo Nº 1554, de 2 de septiembre de 1976, del ministerio de Justicia. </v>
      </c>
      <c r="F213" s="124" t="str">
        <f>VLOOKUP(A213,BASE.!$A$2:$T$878,6,FALSE)</f>
        <v xml:space="preserve">Certificado de Vigencia, folio Nº 500355316567, emitido por el SRCeI con fecha 10 de noviembre de 2020.
</v>
      </c>
      <c r="G213" s="124" t="str">
        <f>VLOOKUP(A213,BASE.!$A$2:$T$878,7,FALSE)</f>
        <v>La capacitación y formación integral de personas de escasos recursos, sin costo para ellos y sin discriminación de ninguna especie, a fin de que puedan integrarse al desarrollo del país.</v>
      </c>
      <c r="H213" s="124" t="str">
        <f>VLOOKUP(A213,BASE.!$A$2:$T$878,8,FALSE)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124" t="str">
        <f>VLOOKUP(A213,BASE.!$A$2:$T$878,9,FALSE)</f>
        <v xml:space="preserve">Los miembros del Directorio permanecerán en sus cargos dos años.
</v>
      </c>
      <c r="J213" s="124" t="str">
        <f>VLOOKUP(A213,BASE.!$A$2:$T$878,10,FALSE)</f>
        <v>Con fecha 20 de diciembre de 2017 se ratifica el Directorio, según consta en el Acta de Sesión Ordinaria de Directorio de dicha fecha, reducida a escritura pública de fecha 04 de enero de 2018, de la 18° Notaría Pública.</v>
      </c>
      <c r="K213" s="124" t="str">
        <f>VLOOKUP(A213,BASE.!$A$2:$T$878,11,FALSE)</f>
        <v xml:space="preserve">Representante Legal:
María Angélica Grez del Canto
</v>
      </c>
      <c r="L213" s="124" t="str">
        <f>VLOOKUP(A213,BASE.!$A$2:$T$878,12,FALSE)</f>
        <v xml:space="preserve">Avenida 11 de septiembre Nº2250, oficina Nº1025, comuna de Providencia, Región Metropolitana.
</v>
      </c>
      <c r="M213" s="124" t="str">
        <f>VLOOKUP(A213,BASE.!$A$2:$T$878,13,FALSE)</f>
        <v>XIII</v>
      </c>
      <c r="N213" s="124" t="str">
        <f>VLOOKUP(A213,BASE.!$A$2:$T$878,14,FALSE)</f>
        <v>Providencia</v>
      </c>
      <c r="O213" s="124">
        <f>VLOOKUP(A213,BASE.!$A$2:$T$878,15,FALSE)</f>
        <v>0</v>
      </c>
      <c r="P213" s="124" t="str">
        <f>VLOOKUP(A213,BASE.!$A$2:$T$878,16,FALSE)</f>
        <v xml:space="preserve"> fundacion@paulajaraquemada.tie.cl</v>
      </c>
      <c r="Q213" s="124">
        <f>VLOOKUP(A213,BASE.!$A$2:$T$878,17,FALSE)</f>
        <v>0</v>
      </c>
      <c r="R213" s="124">
        <f>VLOOKUP(A213,BASE.!$A$2:$T$878,18,FALSE)</f>
        <v>93401</v>
      </c>
      <c r="S213" s="124" t="str">
        <f>VLOOKUP(A213,BASE.!$A$2:$T$878,19,FALSE)</f>
        <v>Se acompaña certificado financiero correspondiente al año 2019,  aprobados por  USUFI</v>
      </c>
      <c r="T213" s="169">
        <f>VLOOKUP(A213,BASE.!$A$2:$T$878,20,FALSE)</f>
        <v>37970</v>
      </c>
      <c r="U213" s="183">
        <v>4450</v>
      </c>
      <c r="V213" s="184">
        <v>14273722</v>
      </c>
      <c r="W213" s="184">
        <v>56990821</v>
      </c>
      <c r="X213" s="170">
        <v>44286</v>
      </c>
      <c r="Y213" s="166" t="s">
        <v>7879</v>
      </c>
      <c r="Z213" s="166" t="s">
        <v>7880</v>
      </c>
      <c r="AA213" s="183" t="s">
        <v>7935</v>
      </c>
    </row>
    <row r="214" spans="1:27" x14ac:dyDescent="0.2">
      <c r="A214" s="183">
        <v>4450</v>
      </c>
      <c r="B214" s="124" t="s">
        <v>8288</v>
      </c>
      <c r="C214" s="124">
        <f>VLOOKUP(A214,BASE.!$A$2:$T$878,3,FALSE)</f>
        <v>706786007</v>
      </c>
      <c r="D214" s="124" t="str">
        <f>VLOOKUP(A214,BASE.!$A$2:$T$878,4,FALSE)</f>
        <v>Fundación de Derecho Privado</v>
      </c>
      <c r="E214" s="124" t="str">
        <f>VLOOKUP(A214,BASE.!$A$2:$T$878,5,FALSE)</f>
        <v xml:space="preserve">Decreto Supremo Nº 1554, de 2 de septiembre de 1976, del ministerio de Justicia. </v>
      </c>
      <c r="F214" s="124" t="str">
        <f>VLOOKUP(A214,BASE.!$A$2:$T$878,6,FALSE)</f>
        <v xml:space="preserve">Certificado de Vigencia, folio Nº 500355316567, emitido por el SRCeI con fecha 10 de noviembre de 2020.
</v>
      </c>
      <c r="G214" s="124" t="str">
        <f>VLOOKUP(A214,BASE.!$A$2:$T$878,7,FALSE)</f>
        <v>La capacitación y formación integral de personas de escasos recursos, sin costo para ellos y sin discriminación de ninguna especie, a fin de que puedan integrarse al desarrollo del país.</v>
      </c>
      <c r="H214" s="124" t="str">
        <f>VLOOKUP(A214,BASE.!$A$2:$T$878,8,FALSE)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124" t="str">
        <f>VLOOKUP(A214,BASE.!$A$2:$T$878,9,FALSE)</f>
        <v xml:space="preserve">Los miembros del Directorio permanecerán en sus cargos dos años.
</v>
      </c>
      <c r="J214" s="124" t="str">
        <f>VLOOKUP(A214,BASE.!$A$2:$T$878,10,FALSE)</f>
        <v>Con fecha 20 de diciembre de 2017 se ratifica el Directorio, según consta en el Acta de Sesión Ordinaria de Directorio de dicha fecha, reducida a escritura pública de fecha 04 de enero de 2018, de la 18° Notaría Pública.</v>
      </c>
      <c r="K214" s="124" t="str">
        <f>VLOOKUP(A214,BASE.!$A$2:$T$878,11,FALSE)</f>
        <v xml:space="preserve">Representante Legal:
María Angélica Grez del Canto
</v>
      </c>
      <c r="L214" s="124" t="str">
        <f>VLOOKUP(A214,BASE.!$A$2:$T$878,12,FALSE)</f>
        <v xml:space="preserve">Avenida 11 de septiembre Nº2250, oficina Nº1025, comuna de Providencia, Región Metropolitana.
</v>
      </c>
      <c r="M214" s="124" t="str">
        <f>VLOOKUP(A214,BASE.!$A$2:$T$878,13,FALSE)</f>
        <v>XIII</v>
      </c>
      <c r="N214" s="124" t="str">
        <f>VLOOKUP(A214,BASE.!$A$2:$T$878,14,FALSE)</f>
        <v>Providencia</v>
      </c>
      <c r="O214" s="124">
        <f>VLOOKUP(A214,BASE.!$A$2:$T$878,15,FALSE)</f>
        <v>0</v>
      </c>
      <c r="P214" s="124" t="str">
        <f>VLOOKUP(A214,BASE.!$A$2:$T$878,16,FALSE)</f>
        <v xml:space="preserve"> fundacion@paulajaraquemada.tie.cl</v>
      </c>
      <c r="Q214" s="124">
        <f>VLOOKUP(A214,BASE.!$A$2:$T$878,17,FALSE)</f>
        <v>0</v>
      </c>
      <c r="R214" s="124">
        <f>VLOOKUP(A214,BASE.!$A$2:$T$878,18,FALSE)</f>
        <v>93401</v>
      </c>
      <c r="S214" s="124" t="str">
        <f>VLOOKUP(A214,BASE.!$A$2:$T$878,19,FALSE)</f>
        <v>Se acompaña certificado financiero correspondiente al año 2019,  aprobados por  USUFI</v>
      </c>
      <c r="T214" s="169">
        <f>VLOOKUP(A214,BASE.!$A$2:$T$878,20,FALSE)</f>
        <v>37970</v>
      </c>
      <c r="U214" s="183">
        <v>4450</v>
      </c>
      <c r="V214" s="184">
        <v>19242943</v>
      </c>
      <c r="W214" s="184">
        <v>28198778</v>
      </c>
      <c r="X214" s="170">
        <v>44286</v>
      </c>
      <c r="Y214" s="166" t="s">
        <v>7879</v>
      </c>
      <c r="Z214" s="166" t="s">
        <v>7880</v>
      </c>
      <c r="AA214" s="183" t="s">
        <v>7983</v>
      </c>
    </row>
    <row r="215" spans="1:27" x14ac:dyDescent="0.2">
      <c r="A215" s="183">
        <v>4450</v>
      </c>
      <c r="B215" s="124" t="s">
        <v>8288</v>
      </c>
      <c r="C215" s="124">
        <f>VLOOKUP(A215,BASE.!$A$2:$T$878,3,FALSE)</f>
        <v>706786007</v>
      </c>
      <c r="D215" s="124" t="str">
        <f>VLOOKUP(A215,BASE.!$A$2:$T$878,4,FALSE)</f>
        <v>Fundación de Derecho Privado</v>
      </c>
      <c r="E215" s="124" t="str">
        <f>VLOOKUP(A215,BASE.!$A$2:$T$878,5,FALSE)</f>
        <v xml:space="preserve">Decreto Supremo Nº 1554, de 2 de septiembre de 1976, del ministerio de Justicia. </v>
      </c>
      <c r="F215" s="124" t="str">
        <f>VLOOKUP(A215,BASE.!$A$2:$T$878,6,FALSE)</f>
        <v xml:space="preserve">Certificado de Vigencia, folio Nº 500355316567, emitido por el SRCeI con fecha 10 de noviembre de 2020.
</v>
      </c>
      <c r="G215" s="124" t="str">
        <f>VLOOKUP(A215,BASE.!$A$2:$T$878,7,FALSE)</f>
        <v>La capacitación y formación integral de personas de escasos recursos, sin costo para ellos y sin discriminación de ninguna especie, a fin de que puedan integrarse al desarrollo del país.</v>
      </c>
      <c r="H215" s="124" t="str">
        <f>VLOOKUP(A215,BASE.!$A$2:$T$878,8,FALSE)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124" t="str">
        <f>VLOOKUP(A215,BASE.!$A$2:$T$878,9,FALSE)</f>
        <v xml:space="preserve">Los miembros del Directorio permanecerán en sus cargos dos años.
</v>
      </c>
      <c r="J215" s="124" t="str">
        <f>VLOOKUP(A215,BASE.!$A$2:$T$878,10,FALSE)</f>
        <v>Con fecha 20 de diciembre de 2017 se ratifica el Directorio, según consta en el Acta de Sesión Ordinaria de Directorio de dicha fecha, reducida a escritura pública de fecha 04 de enero de 2018, de la 18° Notaría Pública.</v>
      </c>
      <c r="K215" s="124" t="str">
        <f>VLOOKUP(A215,BASE.!$A$2:$T$878,11,FALSE)</f>
        <v xml:space="preserve">Representante Legal:
María Angélica Grez del Canto
</v>
      </c>
      <c r="L215" s="124" t="str">
        <f>VLOOKUP(A215,BASE.!$A$2:$T$878,12,FALSE)</f>
        <v xml:space="preserve">Avenida 11 de septiembre Nº2250, oficina Nº1025, comuna de Providencia, Región Metropolitana.
</v>
      </c>
      <c r="M215" s="124" t="str">
        <f>VLOOKUP(A215,BASE.!$A$2:$T$878,13,FALSE)</f>
        <v>XIII</v>
      </c>
      <c r="N215" s="124" t="str">
        <f>VLOOKUP(A215,BASE.!$A$2:$T$878,14,FALSE)</f>
        <v>Providencia</v>
      </c>
      <c r="O215" s="124">
        <f>VLOOKUP(A215,BASE.!$A$2:$T$878,15,FALSE)</f>
        <v>0</v>
      </c>
      <c r="P215" s="124" t="str">
        <f>VLOOKUP(A215,BASE.!$A$2:$T$878,16,FALSE)</f>
        <v xml:space="preserve"> fundacion@paulajaraquemada.tie.cl</v>
      </c>
      <c r="Q215" s="124">
        <f>VLOOKUP(A215,BASE.!$A$2:$T$878,17,FALSE)</f>
        <v>0</v>
      </c>
      <c r="R215" s="124">
        <f>VLOOKUP(A215,BASE.!$A$2:$T$878,18,FALSE)</f>
        <v>93401</v>
      </c>
      <c r="S215" s="124" t="str">
        <f>VLOOKUP(A215,BASE.!$A$2:$T$878,19,FALSE)</f>
        <v>Se acompaña certificado financiero correspondiente al año 2019,  aprobados por  USUFI</v>
      </c>
      <c r="T215" s="169">
        <f>VLOOKUP(A215,BASE.!$A$2:$T$878,20,FALSE)</f>
        <v>37970</v>
      </c>
      <c r="U215" s="183">
        <v>4450</v>
      </c>
      <c r="V215" s="184">
        <v>7075296</v>
      </c>
      <c r="W215" s="184">
        <v>21225888</v>
      </c>
      <c r="X215" s="170">
        <v>44286</v>
      </c>
      <c r="Y215" s="166" t="s">
        <v>7879</v>
      </c>
      <c r="Z215" s="166" t="s">
        <v>7880</v>
      </c>
      <c r="AA215" s="183" t="s">
        <v>8001</v>
      </c>
    </row>
    <row r="216" spans="1:27" x14ac:dyDescent="0.2">
      <c r="A216" s="183">
        <v>4550</v>
      </c>
      <c r="B216" s="124" t="str">
        <f>VLOOKUP(A216,BASE.!$A$2:$T$878,2,FALSE)</f>
        <v>Fundación Refugio de Cristo</v>
      </c>
      <c r="C216" s="124">
        <f>VLOOKUP(A216,BASE.!$A$2:$T$878,3,FALSE)</f>
        <v>700155609</v>
      </c>
      <c r="D216" s="124" t="str">
        <f>VLOOKUP(A216,BASE.!$A$2:$T$878,4,FALSE)</f>
        <v>Fundación de Derecho Privado</v>
      </c>
      <c r="E216" s="124" t="str">
        <f>VLOOKUP(A216,BASE.!$A$2:$T$878,5,FALSE)</f>
        <v>Decreto Supremo Nº 2410, de 15 de mayo de 1953, del Ministerio de Justicia.</v>
      </c>
      <c r="F216" s="124" t="str">
        <f>VLOOKUP(A216,BASE.!$A$2:$T$878,6,FALSE)</f>
        <v xml:space="preserve">Certificado de Vigencia de Persona Jurídica sin fines de lucro folio 500328044989, de fecha 08 de julio de 2020, emitido por el Servicio de Registro Civil e Identificación
</v>
      </c>
      <c r="G216" s="124" t="str">
        <f>VLOOKUP(A216,BASE.!$A$2:$T$878,7,FALSE)</f>
        <v>La creación y mantenimiento de obras de beneficencia y educación gratuita por medio de asilos para dirigentes y de escuelas tanto diurnas como nocturnas.</v>
      </c>
      <c r="H216" s="124" t="str">
        <f>VLOOKUP(A216,BASE.!$A$2:$T$878,8,FALSE)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6" s="124" t="str">
        <f>VLOOKUP(A216,BASE.!$A$2:$T$878,9,FALSE)</f>
        <v>Tres años. El Presidente, Vicepresidente, Tesorero y Secretario durarán en sus cargos un año, plazo que se entenderá prorrogado en un lapso igual hasta que se designen sus sucesores.</v>
      </c>
      <c r="J216" s="124" t="str">
        <f>VLOOKUP(A216,BASE.!$A$2:$T$878,10,FALSE)</f>
        <v>08 de agosto de 2016, conforme al acta de fecha 08 de agosto de 2016, reducida a escritura pública con fecha 24 de noviembre de 2016, ante doña María Angelica Galan Bäurle, Notario Público de Valparaíso.</v>
      </c>
      <c r="K216" s="124" t="str">
        <f>VLOOKUP(A216,BASE.!$A$2:$T$878,11,FALSE)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6" s="124" t="str">
        <f>VLOOKUP(A216,BASE.!$A$2:$T$878,12,FALSE)</f>
        <v xml:space="preserve">Victoria Nº 2370, Valparaíso.
Casilla 424, Valparaíso.
</v>
      </c>
      <c r="M216" s="124" t="str">
        <f>VLOOKUP(A216,BASE.!$A$2:$T$878,13,FALSE)</f>
        <v>V</v>
      </c>
      <c r="N216" s="124" t="str">
        <f>VLOOKUP(A216,BASE.!$A$2:$T$878,14,FALSE)</f>
        <v>Valparaíso</v>
      </c>
      <c r="O216" s="124" t="str">
        <f>VLOOKUP(A216,BASE.!$A$2:$T$878,15,FALSE)</f>
        <v xml:space="preserve">(32) 2213431-2237148-2238963, </v>
      </c>
      <c r="P216" s="124" t="str">
        <f>VLOOKUP(A216,BASE.!$A$2:$T$878,16,FALSE)</f>
        <v>info@refugiodecristo.cl</v>
      </c>
      <c r="Q216" s="124">
        <f>VLOOKUP(A216,BASE.!$A$2:$T$878,17,FALSE)</f>
        <v>0</v>
      </c>
      <c r="R216" s="124">
        <f>VLOOKUP(A216,BASE.!$A$2:$T$878,18,FALSE)</f>
        <v>93401</v>
      </c>
      <c r="S216" s="124" t="str">
        <f>VLOOKUP(A216,BASE.!$A$2:$T$878,19,FALSE)</f>
        <v xml:space="preserve">Certificado financiero correspondiente al año 2019 APROBADOS POR EL  Subdepartamento de Supervisión Financiero. </v>
      </c>
      <c r="T216" s="169">
        <f>VLOOKUP(A216,BASE.!$A$2:$T$878,20,FALSE)</f>
        <v>37970</v>
      </c>
      <c r="U216" s="183">
        <v>4550</v>
      </c>
      <c r="V216" s="184">
        <v>27415048</v>
      </c>
      <c r="W216" s="184">
        <v>95700995</v>
      </c>
      <c r="X216" s="170">
        <v>44286</v>
      </c>
      <c r="Y216" s="166" t="s">
        <v>7879</v>
      </c>
      <c r="Z216" s="166" t="s">
        <v>7880</v>
      </c>
      <c r="AA216" s="183" t="s">
        <v>7884</v>
      </c>
    </row>
    <row r="217" spans="1:27" x14ac:dyDescent="0.2">
      <c r="A217" s="183">
        <v>4550</v>
      </c>
      <c r="B217" s="124" t="str">
        <f>VLOOKUP(A217,BASE.!$A$2:$T$878,2,FALSE)</f>
        <v>Fundación Refugio de Cristo</v>
      </c>
      <c r="C217" s="124">
        <f>VLOOKUP(A217,BASE.!$A$2:$T$878,3,FALSE)</f>
        <v>700155609</v>
      </c>
      <c r="D217" s="124" t="str">
        <f>VLOOKUP(A217,BASE.!$A$2:$T$878,4,FALSE)</f>
        <v>Fundación de Derecho Privado</v>
      </c>
      <c r="E217" s="124" t="str">
        <f>VLOOKUP(A217,BASE.!$A$2:$T$878,5,FALSE)</f>
        <v>Decreto Supremo Nº 2410, de 15 de mayo de 1953, del Ministerio de Justicia.</v>
      </c>
      <c r="F217" s="124" t="str">
        <f>VLOOKUP(A217,BASE.!$A$2:$T$878,6,FALSE)</f>
        <v xml:space="preserve">Certificado de Vigencia de Persona Jurídica sin fines de lucro folio 500328044989, de fecha 08 de julio de 2020, emitido por el Servicio de Registro Civil e Identificación
</v>
      </c>
      <c r="G217" s="124" t="str">
        <f>VLOOKUP(A217,BASE.!$A$2:$T$878,7,FALSE)</f>
        <v>La creación y mantenimiento de obras de beneficencia y educación gratuita por medio de asilos para dirigentes y de escuelas tanto diurnas como nocturnas.</v>
      </c>
      <c r="H217" s="124" t="str">
        <f>VLOOKUP(A217,BASE.!$A$2:$T$878,8,FALSE)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7" s="124" t="str">
        <f>VLOOKUP(A217,BASE.!$A$2:$T$878,9,FALSE)</f>
        <v>Tres años. El Presidente, Vicepresidente, Tesorero y Secretario durarán en sus cargos un año, plazo que se entenderá prorrogado en un lapso igual hasta que se designen sus sucesores.</v>
      </c>
      <c r="J217" s="124" t="str">
        <f>VLOOKUP(A217,BASE.!$A$2:$T$878,10,FALSE)</f>
        <v>08 de agosto de 2016, conforme al acta de fecha 08 de agosto de 2016, reducida a escritura pública con fecha 24 de noviembre de 2016, ante doña María Angelica Galan Bäurle, Notario Público de Valparaíso.</v>
      </c>
      <c r="K217" s="124" t="str">
        <f>VLOOKUP(A217,BASE.!$A$2:$T$878,11,FALSE)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7" s="124" t="str">
        <f>VLOOKUP(A217,BASE.!$A$2:$T$878,12,FALSE)</f>
        <v xml:space="preserve">Victoria Nº 2370, Valparaíso.
Casilla 424, Valparaíso.
</v>
      </c>
      <c r="M217" s="124" t="str">
        <f>VLOOKUP(A217,BASE.!$A$2:$T$878,13,FALSE)</f>
        <v>V</v>
      </c>
      <c r="N217" s="124" t="str">
        <f>VLOOKUP(A217,BASE.!$A$2:$T$878,14,FALSE)</f>
        <v>Valparaíso</v>
      </c>
      <c r="O217" s="124" t="str">
        <f>VLOOKUP(A217,BASE.!$A$2:$T$878,15,FALSE)</f>
        <v xml:space="preserve">(32) 2213431-2237148-2238963, </v>
      </c>
      <c r="P217" s="124" t="str">
        <f>VLOOKUP(A217,BASE.!$A$2:$T$878,16,FALSE)</f>
        <v>info@refugiodecristo.cl</v>
      </c>
      <c r="Q217" s="124">
        <f>VLOOKUP(A217,BASE.!$A$2:$T$878,17,FALSE)</f>
        <v>0</v>
      </c>
      <c r="R217" s="124">
        <f>VLOOKUP(A217,BASE.!$A$2:$T$878,18,FALSE)</f>
        <v>93401</v>
      </c>
      <c r="S217" s="124" t="str">
        <f>VLOOKUP(A217,BASE.!$A$2:$T$878,19,FALSE)</f>
        <v xml:space="preserve">Certificado financiero correspondiente al año 2019 APROBADOS POR EL  Subdepartamento de Supervisión Financiero. </v>
      </c>
      <c r="T217" s="169">
        <f>VLOOKUP(A217,BASE.!$A$2:$T$878,20,FALSE)</f>
        <v>37970</v>
      </c>
      <c r="U217" s="183">
        <v>4550</v>
      </c>
      <c r="V217" s="184">
        <v>17792589</v>
      </c>
      <c r="W217" s="184">
        <v>39628058</v>
      </c>
      <c r="X217" s="170">
        <v>44286</v>
      </c>
      <c r="Y217" s="166" t="s">
        <v>7879</v>
      </c>
      <c r="Z217" s="166" t="s">
        <v>7880</v>
      </c>
      <c r="AA217" s="183" t="s">
        <v>8002</v>
      </c>
    </row>
    <row r="218" spans="1:27" x14ac:dyDescent="0.2">
      <c r="A218" s="183">
        <v>4550</v>
      </c>
      <c r="B218" s="124" t="str">
        <f>VLOOKUP(A218,BASE.!$A$2:$T$878,2,FALSE)</f>
        <v>Fundación Refugio de Cristo</v>
      </c>
      <c r="C218" s="124">
        <f>VLOOKUP(A218,BASE.!$A$2:$T$878,3,FALSE)</f>
        <v>700155609</v>
      </c>
      <c r="D218" s="124" t="str">
        <f>VLOOKUP(A218,BASE.!$A$2:$T$878,4,FALSE)</f>
        <v>Fundación de Derecho Privado</v>
      </c>
      <c r="E218" s="124" t="str">
        <f>VLOOKUP(A218,BASE.!$A$2:$T$878,5,FALSE)</f>
        <v>Decreto Supremo Nº 2410, de 15 de mayo de 1953, del Ministerio de Justicia.</v>
      </c>
      <c r="F218" s="124" t="str">
        <f>VLOOKUP(A218,BASE.!$A$2:$T$878,6,FALSE)</f>
        <v xml:space="preserve">Certificado de Vigencia de Persona Jurídica sin fines de lucro folio 500328044989, de fecha 08 de julio de 2020, emitido por el Servicio de Registro Civil e Identificación
</v>
      </c>
      <c r="G218" s="124" t="str">
        <f>VLOOKUP(A218,BASE.!$A$2:$T$878,7,FALSE)</f>
        <v>La creación y mantenimiento de obras de beneficencia y educación gratuita por medio de asilos para dirigentes y de escuelas tanto diurnas como nocturnas.</v>
      </c>
      <c r="H218" s="124" t="str">
        <f>VLOOKUP(A218,BASE.!$A$2:$T$878,8,FALSE)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8" s="124" t="str">
        <f>VLOOKUP(A218,BASE.!$A$2:$T$878,9,FALSE)</f>
        <v>Tres años. El Presidente, Vicepresidente, Tesorero y Secretario durarán en sus cargos un año, plazo que se entenderá prorrogado en un lapso igual hasta que se designen sus sucesores.</v>
      </c>
      <c r="J218" s="124" t="str">
        <f>VLOOKUP(A218,BASE.!$A$2:$T$878,10,FALSE)</f>
        <v>08 de agosto de 2016, conforme al acta de fecha 08 de agosto de 2016, reducida a escritura pública con fecha 24 de noviembre de 2016, ante doña María Angelica Galan Bäurle, Notario Público de Valparaíso.</v>
      </c>
      <c r="K218" s="124" t="str">
        <f>VLOOKUP(A218,BASE.!$A$2:$T$878,11,FALSE)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8" s="124" t="str">
        <f>VLOOKUP(A218,BASE.!$A$2:$T$878,12,FALSE)</f>
        <v xml:space="preserve">Victoria Nº 2370, Valparaíso.
Casilla 424, Valparaíso.
</v>
      </c>
      <c r="M218" s="124" t="str">
        <f>VLOOKUP(A218,BASE.!$A$2:$T$878,13,FALSE)</f>
        <v>V</v>
      </c>
      <c r="N218" s="124" t="str">
        <f>VLOOKUP(A218,BASE.!$A$2:$T$878,14,FALSE)</f>
        <v>Valparaíso</v>
      </c>
      <c r="O218" s="124" t="str">
        <f>VLOOKUP(A218,BASE.!$A$2:$T$878,15,FALSE)</f>
        <v xml:space="preserve">(32) 2213431-2237148-2238963, </v>
      </c>
      <c r="P218" s="124" t="str">
        <f>VLOOKUP(A218,BASE.!$A$2:$T$878,16,FALSE)</f>
        <v>info@refugiodecristo.cl</v>
      </c>
      <c r="Q218" s="124">
        <f>VLOOKUP(A218,BASE.!$A$2:$T$878,17,FALSE)</f>
        <v>0</v>
      </c>
      <c r="R218" s="124">
        <f>VLOOKUP(A218,BASE.!$A$2:$T$878,18,FALSE)</f>
        <v>93401</v>
      </c>
      <c r="S218" s="124" t="str">
        <f>VLOOKUP(A218,BASE.!$A$2:$T$878,19,FALSE)</f>
        <v xml:space="preserve">Certificado financiero correspondiente al año 2019 APROBADOS POR EL  Subdepartamento de Supervisión Financiero. </v>
      </c>
      <c r="T218" s="169">
        <f>VLOOKUP(A218,BASE.!$A$2:$T$878,20,FALSE)</f>
        <v>37970</v>
      </c>
      <c r="U218" s="183">
        <v>4550</v>
      </c>
      <c r="V218" s="184">
        <v>19323906</v>
      </c>
      <c r="W218" s="184">
        <v>38516437</v>
      </c>
      <c r="X218" s="170">
        <v>44286</v>
      </c>
      <c r="Y218" s="166" t="s">
        <v>7879</v>
      </c>
      <c r="Z218" s="166" t="s">
        <v>7880</v>
      </c>
      <c r="AA218" s="183" t="s">
        <v>8003</v>
      </c>
    </row>
    <row r="219" spans="1:27" x14ac:dyDescent="0.2">
      <c r="A219" s="183">
        <v>4550</v>
      </c>
      <c r="B219" s="124" t="str">
        <f>VLOOKUP(A219,BASE.!$A$2:$T$878,2,FALSE)</f>
        <v>Fundación Refugio de Cristo</v>
      </c>
      <c r="C219" s="124">
        <f>VLOOKUP(A219,BASE.!$A$2:$T$878,3,FALSE)</f>
        <v>700155609</v>
      </c>
      <c r="D219" s="124" t="str">
        <f>VLOOKUP(A219,BASE.!$A$2:$T$878,4,FALSE)</f>
        <v>Fundación de Derecho Privado</v>
      </c>
      <c r="E219" s="124" t="str">
        <f>VLOOKUP(A219,BASE.!$A$2:$T$878,5,FALSE)</f>
        <v>Decreto Supremo Nº 2410, de 15 de mayo de 1953, del Ministerio de Justicia.</v>
      </c>
      <c r="F219" s="124" t="str">
        <f>VLOOKUP(A219,BASE.!$A$2:$T$878,6,FALSE)</f>
        <v xml:space="preserve">Certificado de Vigencia de Persona Jurídica sin fines de lucro folio 500328044989, de fecha 08 de julio de 2020, emitido por el Servicio de Registro Civil e Identificación
</v>
      </c>
      <c r="G219" s="124" t="str">
        <f>VLOOKUP(A219,BASE.!$A$2:$T$878,7,FALSE)</f>
        <v>La creación y mantenimiento de obras de beneficencia y educación gratuita por medio de asilos para dirigentes y de escuelas tanto diurnas como nocturnas.</v>
      </c>
      <c r="H219" s="124" t="str">
        <f>VLOOKUP(A219,BASE.!$A$2:$T$878,8,FALSE)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9" s="124" t="str">
        <f>VLOOKUP(A219,BASE.!$A$2:$T$878,9,FALSE)</f>
        <v>Tres años. El Presidente, Vicepresidente, Tesorero y Secretario durarán en sus cargos un año, plazo que se entenderá prorrogado en un lapso igual hasta que se designen sus sucesores.</v>
      </c>
      <c r="J219" s="124" t="str">
        <f>VLOOKUP(A219,BASE.!$A$2:$T$878,10,FALSE)</f>
        <v>08 de agosto de 2016, conforme al acta de fecha 08 de agosto de 2016, reducida a escritura pública con fecha 24 de noviembre de 2016, ante doña María Angelica Galan Bäurle, Notario Público de Valparaíso.</v>
      </c>
      <c r="K219" s="124" t="str">
        <f>VLOOKUP(A219,BASE.!$A$2:$T$878,11,FALSE)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9" s="124" t="str">
        <f>VLOOKUP(A219,BASE.!$A$2:$T$878,12,FALSE)</f>
        <v xml:space="preserve">Victoria Nº 2370, Valparaíso.
Casilla 424, Valparaíso.
</v>
      </c>
      <c r="M219" s="124" t="str">
        <f>VLOOKUP(A219,BASE.!$A$2:$T$878,13,FALSE)</f>
        <v>V</v>
      </c>
      <c r="N219" s="124" t="str">
        <f>VLOOKUP(A219,BASE.!$A$2:$T$878,14,FALSE)</f>
        <v>Valparaíso</v>
      </c>
      <c r="O219" s="124" t="str">
        <f>VLOOKUP(A219,BASE.!$A$2:$T$878,15,FALSE)</f>
        <v xml:space="preserve">(32) 2213431-2237148-2238963, </v>
      </c>
      <c r="P219" s="124" t="str">
        <f>VLOOKUP(A219,BASE.!$A$2:$T$878,16,FALSE)</f>
        <v>info@refugiodecristo.cl</v>
      </c>
      <c r="Q219" s="124">
        <f>VLOOKUP(A219,BASE.!$A$2:$T$878,17,FALSE)</f>
        <v>0</v>
      </c>
      <c r="R219" s="124">
        <f>VLOOKUP(A219,BASE.!$A$2:$T$878,18,FALSE)</f>
        <v>93401</v>
      </c>
      <c r="S219" s="124" t="str">
        <f>VLOOKUP(A219,BASE.!$A$2:$T$878,19,FALSE)</f>
        <v xml:space="preserve">Certificado financiero correspondiente al año 2019 APROBADOS POR EL  Subdepartamento de Supervisión Financiero. </v>
      </c>
      <c r="T219" s="169">
        <f>VLOOKUP(A219,BASE.!$A$2:$T$878,20,FALSE)</f>
        <v>37970</v>
      </c>
      <c r="U219" s="183">
        <v>4550</v>
      </c>
      <c r="V219" s="184">
        <v>31106994</v>
      </c>
      <c r="W219" s="184">
        <v>75859834</v>
      </c>
      <c r="X219" s="170">
        <v>44286</v>
      </c>
      <c r="Y219" s="166" t="s">
        <v>7879</v>
      </c>
      <c r="Z219" s="166" t="s">
        <v>7880</v>
      </c>
      <c r="AA219" s="183" t="s">
        <v>7885</v>
      </c>
    </row>
    <row r="220" spans="1:27" x14ac:dyDescent="0.2">
      <c r="A220" s="183">
        <v>4550</v>
      </c>
      <c r="B220" s="124" t="str">
        <f>VLOOKUP(A220,BASE.!$A$2:$T$878,2,FALSE)</f>
        <v>Fundación Refugio de Cristo</v>
      </c>
      <c r="C220" s="124">
        <f>VLOOKUP(A220,BASE.!$A$2:$T$878,3,FALSE)</f>
        <v>700155609</v>
      </c>
      <c r="D220" s="124" t="str">
        <f>VLOOKUP(A220,BASE.!$A$2:$T$878,4,FALSE)</f>
        <v>Fundación de Derecho Privado</v>
      </c>
      <c r="E220" s="124" t="str">
        <f>VLOOKUP(A220,BASE.!$A$2:$T$878,5,FALSE)</f>
        <v>Decreto Supremo Nº 2410, de 15 de mayo de 1953, del Ministerio de Justicia.</v>
      </c>
      <c r="F220" s="124" t="str">
        <f>VLOOKUP(A220,BASE.!$A$2:$T$878,6,FALSE)</f>
        <v xml:space="preserve">Certificado de Vigencia de Persona Jurídica sin fines de lucro folio 500328044989, de fecha 08 de julio de 2020, emitido por el Servicio de Registro Civil e Identificación
</v>
      </c>
      <c r="G220" s="124" t="str">
        <f>VLOOKUP(A220,BASE.!$A$2:$T$878,7,FALSE)</f>
        <v>La creación y mantenimiento de obras de beneficencia y educación gratuita por medio de asilos para dirigentes y de escuelas tanto diurnas como nocturnas.</v>
      </c>
      <c r="H220" s="124" t="str">
        <f>VLOOKUP(A220,BASE.!$A$2:$T$878,8,FALSE)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0" s="124" t="str">
        <f>VLOOKUP(A220,BASE.!$A$2:$T$878,9,FALSE)</f>
        <v>Tres años. El Presidente, Vicepresidente, Tesorero y Secretario durarán en sus cargos un año, plazo que se entenderá prorrogado en un lapso igual hasta que se designen sus sucesores.</v>
      </c>
      <c r="J220" s="124" t="str">
        <f>VLOOKUP(A220,BASE.!$A$2:$T$878,10,FALSE)</f>
        <v>08 de agosto de 2016, conforme al acta de fecha 08 de agosto de 2016, reducida a escritura pública con fecha 24 de noviembre de 2016, ante doña María Angelica Galan Bäurle, Notario Público de Valparaíso.</v>
      </c>
      <c r="K220" s="124" t="str">
        <f>VLOOKUP(A220,BASE.!$A$2:$T$878,11,FALSE)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0" s="124" t="str">
        <f>VLOOKUP(A220,BASE.!$A$2:$T$878,12,FALSE)</f>
        <v xml:space="preserve">Victoria Nº 2370, Valparaíso.
Casilla 424, Valparaíso.
</v>
      </c>
      <c r="M220" s="124" t="str">
        <f>VLOOKUP(A220,BASE.!$A$2:$T$878,13,FALSE)</f>
        <v>V</v>
      </c>
      <c r="N220" s="124" t="str">
        <f>VLOOKUP(A220,BASE.!$A$2:$T$878,14,FALSE)</f>
        <v>Valparaíso</v>
      </c>
      <c r="O220" s="124" t="str">
        <f>VLOOKUP(A220,BASE.!$A$2:$T$878,15,FALSE)</f>
        <v xml:space="preserve">(32) 2213431-2237148-2238963, </v>
      </c>
      <c r="P220" s="124" t="str">
        <f>VLOOKUP(A220,BASE.!$A$2:$T$878,16,FALSE)</f>
        <v>info@refugiodecristo.cl</v>
      </c>
      <c r="Q220" s="124">
        <f>VLOOKUP(A220,BASE.!$A$2:$T$878,17,FALSE)</f>
        <v>0</v>
      </c>
      <c r="R220" s="124">
        <f>VLOOKUP(A220,BASE.!$A$2:$T$878,18,FALSE)</f>
        <v>93401</v>
      </c>
      <c r="S220" s="124" t="str">
        <f>VLOOKUP(A220,BASE.!$A$2:$T$878,19,FALSE)</f>
        <v xml:space="preserve">Certificado financiero correspondiente al año 2019 APROBADOS POR EL  Subdepartamento de Supervisión Financiero. </v>
      </c>
      <c r="T220" s="169">
        <f>VLOOKUP(A220,BASE.!$A$2:$T$878,20,FALSE)</f>
        <v>37970</v>
      </c>
      <c r="U220" s="183">
        <v>4550</v>
      </c>
      <c r="V220" s="184">
        <v>22800458</v>
      </c>
      <c r="W220" s="184">
        <v>51045520</v>
      </c>
      <c r="X220" s="170">
        <v>44286</v>
      </c>
      <c r="Y220" s="166" t="s">
        <v>7879</v>
      </c>
      <c r="Z220" s="166" t="s">
        <v>7880</v>
      </c>
      <c r="AA220" s="183" t="s">
        <v>7886</v>
      </c>
    </row>
    <row r="221" spans="1:27" x14ac:dyDescent="0.2">
      <c r="A221" s="183">
        <v>4550</v>
      </c>
      <c r="B221" s="124" t="str">
        <f>VLOOKUP(A221,BASE.!$A$2:$T$878,2,FALSE)</f>
        <v>Fundación Refugio de Cristo</v>
      </c>
      <c r="C221" s="124">
        <f>VLOOKUP(A221,BASE.!$A$2:$T$878,3,FALSE)</f>
        <v>700155609</v>
      </c>
      <c r="D221" s="124" t="str">
        <f>VLOOKUP(A221,BASE.!$A$2:$T$878,4,FALSE)</f>
        <v>Fundación de Derecho Privado</v>
      </c>
      <c r="E221" s="124" t="str">
        <f>VLOOKUP(A221,BASE.!$A$2:$T$878,5,FALSE)</f>
        <v>Decreto Supremo Nº 2410, de 15 de mayo de 1953, del Ministerio de Justicia.</v>
      </c>
      <c r="F221" s="124" t="str">
        <f>VLOOKUP(A221,BASE.!$A$2:$T$878,6,FALSE)</f>
        <v xml:space="preserve">Certificado de Vigencia de Persona Jurídica sin fines de lucro folio 500328044989, de fecha 08 de julio de 2020, emitido por el Servicio de Registro Civil e Identificación
</v>
      </c>
      <c r="G221" s="124" t="str">
        <f>VLOOKUP(A221,BASE.!$A$2:$T$878,7,FALSE)</f>
        <v>La creación y mantenimiento de obras de beneficencia y educación gratuita por medio de asilos para dirigentes y de escuelas tanto diurnas como nocturnas.</v>
      </c>
      <c r="H221" s="124" t="str">
        <f>VLOOKUP(A221,BASE.!$A$2:$T$878,8,FALSE)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1" s="124" t="str">
        <f>VLOOKUP(A221,BASE.!$A$2:$T$878,9,FALSE)</f>
        <v>Tres años. El Presidente, Vicepresidente, Tesorero y Secretario durarán en sus cargos un año, plazo que se entenderá prorrogado en un lapso igual hasta que se designen sus sucesores.</v>
      </c>
      <c r="J221" s="124" t="str">
        <f>VLOOKUP(A221,BASE.!$A$2:$T$878,10,FALSE)</f>
        <v>08 de agosto de 2016, conforme al acta de fecha 08 de agosto de 2016, reducida a escritura pública con fecha 24 de noviembre de 2016, ante doña María Angelica Galan Bäurle, Notario Público de Valparaíso.</v>
      </c>
      <c r="K221" s="124" t="str">
        <f>VLOOKUP(A221,BASE.!$A$2:$T$878,11,FALSE)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1" s="124" t="str">
        <f>VLOOKUP(A221,BASE.!$A$2:$T$878,12,FALSE)</f>
        <v xml:space="preserve">Victoria Nº 2370, Valparaíso.
Casilla 424, Valparaíso.
</v>
      </c>
      <c r="M221" s="124" t="str">
        <f>VLOOKUP(A221,BASE.!$A$2:$T$878,13,FALSE)</f>
        <v>V</v>
      </c>
      <c r="N221" s="124" t="str">
        <f>VLOOKUP(A221,BASE.!$A$2:$T$878,14,FALSE)</f>
        <v>Valparaíso</v>
      </c>
      <c r="O221" s="124" t="str">
        <f>VLOOKUP(A221,BASE.!$A$2:$T$878,15,FALSE)</f>
        <v xml:space="preserve">(32) 2213431-2237148-2238963, </v>
      </c>
      <c r="P221" s="124" t="str">
        <f>VLOOKUP(A221,BASE.!$A$2:$T$878,16,FALSE)</f>
        <v>info@refugiodecristo.cl</v>
      </c>
      <c r="Q221" s="124">
        <f>VLOOKUP(A221,BASE.!$A$2:$T$878,17,FALSE)</f>
        <v>0</v>
      </c>
      <c r="R221" s="124">
        <f>VLOOKUP(A221,BASE.!$A$2:$T$878,18,FALSE)</f>
        <v>93401</v>
      </c>
      <c r="S221" s="124" t="str">
        <f>VLOOKUP(A221,BASE.!$A$2:$T$878,19,FALSE)</f>
        <v xml:space="preserve">Certificado financiero correspondiente al año 2019 APROBADOS POR EL  Subdepartamento de Supervisión Financiero. </v>
      </c>
      <c r="T221" s="169">
        <f>VLOOKUP(A221,BASE.!$A$2:$T$878,20,FALSE)</f>
        <v>37970</v>
      </c>
      <c r="U221" s="183">
        <v>4550</v>
      </c>
      <c r="V221" s="184">
        <v>4328964</v>
      </c>
      <c r="W221" s="184">
        <v>13147224</v>
      </c>
      <c r="X221" s="170">
        <v>44286</v>
      </c>
      <c r="Y221" s="166" t="s">
        <v>7879</v>
      </c>
      <c r="Z221" s="166" t="s">
        <v>7880</v>
      </c>
      <c r="AA221" s="183" t="s">
        <v>7888</v>
      </c>
    </row>
    <row r="222" spans="1:27" x14ac:dyDescent="0.2">
      <c r="A222" s="183">
        <v>4550</v>
      </c>
      <c r="B222" s="124" t="str">
        <f>VLOOKUP(A222,BASE.!$A$2:$T$878,2,FALSE)</f>
        <v>Fundación Refugio de Cristo</v>
      </c>
      <c r="C222" s="124">
        <f>VLOOKUP(A222,BASE.!$A$2:$T$878,3,FALSE)</f>
        <v>700155609</v>
      </c>
      <c r="D222" s="124" t="str">
        <f>VLOOKUP(A222,BASE.!$A$2:$T$878,4,FALSE)</f>
        <v>Fundación de Derecho Privado</v>
      </c>
      <c r="E222" s="124" t="str">
        <f>VLOOKUP(A222,BASE.!$A$2:$T$878,5,FALSE)</f>
        <v>Decreto Supremo Nº 2410, de 15 de mayo de 1953, del Ministerio de Justicia.</v>
      </c>
      <c r="F222" s="124" t="str">
        <f>VLOOKUP(A222,BASE.!$A$2:$T$878,6,FALSE)</f>
        <v xml:space="preserve">Certificado de Vigencia de Persona Jurídica sin fines de lucro folio 500328044989, de fecha 08 de julio de 2020, emitido por el Servicio de Registro Civil e Identificación
</v>
      </c>
      <c r="G222" s="124" t="str">
        <f>VLOOKUP(A222,BASE.!$A$2:$T$878,7,FALSE)</f>
        <v>La creación y mantenimiento de obras de beneficencia y educación gratuita por medio de asilos para dirigentes y de escuelas tanto diurnas como nocturnas.</v>
      </c>
      <c r="H222" s="124" t="str">
        <f>VLOOKUP(A222,BASE.!$A$2:$T$878,8,FALSE)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2" s="124" t="str">
        <f>VLOOKUP(A222,BASE.!$A$2:$T$878,9,FALSE)</f>
        <v>Tres años. El Presidente, Vicepresidente, Tesorero y Secretario durarán en sus cargos un año, plazo que se entenderá prorrogado en un lapso igual hasta que se designen sus sucesores.</v>
      </c>
      <c r="J222" s="124" t="str">
        <f>VLOOKUP(A222,BASE.!$A$2:$T$878,10,FALSE)</f>
        <v>08 de agosto de 2016, conforme al acta de fecha 08 de agosto de 2016, reducida a escritura pública con fecha 24 de noviembre de 2016, ante doña María Angelica Galan Bäurle, Notario Público de Valparaíso.</v>
      </c>
      <c r="K222" s="124" t="str">
        <f>VLOOKUP(A222,BASE.!$A$2:$T$878,11,FALSE)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2" s="124" t="str">
        <f>VLOOKUP(A222,BASE.!$A$2:$T$878,12,FALSE)</f>
        <v xml:space="preserve">Victoria Nº 2370, Valparaíso.
Casilla 424, Valparaíso.
</v>
      </c>
      <c r="M222" s="124" t="str">
        <f>VLOOKUP(A222,BASE.!$A$2:$T$878,13,FALSE)</f>
        <v>V</v>
      </c>
      <c r="N222" s="124" t="str">
        <f>VLOOKUP(A222,BASE.!$A$2:$T$878,14,FALSE)</f>
        <v>Valparaíso</v>
      </c>
      <c r="O222" s="124" t="str">
        <f>VLOOKUP(A222,BASE.!$A$2:$T$878,15,FALSE)</f>
        <v xml:space="preserve">(32) 2213431-2237148-2238963, </v>
      </c>
      <c r="P222" s="124" t="str">
        <f>VLOOKUP(A222,BASE.!$A$2:$T$878,16,FALSE)</f>
        <v>info@refugiodecristo.cl</v>
      </c>
      <c r="Q222" s="124">
        <f>VLOOKUP(A222,BASE.!$A$2:$T$878,17,FALSE)</f>
        <v>0</v>
      </c>
      <c r="R222" s="124">
        <f>VLOOKUP(A222,BASE.!$A$2:$T$878,18,FALSE)</f>
        <v>93401</v>
      </c>
      <c r="S222" s="124" t="str">
        <f>VLOOKUP(A222,BASE.!$A$2:$T$878,19,FALSE)</f>
        <v xml:space="preserve">Certificado financiero correspondiente al año 2019 APROBADOS POR EL  Subdepartamento de Supervisión Financiero. </v>
      </c>
      <c r="T222" s="169">
        <f>VLOOKUP(A222,BASE.!$A$2:$T$878,20,FALSE)</f>
        <v>37970</v>
      </c>
      <c r="U222" s="183">
        <v>4550</v>
      </c>
      <c r="V222" s="184">
        <v>27015942</v>
      </c>
      <c r="W222" s="184">
        <v>63620559</v>
      </c>
      <c r="X222" s="170">
        <v>44286</v>
      </c>
      <c r="Y222" s="166" t="s">
        <v>7879</v>
      </c>
      <c r="Z222" s="166" t="s">
        <v>7880</v>
      </c>
      <c r="AA222" s="183" t="s">
        <v>7939</v>
      </c>
    </row>
    <row r="223" spans="1:27" x14ac:dyDescent="0.2">
      <c r="A223" s="183">
        <v>5070</v>
      </c>
      <c r="B223" s="124" t="str">
        <f>VLOOKUP(A223,BASE.!$A$2:$T$878,2,FALSE)</f>
        <v xml:space="preserve">
I. Municipalidad de Combarbalá
</v>
      </c>
      <c r="C223" s="124">
        <f>VLOOKUP(A223,BASE.!$A$2:$T$878,3,FALSE)</f>
        <v>690411008</v>
      </c>
      <c r="D223" s="124" t="str">
        <f>VLOOKUP(A223,BASE.!$A$2:$T$878,4,FALSE)</f>
        <v>Municipalidad</v>
      </c>
      <c r="E223" s="124" t="str">
        <f>VLOOKUP(A223,BASE.!$A$2:$T$878,5,FALSE)</f>
        <v>Constitución Política de la República, art. 107.</v>
      </c>
      <c r="F223" s="124" t="str">
        <f>VLOOKUP(A223,BASE.!$A$2:$T$878,6,FALSE)</f>
        <v>Indefinida.</v>
      </c>
      <c r="G223" s="124" t="str">
        <f>VLOOKUP(A223,BASE.!$A$2:$T$878,7,FALSE)</f>
        <v>Según Ley Orgánica Nº 18.695, arts. 1º al 4º.</v>
      </c>
      <c r="H223" s="124" t="str">
        <f>VLOOKUP(A223,BASE.!$A$2:$T$878,8,FALSE)</f>
        <v>no tiene</v>
      </c>
      <c r="I223" s="124">
        <f>VLOOKUP(A223,BASE.!$A$2:$T$878,9,FALSE)</f>
        <v>0</v>
      </c>
      <c r="J223" s="124">
        <f>VLOOKUP(A223,BASE.!$A$2:$T$878,10,FALSE)</f>
        <v>0</v>
      </c>
      <c r="K223" s="124" t="str">
        <f>VLOOKUP(A223,BASE.!$A$2:$T$878,11,FALSE)</f>
        <v xml:space="preserve">Pedro Miguel Ángel Castillo Díaz, </v>
      </c>
      <c r="L223" s="124" t="str">
        <f>VLOOKUP(A223,BASE.!$A$2:$T$878,12,FALSE)</f>
        <v xml:space="preserve">Plaza de Armas Nº 438, provincia de Limarí, comuna de Combarbalá, Región de Coquimbo.
</v>
      </c>
      <c r="M223" s="124" t="str">
        <f>VLOOKUP(A223,BASE.!$A$2:$T$878,13,FALSE)</f>
        <v>IV</v>
      </c>
      <c r="N223" s="124" t="str">
        <f>VLOOKUP(A223,BASE.!$A$2:$T$878,14,FALSE)</f>
        <v>Combarbalá</v>
      </c>
      <c r="O223" s="124" t="str">
        <f>VLOOKUP(A223,BASE.!$A$2:$T$878,15,FALSE)</f>
        <v>Fono (53) 741033
        (53) 741133
        (53) 741007</v>
      </c>
      <c r="P223" s="124">
        <f>VLOOKUP(A223,BASE.!$A$2:$T$878,16,FALSE)</f>
        <v>0</v>
      </c>
      <c r="Q223" s="124">
        <f>VLOOKUP(A223,BASE.!$A$2:$T$878,17,FALSE)</f>
        <v>0</v>
      </c>
      <c r="R223" s="124">
        <f>VLOOKUP(A223,BASE.!$A$2:$T$878,18,FALSE)</f>
        <v>91001</v>
      </c>
      <c r="S223" s="124" t="str">
        <f>VLOOKUP(A223,BASE.!$A$2:$T$878,19,FALSE)</f>
        <v xml:space="preserve">No se acompañan. Aplica Informe Jurídico Nº 09, de fecha 14 de marzo de 2011 del Departamento Jurídico y Dictamen Nº 070791, de 2009, de la Contraloría General de la República.  
</v>
      </c>
      <c r="T223" s="169">
        <f>VLOOKUP(A223,BASE.!$A$2:$T$878,20,FALSE)</f>
        <v>41394</v>
      </c>
      <c r="U223" s="183">
        <v>5070</v>
      </c>
      <c r="V223" s="184">
        <v>10827168</v>
      </c>
      <c r="W223" s="184">
        <v>18313942</v>
      </c>
      <c r="X223" s="170">
        <v>44286</v>
      </c>
      <c r="Y223" s="166" t="s">
        <v>7879</v>
      </c>
      <c r="Z223" s="166" t="s">
        <v>7880</v>
      </c>
      <c r="AA223" s="183" t="s">
        <v>8004</v>
      </c>
    </row>
    <row r="224" spans="1:27" x14ac:dyDescent="0.2">
      <c r="A224" s="183">
        <v>5150</v>
      </c>
      <c r="B224" s="124" t="str">
        <f>VLOOKUP(A224,BASE.!$A$2:$T$878,2,FALSE)</f>
        <v xml:space="preserve">
I. Municipalidad de Coyhaique
</v>
      </c>
      <c r="C224" s="124">
        <f>VLOOKUP(A224,BASE.!$A$2:$T$878,3,FALSE)</f>
        <v>692403002</v>
      </c>
      <c r="D224" s="124" t="str">
        <f>VLOOKUP(A224,BASE.!$A$2:$T$878,4,FALSE)</f>
        <v>Municipalidad</v>
      </c>
      <c r="E224" s="124" t="str">
        <f>VLOOKUP(A224,BASE.!$A$2:$T$878,5,FALSE)</f>
        <v>Constitución Política de la República, art. 107.</v>
      </c>
      <c r="F224" s="124" t="str">
        <f>VLOOKUP(A224,BASE.!$A$2:$T$878,6,FALSE)</f>
        <v>Indefinida.</v>
      </c>
      <c r="G224" s="124" t="str">
        <f>VLOOKUP(A224,BASE.!$A$2:$T$878,7,FALSE)</f>
        <v>Según Ley Orgánica Nº 18.695, arts. 1º al 4º.</v>
      </c>
      <c r="H224" s="124" t="str">
        <f>VLOOKUP(A224,BASE.!$A$2:$T$878,8,FALSE)</f>
        <v>no tiene</v>
      </c>
      <c r="I224" s="124">
        <f>VLOOKUP(A224,BASE.!$A$2:$T$878,9,FALSE)</f>
        <v>0</v>
      </c>
      <c r="J224" s="124">
        <f>VLOOKUP(A224,BASE.!$A$2:$T$878,10,FALSE)</f>
        <v>0</v>
      </c>
      <c r="K224" s="124" t="str">
        <f>VLOOKUP(A224,BASE.!$A$2:$T$878,11,FALSE)</f>
        <v xml:space="preserve">Rigoberto Alejandro Huala Canumán, </v>
      </c>
      <c r="L224" s="124" t="str">
        <f>VLOOKUP(A224,BASE.!$A$2:$T$878,12,FALSE)</f>
        <v>Francisco Bilbao Nº357, Coyhaique, Undécima Región.</v>
      </c>
      <c r="M224" s="124" t="str">
        <f>VLOOKUP(A224,BASE.!$A$2:$T$878,13,FALSE)</f>
        <v>XI</v>
      </c>
      <c r="N224" s="124" t="str">
        <f>VLOOKUP(A224,BASE.!$A$2:$T$878,14,FALSE)</f>
        <v>Coyhaique</v>
      </c>
      <c r="O224" s="124">
        <f>VLOOKUP(A224,BASE.!$A$2:$T$878,15,FALSE)</f>
        <v>0</v>
      </c>
      <c r="P224" s="124">
        <f>VLOOKUP(A224,BASE.!$A$2:$T$878,16,FALSE)</f>
        <v>0</v>
      </c>
      <c r="Q224" s="124">
        <f>VLOOKUP(A224,BASE.!$A$2:$T$878,17,FALSE)</f>
        <v>0</v>
      </c>
      <c r="R224" s="124">
        <f>VLOOKUP(A224,BASE.!$A$2:$T$878,18,FALSE)</f>
        <v>91001</v>
      </c>
      <c r="S224" s="124" t="str">
        <f>VLOOKUP(A224,BASE.!$A$2:$T$878,19,FALSE)</f>
        <v xml:space="preserve">No se acompañan. Aplica Informe Jurídico Nº 09, de  fecha 14 de marzo de 2011 del Departamento Jurídico y Dictamen Nº 070791, de 2009, de la Contraloría General de la República.  
</v>
      </c>
      <c r="T224" s="169">
        <f>VLOOKUP(A224,BASE.!$A$2:$T$878,20,FALSE)</f>
        <v>37970</v>
      </c>
      <c r="U224" s="183">
        <v>5150</v>
      </c>
      <c r="V224" s="184">
        <v>6582232</v>
      </c>
      <c r="W224" s="184">
        <v>13355364</v>
      </c>
      <c r="X224" s="170">
        <v>44286</v>
      </c>
      <c r="Y224" s="166" t="s">
        <v>7879</v>
      </c>
      <c r="Z224" s="166" t="s">
        <v>7880</v>
      </c>
      <c r="AA224" s="183" t="s">
        <v>7902</v>
      </c>
    </row>
    <row r="225" spans="1:27" x14ac:dyDescent="0.2">
      <c r="A225" s="183">
        <v>5200</v>
      </c>
      <c r="B225" s="124" t="str">
        <f>VLOOKUP(A225,BASE.!$A$2:$T$878,2,FALSE)</f>
        <v xml:space="preserve">
I. Municipalidad de La Florida
</v>
      </c>
      <c r="C225" s="124">
        <f>VLOOKUP(A225,BASE.!$A$2:$T$878,3,FALSE)</f>
        <v>690707004</v>
      </c>
      <c r="D225" s="124" t="str">
        <f>VLOOKUP(A225,BASE.!$A$2:$T$878,4,FALSE)</f>
        <v xml:space="preserve">
I. Municipalidad de La Florida
</v>
      </c>
      <c r="E225" s="124" t="str">
        <f>VLOOKUP(A225,BASE.!$A$2:$T$878,5,FALSE)</f>
        <v>Constitución Política de la República, art. 107.</v>
      </c>
      <c r="F225" s="124" t="str">
        <f>VLOOKUP(A225,BASE.!$A$2:$T$878,6,FALSE)</f>
        <v>Indefinida.</v>
      </c>
      <c r="G225" s="124" t="str">
        <f>VLOOKUP(A225,BASE.!$A$2:$T$878,7,FALSE)</f>
        <v>Según Ley Orgánica Nº 18.695, arts. 1º al 4º.</v>
      </c>
      <c r="H225" s="124" t="str">
        <f>VLOOKUP(A225,BASE.!$A$2:$T$878,8,FALSE)</f>
        <v>no tiene</v>
      </c>
      <c r="I225" s="124">
        <f>VLOOKUP(A225,BASE.!$A$2:$T$878,9,FALSE)</f>
        <v>0</v>
      </c>
      <c r="J225" s="124">
        <f>VLOOKUP(A225,BASE.!$A$2:$T$878,10,FALSE)</f>
        <v>0</v>
      </c>
      <c r="K225" s="124" t="str">
        <f>VLOOKUP(A225,BASE.!$A$2:$T$878,11,FALSE)</f>
        <v xml:space="preserve">Rodolfo Carter Fernández, </v>
      </c>
      <c r="L225" s="124" t="str">
        <f>VLOOKUP(A225,BASE.!$A$2:$T$878,12,FALSE)</f>
        <v xml:space="preserve">Serafín Zamora Nº 6600, La Florida, Región Metropolitana. </v>
      </c>
      <c r="M225" s="124" t="str">
        <f>VLOOKUP(A225,BASE.!$A$2:$T$878,13,FALSE)</f>
        <v>XIII</v>
      </c>
      <c r="N225" s="124" t="str">
        <f>VLOOKUP(A225,BASE.!$A$2:$T$878,14,FALSE)</f>
        <v>La Florida</v>
      </c>
      <c r="O225" s="124" t="str">
        <f>VLOOKUP(A225,BASE.!$A$2:$T$878,15,FALSE)</f>
        <v>Teléfono: 6365000;</v>
      </c>
      <c r="P225" s="124">
        <f>VLOOKUP(A225,BASE.!$A$2:$T$878,16,FALSE)</f>
        <v>0</v>
      </c>
      <c r="Q225" s="124">
        <f>VLOOKUP(A225,BASE.!$A$2:$T$878,17,FALSE)</f>
        <v>0</v>
      </c>
      <c r="R225" s="124">
        <f>VLOOKUP(A225,BASE.!$A$2:$T$878,18,FALSE)</f>
        <v>91001</v>
      </c>
      <c r="S225" s="124" t="str">
        <f>VLOOKUP(A225,BASE.!$A$2:$T$878,19,FALSE)</f>
        <v xml:space="preserve">No se acompañan. Aplica Informe Jurídico Nº 09, de  fecha 14 de marzo de 2011 del Departamento Jurídico y Dictamen Nº 070791, de 2009, de la Contraloría General de la República.  
</v>
      </c>
      <c r="T225" s="169">
        <f>VLOOKUP(A225,BASE.!$A$2:$T$878,20,FALSE)</f>
        <v>37970</v>
      </c>
      <c r="U225" s="183">
        <v>5200</v>
      </c>
      <c r="V225" s="184">
        <v>10468611</v>
      </c>
      <c r="W225" s="184">
        <v>31405833</v>
      </c>
      <c r="X225" s="170">
        <v>44286</v>
      </c>
      <c r="Y225" s="166" t="s">
        <v>7879</v>
      </c>
      <c r="Z225" s="166" t="s">
        <v>7880</v>
      </c>
      <c r="AA225" s="183" t="s">
        <v>7960</v>
      </c>
    </row>
    <row r="226" spans="1:27" x14ac:dyDescent="0.2">
      <c r="A226" s="183">
        <v>5650</v>
      </c>
      <c r="B226" s="124" t="str">
        <f>VLOOKUP(A226,BASE.!$A$2:$T$878,2,FALSE)</f>
        <v xml:space="preserve">Prelatura de Illapel (Obispado de Illapel)  </v>
      </c>
      <c r="C226" s="124">
        <f>VLOOKUP(A226,BASE.!$A$2:$T$878,3,FALSE)</f>
        <v>708967009</v>
      </c>
      <c r="D226" s="124" t="str">
        <f>VLOOKUP(A226,BASE.!$A$2:$T$878,4,FALSE)</f>
        <v xml:space="preserve">Institución eclesiástica.
</v>
      </c>
      <c r="E226" s="124" t="str">
        <f>VLOOKUP(A226,BASE.!$A$2:$T$878,5,FALSE)</f>
        <v xml:space="preserve">Erigida conforme al derecho canónico Bula “Ad Similitudem Hominis”
</v>
      </c>
      <c r="F226" s="124" t="str">
        <f>VLOOKUP(A226,BASE.!$A$2:$T$878,6,FALSE)</f>
        <v xml:space="preserve">Indefinida
</v>
      </c>
      <c r="G226" s="124" t="str">
        <f>VLOOKUP(A226,BASE.!$A$2:$T$878,7,FALSE)</f>
        <v xml:space="preserve">Organización religiosa.
</v>
      </c>
      <c r="H226" s="124" t="str">
        <f>VLOOKUP(A226,BASE.!$A$2:$T$878,8,FALSE)</f>
        <v>no tiene</v>
      </c>
      <c r="I226" s="124">
        <f>VLOOKUP(A226,BASE.!$A$2:$T$878,9,FALSE)</f>
        <v>0</v>
      </c>
      <c r="J226" s="124">
        <f>VLOOKUP(A226,BASE.!$A$2:$T$878,10,FALSE)</f>
        <v>0</v>
      </c>
      <c r="K226" s="124" t="str">
        <f>VLOOKUP(A226,BASE.!$A$2:$T$878,11,FALSE)</f>
        <v xml:space="preserve">Jorge Vega Velasco </v>
      </c>
      <c r="L226" s="124" t="str">
        <f>VLOOKUP(A226,BASE.!$A$2:$T$878,12,FALSE)</f>
        <v xml:space="preserve">Constitución N°0 020, comuna Illapel, Región de Coquimbo. 
</v>
      </c>
      <c r="M226" s="124" t="str">
        <f>VLOOKUP(A226,BASE.!$A$2:$T$878,13,FALSE)</f>
        <v>IV</v>
      </c>
      <c r="N226" s="124" t="str">
        <f>VLOOKUP(A226,BASE.!$A$2:$T$878,14,FALSE)</f>
        <v xml:space="preserve"> Illapel</v>
      </c>
      <c r="O226" s="124" t="str">
        <f>VLOOKUP(A226,BASE.!$A$2:$T$878,15,FALSE)</f>
        <v>Fono 53 521143</v>
      </c>
      <c r="P226" s="124" t="str">
        <f>VLOOKUP(A226,BASE.!$A$2:$T$878,16,FALSE)</f>
        <v>illapel@episcopado.cl</v>
      </c>
      <c r="Q226" s="124">
        <f>VLOOKUP(A226,BASE.!$A$2:$T$878,17,FALSE)</f>
        <v>0</v>
      </c>
      <c r="R226" s="124" t="str">
        <f>VLOOKUP(A226,BASE.!$A$2:$T$878,18,FALSE)</f>
        <v xml:space="preserve">93910 Organizaciones religiosas </v>
      </c>
      <c r="S226" s="124" t="str">
        <f>VLOOKUP(A226,BASE.!$A$2:$T$878,19,FALSE)</f>
        <v>Certificado financiero correspondiente al año 2020, aprobado por el Sub Departamento de Supervisión Financiera.</v>
      </c>
      <c r="T226" s="169">
        <f>VLOOKUP(A226,BASE.!$A$2:$T$878,20,FALSE)</f>
        <v>37970</v>
      </c>
      <c r="U226" s="183">
        <v>5650</v>
      </c>
      <c r="V226" s="184">
        <v>3537648</v>
      </c>
      <c r="W226" s="184">
        <v>17776681</v>
      </c>
      <c r="X226" s="170">
        <v>44286</v>
      </c>
      <c r="Y226" s="166" t="s">
        <v>7879</v>
      </c>
      <c r="Z226" s="166" t="s">
        <v>7880</v>
      </c>
      <c r="AA226" s="183" t="s">
        <v>8005</v>
      </c>
    </row>
    <row r="227" spans="1:27" x14ac:dyDescent="0.2">
      <c r="A227" s="183">
        <v>5800</v>
      </c>
      <c r="B227" s="124" t="str">
        <f>VLOOKUP(A227,BASE.!$A$2:$T$878,2,FALSE)</f>
        <v>Corporación Obra Don Guanella</v>
      </c>
      <c r="C227" s="124">
        <f>VLOOKUP(A227,BASE.!$A$2:$T$878,3,FALSE)</f>
        <v>700159108</v>
      </c>
      <c r="D227" s="124" t="str">
        <f>VLOOKUP(A227,BASE.!$A$2:$T$878,4,FALSE)</f>
        <v>Corporación de Derecho Privado.</v>
      </c>
      <c r="E227" s="124" t="str">
        <f>VLOOKUP(A227,BASE.!$A$2:$T$878,5,FALSE)</f>
        <v xml:space="preserve">Decreto Supremo Nº2440, de 23 de abril de 1951, del Ministerio de Justicia. </v>
      </c>
      <c r="F227" s="124" t="str">
        <f>VLOOKUP(A227,BASE.!$A$2:$T$878,6,FALSE)</f>
        <v>Certificado de Vigencia Folio Nº 500355737092, de fecha 12 de noviembre de 2020, del Servicio de Registro Civil e Identificación.</v>
      </c>
      <c r="G227" s="124" t="str">
        <f>VLOOKUP(A227,BASE.!$A$2:$T$878,7,FALSE)</f>
        <v>Organizar un establecimiento que permita recoger a los niños huérfanos y desamparados, educándoles y en lo posible, procurándoles una profesión; recoger a los ancianos e inválidos, a fin de proporcionarles habitación y sustento.</v>
      </c>
      <c r="H227" s="124" t="str">
        <f>VLOOKUP(A227,BASE.!$A$2:$T$878,8,FALSE)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27" s="124" t="str">
        <f>VLOOKUP(A227,BASE.!$A$2:$T$878,9,FALSE)</f>
        <v xml:space="preserve">5 años, pudiendo ser reelegidos indefinidamente.
</v>
      </c>
      <c r="J227" s="124" t="str">
        <f>VLOOKUP(A227,BASE.!$A$2:$T$878,10,FALSE)</f>
        <v xml:space="preserve">23 de abril de 2018, según acta de asamblea de socios reducida a escritura pública con fecha 16 de mayo de 2018, ante don Humberto Quezada Moreno, Notario Público Titular de la Vigésimo Sexta Notaría de Santiago.
</v>
      </c>
      <c r="K227" s="124" t="str">
        <f>VLOOKUP(A227,BASE.!$A$2:$T$878,11,FALSE)</f>
        <v xml:space="preserve">R.P. Silvano Poletto Goldin, , y a R.P. Jorge Álvaro Poblete Escobedo, para que, cada uno singularmente o en conjunto, anteponiendo su firma el nombre de la corporación, la obligue y represente. 
</v>
      </c>
      <c r="L227" s="124" t="str">
        <f>VLOOKUP(A227,BASE.!$A$2:$T$878,12,FALSE)</f>
        <v xml:space="preserve">Panamericana Norte Km. 25, Batuco, Lampa, Región Metropolitana
</v>
      </c>
      <c r="M227" s="124" t="str">
        <f>VLOOKUP(A227,BASE.!$A$2:$T$878,13,FALSE)</f>
        <v>XIII</v>
      </c>
      <c r="N227" s="124" t="str">
        <f>VLOOKUP(A227,BASE.!$A$2:$T$878,14,FALSE)</f>
        <v>Lampa</v>
      </c>
      <c r="O227" s="124" t="str">
        <f>VLOOKUP(A227,BASE.!$A$2:$T$878,15,FALSE)</f>
        <v>F. 7331581</v>
      </c>
      <c r="P227" s="124" t="str">
        <f>VLOOKUP(A227,BASE.!$A$2:$T$878,16,FALSE)</f>
        <v>: hogarsanricardo@gmail.com</v>
      </c>
      <c r="Q227" s="124">
        <f>VLOOKUP(A227,BASE.!$A$2:$T$878,17,FALSE)</f>
        <v>0</v>
      </c>
      <c r="R227" s="124">
        <f>VLOOKUP(A227,BASE.!$A$2:$T$878,18,FALSE)</f>
        <v>93401</v>
      </c>
      <c r="S227" s="124" t="str">
        <f>VLOOKUP(A227,BASE.!$A$2:$T$878,19,FALSE)</f>
        <v>Se acompañan antecedentes financieros correspondientes al año 2019 aprobados por el Subdepartamento de Supervisión Financiera.</v>
      </c>
      <c r="T227" s="169">
        <f>VLOOKUP(A227,BASE.!$A$2:$T$878,20,FALSE)</f>
        <v>37970</v>
      </c>
      <c r="U227" s="183">
        <v>5800</v>
      </c>
      <c r="V227" s="184">
        <v>25647948</v>
      </c>
      <c r="W227" s="184">
        <v>72808353</v>
      </c>
      <c r="X227" s="170">
        <v>44286</v>
      </c>
      <c r="Y227" s="166" t="s">
        <v>7879</v>
      </c>
      <c r="Z227" s="166" t="s">
        <v>7880</v>
      </c>
      <c r="AA227" s="183" t="s">
        <v>7978</v>
      </c>
    </row>
    <row r="228" spans="1:27" x14ac:dyDescent="0.2">
      <c r="A228" s="183">
        <v>5850</v>
      </c>
      <c r="B228" s="124" t="str">
        <f>VLOOKUP(A228,BASE.!$A$2:$T$878,2,FALSE)</f>
        <v xml:space="preserve">
Orden de la Bienaventurada Virgen María de la Merced o Congregación Provincia Mercedaria de Chile.
</v>
      </c>
      <c r="C228" s="124">
        <f>VLOOKUP(A228,BASE.!$A$2:$T$878,3,FALSE)</f>
        <v>700270009</v>
      </c>
      <c r="D228" s="124" t="str">
        <f>VLOOKUP(A228,BASE.!$A$2:$T$878,4,FALSE)</f>
        <v xml:space="preserve">Organización religiosa.
</v>
      </c>
      <c r="E228" s="124" t="str">
        <f>VLOOKUP(A228,BASE.!$A$2:$T$878,5,FALSE)</f>
        <v xml:space="preserve">Erigida de acuerdo al Derecho Canónico, en la Arquidiócesis de Santiago.
</v>
      </c>
      <c r="F228" s="124" t="str">
        <f>VLOOKUP(A228,BASE.!$A$2:$T$878,6,FALSE)</f>
        <v xml:space="preserve">Indefinida.Consta en el Certificado C/14143/2019 y 1302/2020, de fecha 17 de octubre de 2019, autorizado por doña Marcela Arriaza Morales, Notaria del Arzobispado de Santiago.
</v>
      </c>
      <c r="G228" s="124" t="str">
        <f>VLOOKUP(A228,BASE.!$A$2:$T$878,7,FALSE)</f>
        <v>Actividad religiosa.</v>
      </c>
      <c r="H228" s="124" t="str">
        <f>VLOOKUP(A228,BASE.!$A$2:$T$878,8,FALSE)</f>
        <v>no tiene</v>
      </c>
      <c r="I228" s="124">
        <f>VLOOKUP(A228,BASE.!$A$2:$T$878,9,FALSE)</f>
        <v>0</v>
      </c>
      <c r="J228" s="124">
        <f>VLOOKUP(A228,BASE.!$A$2:$T$878,10,FALSE)</f>
        <v>0</v>
      </c>
      <c r="K228" s="124" t="str">
        <f>VLOOKUP(A228,BASE.!$A$2:$T$878,11,FALSE)</f>
        <v>Mario Andres Salas Becerra      Viviana Contreras Menodoza (representante legal del Hogar San Pedro Armengol y Residencia San pedro Armengol El Salto en lo relativo a contratos con SENAME en la Región Metropolitana)</v>
      </c>
      <c r="L228" s="124" t="str">
        <f>VLOOKUP(A228,BASE.!$A$2:$T$878,12,FALSE)</f>
        <v xml:space="preserve">Huérfanos Nº 669, of 614, Casilla 525, 
</v>
      </c>
      <c r="M228" s="124" t="str">
        <f>VLOOKUP(A228,BASE.!$A$2:$T$878,13,FALSE)</f>
        <v>XIII</v>
      </c>
      <c r="N228" s="124" t="str">
        <f>VLOOKUP(A228,BASE.!$A$2:$T$878,14,FALSE)</f>
        <v xml:space="preserve">Santiago </v>
      </c>
      <c r="O228" s="124" t="str">
        <f>VLOOKUP(A228,BASE.!$A$2:$T$878,15,FALSE)</f>
        <v>Teléfono 02-6395684</v>
      </c>
      <c r="P228" s="124">
        <f>VLOOKUP(A228,BASE.!$A$2:$T$878,16,FALSE)</f>
        <v>0</v>
      </c>
      <c r="Q228" s="124">
        <f>VLOOKUP(A228,BASE.!$A$2:$T$878,17,FALSE)</f>
        <v>0</v>
      </c>
      <c r="R228" s="124" t="str">
        <f>VLOOKUP(A228,BASE.!$A$2:$T$878,18,FALSE)</f>
        <v>93910 Organizaciones religiosas.</v>
      </c>
      <c r="S228" s="124" t="str">
        <f>VLOOKUP(A228,BASE.!$A$2:$T$878,19,FALSE)</f>
        <v xml:space="preserve">Acompaña certificado financiero correspondiente al año 2019, aprobado por el Sub Departamento de Supervisión Nacional. </v>
      </c>
      <c r="T228" s="169">
        <f>VLOOKUP(A228,BASE.!$A$2:$T$878,20,FALSE)</f>
        <v>37970</v>
      </c>
      <c r="U228" s="183">
        <v>5850</v>
      </c>
      <c r="V228" s="184">
        <v>16302144</v>
      </c>
      <c r="W228" s="184">
        <v>50665388</v>
      </c>
      <c r="X228" s="170">
        <v>44286</v>
      </c>
      <c r="Y228" s="166" t="s">
        <v>7879</v>
      </c>
      <c r="Z228" s="166" t="s">
        <v>7880</v>
      </c>
      <c r="AA228" s="183" t="s">
        <v>7967</v>
      </c>
    </row>
    <row r="229" spans="1:27" x14ac:dyDescent="0.2">
      <c r="A229" s="183">
        <v>5850</v>
      </c>
      <c r="B229" s="124" t="str">
        <f>VLOOKUP(A229,BASE.!$A$2:$T$878,2,FALSE)</f>
        <v xml:space="preserve">
Orden de la Bienaventurada Virgen María de la Merced o Congregación Provincia Mercedaria de Chile.
</v>
      </c>
      <c r="C229" s="124">
        <f>VLOOKUP(A229,BASE.!$A$2:$T$878,3,FALSE)</f>
        <v>700270009</v>
      </c>
      <c r="D229" s="124" t="str">
        <f>VLOOKUP(A229,BASE.!$A$2:$T$878,4,FALSE)</f>
        <v xml:space="preserve">Organización religiosa.
</v>
      </c>
      <c r="E229" s="124" t="str">
        <f>VLOOKUP(A229,BASE.!$A$2:$T$878,5,FALSE)</f>
        <v xml:space="preserve">Erigida de acuerdo al Derecho Canónico, en la Arquidiócesis de Santiago.
</v>
      </c>
      <c r="F229" s="124" t="str">
        <f>VLOOKUP(A229,BASE.!$A$2:$T$878,6,FALSE)</f>
        <v xml:space="preserve">Indefinida.Consta en el Certificado C/14143/2019 y 1302/2020, de fecha 17 de octubre de 2019, autorizado por doña Marcela Arriaza Morales, Notaria del Arzobispado de Santiago.
</v>
      </c>
      <c r="G229" s="124" t="str">
        <f>VLOOKUP(A229,BASE.!$A$2:$T$878,7,FALSE)</f>
        <v>Actividad religiosa.</v>
      </c>
      <c r="H229" s="124" t="str">
        <f>VLOOKUP(A229,BASE.!$A$2:$T$878,8,FALSE)</f>
        <v>no tiene</v>
      </c>
      <c r="I229" s="124">
        <f>VLOOKUP(A229,BASE.!$A$2:$T$878,9,FALSE)</f>
        <v>0</v>
      </c>
      <c r="J229" s="124">
        <f>VLOOKUP(A229,BASE.!$A$2:$T$878,10,FALSE)</f>
        <v>0</v>
      </c>
      <c r="K229" s="124" t="str">
        <f>VLOOKUP(A229,BASE.!$A$2:$T$878,11,FALSE)</f>
        <v>Mario Andres Salas Becerra      Viviana Contreras Menodoza (representante legal del Hogar San Pedro Armengol y Residencia San pedro Armengol El Salto en lo relativo a contratos con SENAME en la Región Metropolitana)</v>
      </c>
      <c r="L229" s="124" t="str">
        <f>VLOOKUP(A229,BASE.!$A$2:$T$878,12,FALSE)</f>
        <v xml:space="preserve">Huérfanos Nº 669, of 614, Casilla 525, 
</v>
      </c>
      <c r="M229" s="124" t="str">
        <f>VLOOKUP(A229,BASE.!$A$2:$T$878,13,FALSE)</f>
        <v>XIII</v>
      </c>
      <c r="N229" s="124" t="str">
        <f>VLOOKUP(A229,BASE.!$A$2:$T$878,14,FALSE)</f>
        <v xml:space="preserve">Santiago </v>
      </c>
      <c r="O229" s="124" t="str">
        <f>VLOOKUP(A229,BASE.!$A$2:$T$878,15,FALSE)</f>
        <v>Teléfono 02-6395684</v>
      </c>
      <c r="P229" s="124">
        <f>VLOOKUP(A229,BASE.!$A$2:$T$878,16,FALSE)</f>
        <v>0</v>
      </c>
      <c r="Q229" s="124">
        <f>VLOOKUP(A229,BASE.!$A$2:$T$878,17,FALSE)</f>
        <v>0</v>
      </c>
      <c r="R229" s="124" t="str">
        <f>VLOOKUP(A229,BASE.!$A$2:$T$878,18,FALSE)</f>
        <v>93910 Organizaciones religiosas.</v>
      </c>
      <c r="S229" s="124" t="str">
        <f>VLOOKUP(A229,BASE.!$A$2:$T$878,19,FALSE)</f>
        <v xml:space="preserve">Acompaña certificado financiero correspondiente al año 2019, aprobado por el Sub Departamento de Supervisión Nacional. </v>
      </c>
      <c r="T229" s="169">
        <f>VLOOKUP(A229,BASE.!$A$2:$T$878,20,FALSE)</f>
        <v>37970</v>
      </c>
      <c r="U229" s="183">
        <v>5850</v>
      </c>
      <c r="V229" s="184">
        <v>19619361</v>
      </c>
      <c r="W229" s="184">
        <v>56797672</v>
      </c>
      <c r="X229" s="170">
        <v>44286</v>
      </c>
      <c r="Y229" s="166" t="s">
        <v>7879</v>
      </c>
      <c r="Z229" s="166" t="s">
        <v>7880</v>
      </c>
      <c r="AA229" s="183" t="s">
        <v>7985</v>
      </c>
    </row>
    <row r="230" spans="1:27" x14ac:dyDescent="0.2">
      <c r="A230" s="183">
        <v>5900</v>
      </c>
      <c r="B230" s="124" t="str">
        <f>VLOOKUP(A230,BASE.!$A$2:$T$878,2,FALSE)</f>
        <v>Sanatorio Marítimo San Juan de Dios</v>
      </c>
      <c r="C230" s="124">
        <f>VLOOKUP(A230,BASE.!$A$2:$T$878,3,FALSE)</f>
        <v>823695004</v>
      </c>
      <c r="D230" s="124" t="str">
        <f>VLOOKUP(A230,BASE.!$A$2:$T$878,4,FALSE)</f>
        <v>Organización Religiosa.</v>
      </c>
      <c r="E230" s="124" t="str">
        <f>VLOOKUP(A230,BASE.!$A$2:$T$878,5,FALSE)</f>
        <v>Decreto Eclesiástico emanado del Obispado de Valparaíso</v>
      </c>
      <c r="F230" s="124" t="str">
        <f>VLOOKUP(A230,BASE.!$A$2:$T$878,6,FALSE)</f>
        <v>Certificado Nº 306, del Obispado de Valparaíso, de fecha 22 de agosto de 2007.</v>
      </c>
      <c r="G230" s="124" t="str">
        <f>VLOOKUP(A230,BASE.!$A$2:$T$878,7,FALSE)</f>
        <v>Actividades Religiosas.</v>
      </c>
      <c r="H230" s="124" t="str">
        <f>VLOOKUP(A230,BASE.!$A$2:$T$878,8,FALSE)</f>
        <v>no tiene</v>
      </c>
      <c r="I230" s="124">
        <f>VLOOKUP(A230,BASE.!$A$2:$T$878,9,FALSE)</f>
        <v>0</v>
      </c>
      <c r="J230" s="124">
        <f>VLOOKUP(A230,BASE.!$A$2:$T$878,10,FALSE)</f>
        <v>0</v>
      </c>
      <c r="K230" s="124" t="str">
        <f>VLOOKUP(A230,BASE.!$A$2:$T$878,11,FALSE)</f>
        <v xml:space="preserve">Representante Legal: Elías Alberto Reales, 
Delegación de poder a Gerente General, Andrés Pinto Escobar,
</v>
      </c>
      <c r="L230" s="124" t="str">
        <f>VLOOKUP(A230,BASE.!$A$2:$T$878,12,FALSE)</f>
        <v xml:space="preserve">Avda. San Martín Nº 1355, comuna Viña del Mar.
</v>
      </c>
      <c r="M230" s="124" t="str">
        <f>VLOOKUP(A230,BASE.!$A$2:$T$878,13,FALSE)</f>
        <v>V</v>
      </c>
      <c r="N230" s="124" t="str">
        <f>VLOOKUP(A230,BASE.!$A$2:$T$878,14,FALSE)</f>
        <v>Viña del Mar</v>
      </c>
      <c r="O230" s="124" t="str">
        <f>VLOOKUP(A230,BASE.!$A$2:$T$878,15,FALSE)</f>
        <v>Teléfono: (32) 460220.</v>
      </c>
      <c r="P230" s="124">
        <f>VLOOKUP(A230,BASE.!$A$2:$T$878,16,FALSE)</f>
        <v>0</v>
      </c>
      <c r="Q230" s="124">
        <f>VLOOKUP(A230,BASE.!$A$2:$T$878,17,FALSE)</f>
        <v>0</v>
      </c>
      <c r="R230" s="124">
        <f>VLOOKUP(A230,BASE.!$A$2:$T$878,18,FALSE)</f>
        <v>93910</v>
      </c>
      <c r="S230" s="124" t="str">
        <f>VLOOKUP(A230,BASE.!$A$2:$T$878,19,FALSE)</f>
        <v>Se acompaña certificado financiero, correspondiente al año 2019,aprobado por el  Departamento de Administración y Finanzas.</v>
      </c>
      <c r="T230" s="169">
        <f>VLOOKUP(A230,BASE.!$A$2:$T$878,20,FALSE)</f>
        <v>37970</v>
      </c>
      <c r="U230" s="183">
        <v>5900</v>
      </c>
      <c r="V230" s="184">
        <v>27282073</v>
      </c>
      <c r="W230" s="184">
        <v>68252260</v>
      </c>
      <c r="X230" s="170">
        <v>44286</v>
      </c>
      <c r="Y230" s="166" t="s">
        <v>7879</v>
      </c>
      <c r="Z230" s="166" t="s">
        <v>7880</v>
      </c>
      <c r="AA230" s="183" t="s">
        <v>7889</v>
      </c>
    </row>
    <row r="231" spans="1:27" x14ac:dyDescent="0.2">
      <c r="A231" s="183">
        <v>5950</v>
      </c>
      <c r="B231" s="124" t="str">
        <f>VLOOKUP(A231,BASE.!$A$2:$T$878,2,FALSE)</f>
        <v>Fundación Patronato de los Sagrados Corazones de Valparaíso</v>
      </c>
      <c r="C231" s="124">
        <f>VLOOKUP(A231,BASE.!$A$2:$T$878,3,FALSE)</f>
        <v>708401005</v>
      </c>
      <c r="D231" s="124" t="str">
        <f>VLOOKUP(A231,BASE.!$A$2:$T$878,4,FALSE)</f>
        <v>Fundación de Derecho Privado.</v>
      </c>
      <c r="E231" s="124" t="str">
        <f>VLOOKUP(A231,BASE.!$A$2:$T$878,5,FALSE)</f>
        <v xml:space="preserve">Decreto Supremo 2431, de fecha 31 de agosto de 1905, del Ministerio de Justicia. </v>
      </c>
      <c r="F231" s="124" t="str">
        <f>VLOOKUP(A231,BASE.!$A$2:$T$878,6,FALSE)</f>
        <v>Certificado de vigencia de persona jurídica sin fines de lucro, folio 500351252327, de fecha 19 de octubre d 2020, emitido por el Servicio de de Registro Civil e Identificación.</v>
      </c>
      <c r="G231" s="124" t="str">
        <f>VLOOKUP(A231,BASE.!$A$2:$T$878,7,FALSE)</f>
        <v>Procurar el mayor bien religioso, intelectual y moral de los miembros de la clase obrera, por medio de la caridad de la clase acomodada, y de la protección mutua que aquellos mismos se presten.</v>
      </c>
      <c r="H231" s="124" t="str">
        <f>VLOOKUP(A231,BASE.!$A$2:$T$878,8,FALSE)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1" s="124" t="str">
        <f>VLOOKUP(A231,BASE.!$A$2:$T$878,9,FALSE)</f>
        <v xml:space="preserve">2 años.
</v>
      </c>
      <c r="J231" s="124" t="str">
        <f>VLOOKUP(A231,BASE.!$A$2:$T$878,10,FALSE)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1" s="124" t="str">
        <f>VLOOKUP(A231,BASE.!$A$2:$T$878,11,FALSE)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1" s="124" t="str">
        <f>VLOOKUP(A231,BASE.!$A$2:$T$878,12,FALSE)</f>
        <v xml:space="preserve">Las Heras Nº 785, comuna de Valparaíso
</v>
      </c>
      <c r="M231" s="124" t="str">
        <f>VLOOKUP(A231,BASE.!$A$2:$T$878,13,FALSE)</f>
        <v>V</v>
      </c>
      <c r="N231" s="124" t="str">
        <f>VLOOKUP(A231,BASE.!$A$2:$T$878,14,FALSE)</f>
        <v>Valparaíso</v>
      </c>
      <c r="O231" s="124" t="str">
        <f>VLOOKUP(A231,BASE.!$A$2:$T$878,15,FALSE)</f>
        <v>Fono: 32- 214336-2218274-2214336</v>
      </c>
      <c r="P231" s="124" t="str">
        <f>VLOOKUP(A231,BASE.!$A$2:$T$878,16,FALSE)</f>
        <v>patronatosscc7@gmail.com</v>
      </c>
      <c r="Q231" s="124">
        <f>VLOOKUP(A231,BASE.!$A$2:$T$878,17,FALSE)</f>
        <v>0</v>
      </c>
      <c r="R231" s="124" t="str">
        <f>VLOOKUP(A231,BASE.!$A$2:$T$878,18,FALSE)</f>
        <v>93401: Instituciones de Asistencia Social.</v>
      </c>
      <c r="S231" s="124" t="str">
        <f>VLOOKUP(A231,BASE.!$A$2:$T$878,19,FALSE)</f>
        <v xml:space="preserve">Se acompaña Certificado Financiero correspondiente al año 2019 aprobado por el Sub Departamento de Supervisión Financiera Nacional.
</v>
      </c>
      <c r="T231" s="169">
        <f>VLOOKUP(A231,BASE.!$A$2:$T$878,20,FALSE)</f>
        <v>37970</v>
      </c>
      <c r="U231" s="183">
        <v>5950</v>
      </c>
      <c r="V231" s="184">
        <v>84187230</v>
      </c>
      <c r="W231" s="184">
        <v>248472294</v>
      </c>
      <c r="X231" s="170">
        <v>44286</v>
      </c>
      <c r="Y231" s="166" t="s">
        <v>7879</v>
      </c>
      <c r="Z231" s="166" t="s">
        <v>7880</v>
      </c>
      <c r="AA231" s="183" t="s">
        <v>7888</v>
      </c>
    </row>
    <row r="232" spans="1:27" x14ac:dyDescent="0.2">
      <c r="A232" s="183">
        <v>5950</v>
      </c>
      <c r="B232" s="124" t="str">
        <f>VLOOKUP(A232,BASE.!$A$2:$T$878,2,FALSE)</f>
        <v>Fundación Patronato de los Sagrados Corazones de Valparaíso</v>
      </c>
      <c r="C232" s="124">
        <f>VLOOKUP(A232,BASE.!$A$2:$T$878,3,FALSE)</f>
        <v>708401005</v>
      </c>
      <c r="D232" s="124" t="str">
        <f>VLOOKUP(A232,BASE.!$A$2:$T$878,4,FALSE)</f>
        <v>Fundación de Derecho Privado.</v>
      </c>
      <c r="E232" s="124" t="str">
        <f>VLOOKUP(A232,BASE.!$A$2:$T$878,5,FALSE)</f>
        <v xml:space="preserve">Decreto Supremo 2431, de fecha 31 de agosto de 1905, del Ministerio de Justicia. </v>
      </c>
      <c r="F232" s="124" t="str">
        <f>VLOOKUP(A232,BASE.!$A$2:$T$878,6,FALSE)</f>
        <v>Certificado de vigencia de persona jurídica sin fines de lucro, folio 500351252327, de fecha 19 de octubre d 2020, emitido por el Servicio de de Registro Civil e Identificación.</v>
      </c>
      <c r="G232" s="124" t="str">
        <f>VLOOKUP(A232,BASE.!$A$2:$T$878,7,FALSE)</f>
        <v>Procurar el mayor bien religioso, intelectual y moral de los miembros de la clase obrera, por medio de la caridad de la clase acomodada, y de la protección mutua que aquellos mismos se presten.</v>
      </c>
      <c r="H232" s="124" t="str">
        <f>VLOOKUP(A232,BASE.!$A$2:$T$878,8,FALSE)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2" s="124" t="str">
        <f>VLOOKUP(A232,BASE.!$A$2:$T$878,9,FALSE)</f>
        <v xml:space="preserve">2 años.
</v>
      </c>
      <c r="J232" s="124" t="str">
        <f>VLOOKUP(A232,BASE.!$A$2:$T$878,10,FALSE)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2" s="124" t="str">
        <f>VLOOKUP(A232,BASE.!$A$2:$T$878,11,FALSE)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2" s="124" t="str">
        <f>VLOOKUP(A232,BASE.!$A$2:$T$878,12,FALSE)</f>
        <v xml:space="preserve">Las Heras Nº 785, comuna de Valparaíso
</v>
      </c>
      <c r="M232" s="124" t="str">
        <f>VLOOKUP(A232,BASE.!$A$2:$T$878,13,FALSE)</f>
        <v>V</v>
      </c>
      <c r="N232" s="124" t="str">
        <f>VLOOKUP(A232,BASE.!$A$2:$T$878,14,FALSE)</f>
        <v>Valparaíso</v>
      </c>
      <c r="O232" s="124" t="str">
        <f>VLOOKUP(A232,BASE.!$A$2:$T$878,15,FALSE)</f>
        <v>Fono: 32- 214336-2218274-2214336</v>
      </c>
      <c r="P232" s="124" t="str">
        <f>VLOOKUP(A232,BASE.!$A$2:$T$878,16,FALSE)</f>
        <v>patronatosscc7@gmail.com</v>
      </c>
      <c r="Q232" s="124">
        <f>VLOOKUP(A232,BASE.!$A$2:$T$878,17,FALSE)</f>
        <v>0</v>
      </c>
      <c r="R232" s="124" t="str">
        <f>VLOOKUP(A232,BASE.!$A$2:$T$878,18,FALSE)</f>
        <v>93401: Instituciones de Asistencia Social.</v>
      </c>
      <c r="S232" s="124" t="str">
        <f>VLOOKUP(A232,BASE.!$A$2:$T$878,19,FALSE)</f>
        <v xml:space="preserve">Se acompaña Certificado Financiero correspondiente al año 2019 aprobado por el Sub Departamento de Supervisión Financiera Nacional.
</v>
      </c>
      <c r="T232" s="169">
        <f>VLOOKUP(A232,BASE.!$A$2:$T$878,20,FALSE)</f>
        <v>37970</v>
      </c>
      <c r="U232" s="183">
        <v>5950</v>
      </c>
      <c r="V232" s="184">
        <v>20936256</v>
      </c>
      <c r="W232" s="184">
        <v>53371683</v>
      </c>
      <c r="X232" s="170">
        <v>44286</v>
      </c>
      <c r="Y232" s="166" t="s">
        <v>7879</v>
      </c>
      <c r="Z232" s="166" t="s">
        <v>7880</v>
      </c>
      <c r="AA232" s="183" t="s">
        <v>7889</v>
      </c>
    </row>
    <row r="233" spans="1:27" x14ac:dyDescent="0.2">
      <c r="A233" s="183">
        <v>6100</v>
      </c>
      <c r="B233" s="124" t="str">
        <f>VLOOKUP(A233,BASE.!$A$2:$T$878,2,FALSE)</f>
        <v>Sociedad de Asistencia y Capacitación (antes denominada Sociedad Protectora de la Infancia)</v>
      </c>
      <c r="C233" s="124">
        <f>VLOOKUP(A233,BASE.!$A$2:$T$878,3,FALSE)</f>
        <v>700124509</v>
      </c>
      <c r="D233" s="124" t="str">
        <f>VLOOKUP(A233,BASE.!$A$2:$T$878,4,FALSE)</f>
        <v>Corporación de Derecho Privado.</v>
      </c>
      <c r="E233" s="124" t="str">
        <f>VLOOKUP(A233,BASE.!$A$2:$T$878,5,FALSE)</f>
        <v xml:space="preserve">Otorgado por Decreto Supremo Nº 180, de fecha 7 de febrero de 1895, por el Ministerio de Justicia.  </v>
      </c>
      <c r="F233" s="124" t="str">
        <f>VLOOKUP(A233,BASE.!$A$2:$T$878,6,FALSE)</f>
        <v xml:space="preserve">Certificado de vigencia de Persona Jurídica sin fines de lucro, Folio N° 500343749201, de 2 de septiembre del 20º20, del Servicio de Registro Civil e Identificación.
</v>
      </c>
      <c r="G233" s="124" t="str">
        <f>VLOOKUP(A233,BASE.!$A$2:$T$878,7,FALSE)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3" s="124" t="str">
        <f>VLOOKUP(A233,BASE.!$A$2:$T$878,8,FALSE)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3" s="124" t="str">
        <f>VLOOKUP(A233,BASE.!$A$2:$T$878,9,FALSE)</f>
        <v>dos años</v>
      </c>
      <c r="J233" s="124" t="str">
        <f>VLOOKUP(A233,BASE.!$A$2:$T$878,10,FALSE)</f>
        <v>08 de noviembre de 2018 al 08 de noviembre de 2020.</v>
      </c>
      <c r="K233" s="124" t="str">
        <f>VLOOKUP(A233,BASE.!$A$2:$T$878,11,FALSE)</f>
        <v xml:space="preserve">Alicia  Amunátegui  Monckeberg   
María Inés Ross Amunategui.       
Gerente General:  Francisco Javier Loeser Bravo. 
</v>
      </c>
      <c r="L233" s="124" t="str">
        <f>VLOOKUP(A233,BASE.!$A$2:$T$878,12,FALSE)</f>
        <v xml:space="preserve">Concha y Toro Nº 2188, Metro Protectora de la Infancia, comuna de Puente Alto (dirección según última carta remitida por la institución).
Concha y Toro 1898, P.34 ½ Vic. Mackenna, comuna de Puente Alto.
</v>
      </c>
      <c r="M233" s="124" t="str">
        <f>VLOOKUP(A233,BASE.!$A$2:$T$878,13,FALSE)</f>
        <v>XIII</v>
      </c>
      <c r="N233" s="124" t="str">
        <f>VLOOKUP(A233,BASE.!$A$2:$T$878,14,FALSE)</f>
        <v>comuna de Puente Alto</v>
      </c>
      <c r="O233" s="124" t="str">
        <f>VLOOKUP(A233,BASE.!$A$2:$T$878,15,FALSE)</f>
        <v>Teléfono: 4848800 - 4848900</v>
      </c>
      <c r="P233" s="124" t="str">
        <f>VLOOKUP(A233,BASE.!$A$2:$T$878,16,FALSE)</f>
        <v>secretaria.presidencia@protectora.cl
Secretario.gerencia@protectora.cl</v>
      </c>
      <c r="Q233" s="124">
        <f>VLOOKUP(A233,BASE.!$A$2:$T$878,17,FALSE)</f>
        <v>0</v>
      </c>
      <c r="R233" s="124">
        <f>VLOOKUP(A233,BASE.!$A$2:$T$878,18,FALSE)</f>
        <v>93401</v>
      </c>
      <c r="S233" s="124" t="str">
        <f>VLOOKUP(A233,BASE.!$A$2:$T$878,19,FALSE)</f>
        <v>Antecedentes financieros correspondientes al año 2019, aprobados por el Sub Depto de Supervisión Financiera Nacional.</v>
      </c>
      <c r="T233" s="169">
        <f>VLOOKUP(A233,BASE.!$A$2:$T$878,20,FALSE)</f>
        <v>37970</v>
      </c>
      <c r="U233" s="183">
        <v>6100</v>
      </c>
      <c r="V233" s="184">
        <v>17609523</v>
      </c>
      <c r="W233" s="184">
        <v>50337950</v>
      </c>
      <c r="X233" s="170">
        <v>44286</v>
      </c>
      <c r="Y233" s="166" t="s">
        <v>7879</v>
      </c>
      <c r="Z233" s="166" t="s">
        <v>7880</v>
      </c>
      <c r="AA233" s="183" t="s">
        <v>7907</v>
      </c>
    </row>
    <row r="234" spans="1:27" x14ac:dyDescent="0.2">
      <c r="A234" s="183">
        <v>6100</v>
      </c>
      <c r="B234" s="124" t="str">
        <f>VLOOKUP(A234,BASE.!$A$2:$T$878,2,FALSE)</f>
        <v>Sociedad de Asistencia y Capacitación (antes denominada Sociedad Protectora de la Infancia)</v>
      </c>
      <c r="C234" s="124">
        <f>VLOOKUP(A234,BASE.!$A$2:$T$878,3,FALSE)</f>
        <v>700124509</v>
      </c>
      <c r="D234" s="124" t="str">
        <f>VLOOKUP(A234,BASE.!$A$2:$T$878,4,FALSE)</f>
        <v>Corporación de Derecho Privado.</v>
      </c>
      <c r="E234" s="124" t="str">
        <f>VLOOKUP(A234,BASE.!$A$2:$T$878,5,FALSE)</f>
        <v xml:space="preserve">Otorgado por Decreto Supremo Nº 180, de fecha 7 de febrero de 1895, por el Ministerio de Justicia.  </v>
      </c>
      <c r="F234" s="124" t="str">
        <f>VLOOKUP(A234,BASE.!$A$2:$T$878,6,FALSE)</f>
        <v xml:space="preserve">Certificado de vigencia de Persona Jurídica sin fines de lucro, Folio N° 500343749201, de 2 de septiembre del 20º20, del Servicio de Registro Civil e Identificación.
</v>
      </c>
      <c r="G234" s="124" t="str">
        <f>VLOOKUP(A234,BASE.!$A$2:$T$878,7,FALSE)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4" s="124" t="str">
        <f>VLOOKUP(A234,BASE.!$A$2:$T$878,8,FALSE)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4" s="124" t="str">
        <f>VLOOKUP(A234,BASE.!$A$2:$T$878,9,FALSE)</f>
        <v>dos años</v>
      </c>
      <c r="J234" s="124" t="str">
        <f>VLOOKUP(A234,BASE.!$A$2:$T$878,10,FALSE)</f>
        <v>08 de noviembre de 2018 al 08 de noviembre de 2020.</v>
      </c>
      <c r="K234" s="124" t="str">
        <f>VLOOKUP(A234,BASE.!$A$2:$T$878,11,FALSE)</f>
        <v xml:space="preserve">Alicia  Amunátegui  Monckeberg   
María Inés Ross Amunategui.       
Gerente General:  Francisco Javier Loeser Bravo. 
</v>
      </c>
      <c r="L234" s="124" t="str">
        <f>VLOOKUP(A234,BASE.!$A$2:$T$878,12,FALSE)</f>
        <v xml:space="preserve">Concha y Toro Nº 2188, Metro Protectora de la Infancia, comuna de Puente Alto (dirección según última carta remitida por la institución).
Concha y Toro 1898, P.34 ½ Vic. Mackenna, comuna de Puente Alto.
</v>
      </c>
      <c r="M234" s="124" t="str">
        <f>VLOOKUP(A234,BASE.!$A$2:$T$878,13,FALSE)</f>
        <v>XIII</v>
      </c>
      <c r="N234" s="124" t="str">
        <f>VLOOKUP(A234,BASE.!$A$2:$T$878,14,FALSE)</f>
        <v>comuna de Puente Alto</v>
      </c>
      <c r="O234" s="124" t="str">
        <f>VLOOKUP(A234,BASE.!$A$2:$T$878,15,FALSE)</f>
        <v>Teléfono: 4848800 - 4848900</v>
      </c>
      <c r="P234" s="124" t="str">
        <f>VLOOKUP(A234,BASE.!$A$2:$T$878,16,FALSE)</f>
        <v>secretaria.presidencia@protectora.cl
Secretario.gerencia@protectora.cl</v>
      </c>
      <c r="Q234" s="124">
        <f>VLOOKUP(A234,BASE.!$A$2:$T$878,17,FALSE)</f>
        <v>0</v>
      </c>
      <c r="R234" s="124">
        <f>VLOOKUP(A234,BASE.!$A$2:$T$878,18,FALSE)</f>
        <v>93401</v>
      </c>
      <c r="S234" s="124" t="str">
        <f>VLOOKUP(A234,BASE.!$A$2:$T$878,19,FALSE)</f>
        <v>Antecedentes financieros correspondientes al año 2019, aprobados por el Sub Depto de Supervisión Financiera Nacional.</v>
      </c>
      <c r="T234" s="169">
        <f>VLOOKUP(A234,BASE.!$A$2:$T$878,20,FALSE)</f>
        <v>37970</v>
      </c>
      <c r="U234" s="183">
        <v>6100</v>
      </c>
      <c r="V234" s="184">
        <v>6206400</v>
      </c>
      <c r="W234" s="184">
        <v>21722400</v>
      </c>
      <c r="X234" s="170">
        <v>44286</v>
      </c>
      <c r="Y234" s="166" t="s">
        <v>7879</v>
      </c>
      <c r="Z234" s="166" t="s">
        <v>7880</v>
      </c>
      <c r="AA234" s="183" t="s">
        <v>7896</v>
      </c>
    </row>
    <row r="235" spans="1:27" x14ac:dyDescent="0.2">
      <c r="A235" s="183">
        <v>6100</v>
      </c>
      <c r="B235" s="124" t="str">
        <f>VLOOKUP(A235,BASE.!$A$2:$T$878,2,FALSE)</f>
        <v>Sociedad de Asistencia y Capacitación (antes denominada Sociedad Protectora de la Infancia)</v>
      </c>
      <c r="C235" s="124">
        <f>VLOOKUP(A235,BASE.!$A$2:$T$878,3,FALSE)</f>
        <v>700124509</v>
      </c>
      <c r="D235" s="124" t="str">
        <f>VLOOKUP(A235,BASE.!$A$2:$T$878,4,FALSE)</f>
        <v>Corporación de Derecho Privado.</v>
      </c>
      <c r="E235" s="124" t="str">
        <f>VLOOKUP(A235,BASE.!$A$2:$T$878,5,FALSE)</f>
        <v xml:space="preserve">Otorgado por Decreto Supremo Nº 180, de fecha 7 de febrero de 1895, por el Ministerio de Justicia.  </v>
      </c>
      <c r="F235" s="124" t="str">
        <f>VLOOKUP(A235,BASE.!$A$2:$T$878,6,FALSE)</f>
        <v xml:space="preserve">Certificado de vigencia de Persona Jurídica sin fines de lucro, Folio N° 500343749201, de 2 de septiembre del 20º20, del Servicio de Registro Civil e Identificación.
</v>
      </c>
      <c r="G235" s="124" t="str">
        <f>VLOOKUP(A235,BASE.!$A$2:$T$878,7,FALSE)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5" s="124" t="str">
        <f>VLOOKUP(A235,BASE.!$A$2:$T$878,8,FALSE)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5" s="124" t="str">
        <f>VLOOKUP(A235,BASE.!$A$2:$T$878,9,FALSE)</f>
        <v>dos años</v>
      </c>
      <c r="J235" s="124" t="str">
        <f>VLOOKUP(A235,BASE.!$A$2:$T$878,10,FALSE)</f>
        <v>08 de noviembre de 2018 al 08 de noviembre de 2020.</v>
      </c>
      <c r="K235" s="124" t="str">
        <f>VLOOKUP(A235,BASE.!$A$2:$T$878,11,FALSE)</f>
        <v xml:space="preserve">Alicia  Amunátegui  Monckeberg   
María Inés Ross Amunategui.       
Gerente General:  Francisco Javier Loeser Bravo. 
</v>
      </c>
      <c r="L235" s="124" t="str">
        <f>VLOOKUP(A235,BASE.!$A$2:$T$878,12,FALSE)</f>
        <v xml:space="preserve">Concha y Toro Nº 2188, Metro Protectora de la Infancia, comuna de Puente Alto (dirección según última carta remitida por la institución).
Concha y Toro 1898, P.34 ½ Vic. Mackenna, comuna de Puente Alto.
</v>
      </c>
      <c r="M235" s="124" t="str">
        <f>VLOOKUP(A235,BASE.!$A$2:$T$878,13,FALSE)</f>
        <v>XIII</v>
      </c>
      <c r="N235" s="124" t="str">
        <f>VLOOKUP(A235,BASE.!$A$2:$T$878,14,FALSE)</f>
        <v>comuna de Puente Alto</v>
      </c>
      <c r="O235" s="124" t="str">
        <f>VLOOKUP(A235,BASE.!$A$2:$T$878,15,FALSE)</f>
        <v>Teléfono: 4848800 - 4848900</v>
      </c>
      <c r="P235" s="124" t="str">
        <f>VLOOKUP(A235,BASE.!$A$2:$T$878,16,FALSE)</f>
        <v>secretaria.presidencia@protectora.cl
Secretario.gerencia@protectora.cl</v>
      </c>
      <c r="Q235" s="124">
        <f>VLOOKUP(A235,BASE.!$A$2:$T$878,17,FALSE)</f>
        <v>0</v>
      </c>
      <c r="R235" s="124">
        <f>VLOOKUP(A235,BASE.!$A$2:$T$878,18,FALSE)</f>
        <v>93401</v>
      </c>
      <c r="S235" s="124" t="str">
        <f>VLOOKUP(A235,BASE.!$A$2:$T$878,19,FALSE)</f>
        <v>Antecedentes financieros correspondientes al año 2019, aprobados por el Sub Depto de Supervisión Financiera Nacional.</v>
      </c>
      <c r="T235" s="169">
        <f>VLOOKUP(A235,BASE.!$A$2:$T$878,20,FALSE)</f>
        <v>37970</v>
      </c>
      <c r="U235" s="183">
        <v>6100</v>
      </c>
      <c r="V235" s="184">
        <v>39822910</v>
      </c>
      <c r="W235" s="184">
        <v>86219949</v>
      </c>
      <c r="X235" s="170">
        <v>44286</v>
      </c>
      <c r="Y235" s="166" t="s">
        <v>7879</v>
      </c>
      <c r="Z235" s="166" t="s">
        <v>7880</v>
      </c>
      <c r="AA235" s="183" t="s">
        <v>7911</v>
      </c>
    </row>
    <row r="236" spans="1:27" x14ac:dyDescent="0.2">
      <c r="A236" s="183">
        <v>6100</v>
      </c>
      <c r="B236" s="124" t="str">
        <f>VLOOKUP(A236,BASE.!$A$2:$T$878,2,FALSE)</f>
        <v>Sociedad de Asistencia y Capacitación (antes denominada Sociedad Protectora de la Infancia)</v>
      </c>
      <c r="C236" s="124">
        <f>VLOOKUP(A236,BASE.!$A$2:$T$878,3,FALSE)</f>
        <v>700124509</v>
      </c>
      <c r="D236" s="124" t="str">
        <f>VLOOKUP(A236,BASE.!$A$2:$T$878,4,FALSE)</f>
        <v>Corporación de Derecho Privado.</v>
      </c>
      <c r="E236" s="124" t="str">
        <f>VLOOKUP(A236,BASE.!$A$2:$T$878,5,FALSE)</f>
        <v xml:space="preserve">Otorgado por Decreto Supremo Nº 180, de fecha 7 de febrero de 1895, por el Ministerio de Justicia.  </v>
      </c>
      <c r="F236" s="124" t="str">
        <f>VLOOKUP(A236,BASE.!$A$2:$T$878,6,FALSE)</f>
        <v xml:space="preserve">Certificado de vigencia de Persona Jurídica sin fines de lucro, Folio N° 500343749201, de 2 de septiembre del 20º20, del Servicio de Registro Civil e Identificación.
</v>
      </c>
      <c r="G236" s="124" t="str">
        <f>VLOOKUP(A236,BASE.!$A$2:$T$878,7,FALSE)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124" t="str">
        <f>VLOOKUP(A236,BASE.!$A$2:$T$878,8,FALSE)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6" s="124" t="str">
        <f>VLOOKUP(A236,BASE.!$A$2:$T$878,9,FALSE)</f>
        <v>dos años</v>
      </c>
      <c r="J236" s="124" t="str">
        <f>VLOOKUP(A236,BASE.!$A$2:$T$878,10,FALSE)</f>
        <v>08 de noviembre de 2018 al 08 de noviembre de 2020.</v>
      </c>
      <c r="K236" s="124" t="str">
        <f>VLOOKUP(A236,BASE.!$A$2:$T$878,11,FALSE)</f>
        <v xml:space="preserve">Alicia  Amunátegui  Monckeberg   
María Inés Ross Amunategui.       
Gerente General:  Francisco Javier Loeser Bravo. 
</v>
      </c>
      <c r="L236" s="124" t="str">
        <f>VLOOKUP(A236,BASE.!$A$2:$T$878,12,FALSE)</f>
        <v xml:space="preserve">Concha y Toro Nº 2188, Metro Protectora de la Infancia, comuna de Puente Alto (dirección según última carta remitida por la institución).
Concha y Toro 1898, P.34 ½ Vic. Mackenna, comuna de Puente Alto.
</v>
      </c>
      <c r="M236" s="124" t="str">
        <f>VLOOKUP(A236,BASE.!$A$2:$T$878,13,FALSE)</f>
        <v>XIII</v>
      </c>
      <c r="N236" s="124" t="str">
        <f>VLOOKUP(A236,BASE.!$A$2:$T$878,14,FALSE)</f>
        <v>comuna de Puente Alto</v>
      </c>
      <c r="O236" s="124" t="str">
        <f>VLOOKUP(A236,BASE.!$A$2:$T$878,15,FALSE)</f>
        <v>Teléfono: 4848800 - 4848900</v>
      </c>
      <c r="P236" s="124" t="str">
        <f>VLOOKUP(A236,BASE.!$A$2:$T$878,16,FALSE)</f>
        <v>secretaria.presidencia@protectora.cl
Secretario.gerencia@protectora.cl</v>
      </c>
      <c r="Q236" s="124">
        <f>VLOOKUP(A236,BASE.!$A$2:$T$878,17,FALSE)</f>
        <v>0</v>
      </c>
      <c r="R236" s="124">
        <f>VLOOKUP(A236,BASE.!$A$2:$T$878,18,FALSE)</f>
        <v>93401</v>
      </c>
      <c r="S236" s="124" t="str">
        <f>VLOOKUP(A236,BASE.!$A$2:$T$878,19,FALSE)</f>
        <v>Antecedentes financieros correspondientes al año 2019, aprobados por el Sub Depto de Supervisión Financiera Nacional.</v>
      </c>
      <c r="T236" s="169">
        <f>VLOOKUP(A236,BASE.!$A$2:$T$878,20,FALSE)</f>
        <v>37970</v>
      </c>
      <c r="U236" s="183">
        <v>6100</v>
      </c>
      <c r="V236" s="184">
        <v>15441834</v>
      </c>
      <c r="W236" s="184">
        <v>48436297</v>
      </c>
      <c r="X236" s="170">
        <v>44286</v>
      </c>
      <c r="Y236" s="166" t="s">
        <v>7879</v>
      </c>
      <c r="Z236" s="166" t="s">
        <v>7880</v>
      </c>
      <c r="AA236" s="183" t="s">
        <v>162</v>
      </c>
    </row>
    <row r="237" spans="1:27" x14ac:dyDescent="0.2">
      <c r="A237" s="183">
        <v>6100</v>
      </c>
      <c r="B237" s="124" t="str">
        <f>VLOOKUP(A237,BASE.!$A$2:$T$878,2,FALSE)</f>
        <v>Sociedad de Asistencia y Capacitación (antes denominada Sociedad Protectora de la Infancia)</v>
      </c>
      <c r="C237" s="124">
        <f>VLOOKUP(A237,BASE.!$A$2:$T$878,3,FALSE)</f>
        <v>700124509</v>
      </c>
      <c r="D237" s="124" t="str">
        <f>VLOOKUP(A237,BASE.!$A$2:$T$878,4,FALSE)</f>
        <v>Corporación de Derecho Privado.</v>
      </c>
      <c r="E237" s="124" t="str">
        <f>VLOOKUP(A237,BASE.!$A$2:$T$878,5,FALSE)</f>
        <v xml:space="preserve">Otorgado por Decreto Supremo Nº 180, de fecha 7 de febrero de 1895, por el Ministerio de Justicia.  </v>
      </c>
      <c r="F237" s="124" t="str">
        <f>VLOOKUP(A237,BASE.!$A$2:$T$878,6,FALSE)</f>
        <v xml:space="preserve">Certificado de vigencia de Persona Jurídica sin fines de lucro, Folio N° 500343749201, de 2 de septiembre del 20º20, del Servicio de Registro Civil e Identificación.
</v>
      </c>
      <c r="G237" s="124" t="str">
        <f>VLOOKUP(A237,BASE.!$A$2:$T$878,7,FALSE)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124" t="str">
        <f>VLOOKUP(A237,BASE.!$A$2:$T$878,8,FALSE)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7" s="124" t="str">
        <f>VLOOKUP(A237,BASE.!$A$2:$T$878,9,FALSE)</f>
        <v>dos años</v>
      </c>
      <c r="J237" s="124" t="str">
        <f>VLOOKUP(A237,BASE.!$A$2:$T$878,10,FALSE)</f>
        <v>08 de noviembre de 2018 al 08 de noviembre de 2020.</v>
      </c>
      <c r="K237" s="124" t="str">
        <f>VLOOKUP(A237,BASE.!$A$2:$T$878,11,FALSE)</f>
        <v xml:space="preserve">Alicia  Amunátegui  Monckeberg   
María Inés Ross Amunategui.       
Gerente General:  Francisco Javier Loeser Bravo. 
</v>
      </c>
      <c r="L237" s="124" t="str">
        <f>VLOOKUP(A237,BASE.!$A$2:$T$878,12,FALSE)</f>
        <v xml:space="preserve">Concha y Toro Nº 2188, Metro Protectora de la Infancia, comuna de Puente Alto (dirección según última carta remitida por la institución).
Concha y Toro 1898, P.34 ½ Vic. Mackenna, comuna de Puente Alto.
</v>
      </c>
      <c r="M237" s="124" t="str">
        <f>VLOOKUP(A237,BASE.!$A$2:$T$878,13,FALSE)</f>
        <v>XIII</v>
      </c>
      <c r="N237" s="124" t="str">
        <f>VLOOKUP(A237,BASE.!$A$2:$T$878,14,FALSE)</f>
        <v>comuna de Puente Alto</v>
      </c>
      <c r="O237" s="124" t="str">
        <f>VLOOKUP(A237,BASE.!$A$2:$T$878,15,FALSE)</f>
        <v>Teléfono: 4848800 - 4848900</v>
      </c>
      <c r="P237" s="124" t="str">
        <f>VLOOKUP(A237,BASE.!$A$2:$T$878,16,FALSE)</f>
        <v>secretaria.presidencia@protectora.cl
Secretario.gerencia@protectora.cl</v>
      </c>
      <c r="Q237" s="124">
        <f>VLOOKUP(A237,BASE.!$A$2:$T$878,17,FALSE)</f>
        <v>0</v>
      </c>
      <c r="R237" s="124">
        <f>VLOOKUP(A237,BASE.!$A$2:$T$878,18,FALSE)</f>
        <v>93401</v>
      </c>
      <c r="S237" s="124" t="str">
        <f>VLOOKUP(A237,BASE.!$A$2:$T$878,19,FALSE)</f>
        <v>Antecedentes financieros correspondientes al año 2019, aprobados por el Sub Depto de Supervisión Financiera Nacional.</v>
      </c>
      <c r="T237" s="169">
        <f>VLOOKUP(A237,BASE.!$A$2:$T$878,20,FALSE)</f>
        <v>37970</v>
      </c>
      <c r="U237" s="183">
        <v>6100</v>
      </c>
      <c r="V237" s="184">
        <v>16059060</v>
      </c>
      <c r="W237" s="184">
        <v>23741730</v>
      </c>
      <c r="X237" s="170">
        <v>44286</v>
      </c>
      <c r="Y237" s="166" t="s">
        <v>7879</v>
      </c>
      <c r="Z237" s="166" t="s">
        <v>7880</v>
      </c>
      <c r="AA237" s="183" t="s">
        <v>7959</v>
      </c>
    </row>
    <row r="238" spans="1:27" x14ac:dyDescent="0.2">
      <c r="A238" s="183">
        <v>6100</v>
      </c>
      <c r="B238" s="124" t="str">
        <f>VLOOKUP(A238,BASE.!$A$2:$T$878,2,FALSE)</f>
        <v>Sociedad de Asistencia y Capacitación (antes denominada Sociedad Protectora de la Infancia)</v>
      </c>
      <c r="C238" s="124">
        <f>VLOOKUP(A238,BASE.!$A$2:$T$878,3,FALSE)</f>
        <v>700124509</v>
      </c>
      <c r="D238" s="124" t="str">
        <f>VLOOKUP(A238,BASE.!$A$2:$T$878,4,FALSE)</f>
        <v>Corporación de Derecho Privado.</v>
      </c>
      <c r="E238" s="124" t="str">
        <f>VLOOKUP(A238,BASE.!$A$2:$T$878,5,FALSE)</f>
        <v xml:space="preserve">Otorgado por Decreto Supremo Nº 180, de fecha 7 de febrero de 1895, por el Ministerio de Justicia.  </v>
      </c>
      <c r="F238" s="124" t="str">
        <f>VLOOKUP(A238,BASE.!$A$2:$T$878,6,FALSE)</f>
        <v xml:space="preserve">Certificado de vigencia de Persona Jurídica sin fines de lucro, Folio N° 500343749201, de 2 de septiembre del 20º20, del Servicio de Registro Civil e Identificación.
</v>
      </c>
      <c r="G238" s="124" t="str">
        <f>VLOOKUP(A238,BASE.!$A$2:$T$878,7,FALSE)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124" t="str">
        <f>VLOOKUP(A238,BASE.!$A$2:$T$878,8,FALSE)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8" s="124" t="str">
        <f>VLOOKUP(A238,BASE.!$A$2:$T$878,9,FALSE)</f>
        <v>dos años</v>
      </c>
      <c r="J238" s="124" t="str">
        <f>VLOOKUP(A238,BASE.!$A$2:$T$878,10,FALSE)</f>
        <v>08 de noviembre de 2018 al 08 de noviembre de 2020.</v>
      </c>
      <c r="K238" s="124" t="str">
        <f>VLOOKUP(A238,BASE.!$A$2:$T$878,11,FALSE)</f>
        <v xml:space="preserve">Alicia  Amunátegui  Monckeberg   
María Inés Ross Amunategui.       
Gerente General:  Francisco Javier Loeser Bravo. 
</v>
      </c>
      <c r="L238" s="124" t="str">
        <f>VLOOKUP(A238,BASE.!$A$2:$T$878,12,FALSE)</f>
        <v xml:space="preserve">Concha y Toro Nº 2188, Metro Protectora de la Infancia, comuna de Puente Alto (dirección según última carta remitida por la institución).
Concha y Toro 1898, P.34 ½ Vic. Mackenna, comuna de Puente Alto.
</v>
      </c>
      <c r="M238" s="124" t="str">
        <f>VLOOKUP(A238,BASE.!$A$2:$T$878,13,FALSE)</f>
        <v>XIII</v>
      </c>
      <c r="N238" s="124" t="str">
        <f>VLOOKUP(A238,BASE.!$A$2:$T$878,14,FALSE)</f>
        <v>comuna de Puente Alto</v>
      </c>
      <c r="O238" s="124" t="str">
        <f>VLOOKUP(A238,BASE.!$A$2:$T$878,15,FALSE)</f>
        <v>Teléfono: 4848800 - 4848900</v>
      </c>
      <c r="P238" s="124" t="str">
        <f>VLOOKUP(A238,BASE.!$A$2:$T$878,16,FALSE)</f>
        <v>secretaria.presidencia@protectora.cl
Secretario.gerencia@protectora.cl</v>
      </c>
      <c r="Q238" s="124">
        <f>VLOOKUP(A238,BASE.!$A$2:$T$878,17,FALSE)</f>
        <v>0</v>
      </c>
      <c r="R238" s="124">
        <f>VLOOKUP(A238,BASE.!$A$2:$T$878,18,FALSE)</f>
        <v>93401</v>
      </c>
      <c r="S238" s="124" t="str">
        <f>VLOOKUP(A238,BASE.!$A$2:$T$878,19,FALSE)</f>
        <v>Antecedentes financieros correspondientes al año 2019, aprobados por el Sub Depto de Supervisión Financiera Nacional.</v>
      </c>
      <c r="T238" s="169">
        <f>VLOOKUP(A238,BASE.!$A$2:$T$878,20,FALSE)</f>
        <v>37970</v>
      </c>
      <c r="U238" s="183">
        <v>6100</v>
      </c>
      <c r="V238" s="184">
        <v>49627926</v>
      </c>
      <c r="W238" s="184">
        <v>136565076</v>
      </c>
      <c r="X238" s="170">
        <v>44286</v>
      </c>
      <c r="Y238" s="166" t="s">
        <v>7879</v>
      </c>
      <c r="Z238" s="166" t="s">
        <v>7880</v>
      </c>
      <c r="AA238" s="183" t="s">
        <v>7943</v>
      </c>
    </row>
    <row r="239" spans="1:27" x14ac:dyDescent="0.2">
      <c r="A239" s="183">
        <v>6100</v>
      </c>
      <c r="B239" s="124" t="str">
        <f>VLOOKUP(A239,BASE.!$A$2:$T$878,2,FALSE)</f>
        <v>Sociedad de Asistencia y Capacitación (antes denominada Sociedad Protectora de la Infancia)</v>
      </c>
      <c r="C239" s="124">
        <f>VLOOKUP(A239,BASE.!$A$2:$T$878,3,FALSE)</f>
        <v>700124509</v>
      </c>
      <c r="D239" s="124" t="str">
        <f>VLOOKUP(A239,BASE.!$A$2:$T$878,4,FALSE)</f>
        <v>Corporación de Derecho Privado.</v>
      </c>
      <c r="E239" s="124" t="str">
        <f>VLOOKUP(A239,BASE.!$A$2:$T$878,5,FALSE)</f>
        <v xml:space="preserve">Otorgado por Decreto Supremo Nº 180, de fecha 7 de febrero de 1895, por el Ministerio de Justicia.  </v>
      </c>
      <c r="F239" s="124" t="str">
        <f>VLOOKUP(A239,BASE.!$A$2:$T$878,6,FALSE)</f>
        <v xml:space="preserve">Certificado de vigencia de Persona Jurídica sin fines de lucro, Folio N° 500343749201, de 2 de septiembre del 20º20, del Servicio de Registro Civil e Identificación.
</v>
      </c>
      <c r="G239" s="124" t="str">
        <f>VLOOKUP(A239,BASE.!$A$2:$T$878,7,FALSE)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124" t="str">
        <f>VLOOKUP(A239,BASE.!$A$2:$T$878,8,FALSE)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124" t="str">
        <f>VLOOKUP(A239,BASE.!$A$2:$T$878,9,FALSE)</f>
        <v>dos años</v>
      </c>
      <c r="J239" s="124" t="str">
        <f>VLOOKUP(A239,BASE.!$A$2:$T$878,10,FALSE)</f>
        <v>08 de noviembre de 2018 al 08 de noviembre de 2020.</v>
      </c>
      <c r="K239" s="124" t="str">
        <f>VLOOKUP(A239,BASE.!$A$2:$T$878,11,FALSE)</f>
        <v xml:space="preserve">Alicia  Amunátegui  Monckeberg   
María Inés Ross Amunategui.       
Gerente General:  Francisco Javier Loeser Bravo. 
</v>
      </c>
      <c r="L239" s="124" t="str">
        <f>VLOOKUP(A239,BASE.!$A$2:$T$878,12,FALSE)</f>
        <v xml:space="preserve">Concha y Toro Nº 2188, Metro Protectora de la Infancia, comuna de Puente Alto (dirección según última carta remitida por la institución).
Concha y Toro 1898, P.34 ½ Vic. Mackenna, comuna de Puente Alto.
</v>
      </c>
      <c r="M239" s="124" t="str">
        <f>VLOOKUP(A239,BASE.!$A$2:$T$878,13,FALSE)</f>
        <v>XIII</v>
      </c>
      <c r="N239" s="124" t="str">
        <f>VLOOKUP(A239,BASE.!$A$2:$T$878,14,FALSE)</f>
        <v>comuna de Puente Alto</v>
      </c>
      <c r="O239" s="124" t="str">
        <f>VLOOKUP(A239,BASE.!$A$2:$T$878,15,FALSE)</f>
        <v>Teléfono: 4848800 - 4848900</v>
      </c>
      <c r="P239" s="124" t="str">
        <f>VLOOKUP(A239,BASE.!$A$2:$T$878,16,FALSE)</f>
        <v>secretaria.presidencia@protectora.cl
Secretario.gerencia@protectora.cl</v>
      </c>
      <c r="Q239" s="124">
        <f>VLOOKUP(A239,BASE.!$A$2:$T$878,17,FALSE)</f>
        <v>0</v>
      </c>
      <c r="R239" s="124">
        <f>VLOOKUP(A239,BASE.!$A$2:$T$878,18,FALSE)</f>
        <v>93401</v>
      </c>
      <c r="S239" s="124" t="str">
        <f>VLOOKUP(A239,BASE.!$A$2:$T$878,19,FALSE)</f>
        <v>Antecedentes financieros correspondientes al año 2019, aprobados por el Sub Depto de Supervisión Financiera Nacional.</v>
      </c>
      <c r="T239" s="169">
        <f>VLOOKUP(A239,BASE.!$A$2:$T$878,20,FALSE)</f>
        <v>37970</v>
      </c>
      <c r="U239" s="183">
        <v>6100</v>
      </c>
      <c r="V239" s="184">
        <v>6206400</v>
      </c>
      <c r="W239" s="184">
        <v>22343040</v>
      </c>
      <c r="X239" s="170">
        <v>44286</v>
      </c>
      <c r="Y239" s="166" t="s">
        <v>7879</v>
      </c>
      <c r="Z239" s="166" t="s">
        <v>7880</v>
      </c>
      <c r="AA239" s="183" t="s">
        <v>8006</v>
      </c>
    </row>
    <row r="240" spans="1:27" x14ac:dyDescent="0.2">
      <c r="A240" s="183">
        <v>6100</v>
      </c>
      <c r="B240" s="124" t="str">
        <f>VLOOKUP(A240,BASE.!$A$2:$T$878,2,FALSE)</f>
        <v>Sociedad de Asistencia y Capacitación (antes denominada Sociedad Protectora de la Infancia)</v>
      </c>
      <c r="C240" s="124">
        <f>VLOOKUP(A240,BASE.!$A$2:$T$878,3,FALSE)</f>
        <v>700124509</v>
      </c>
      <c r="D240" s="124" t="str">
        <f>VLOOKUP(A240,BASE.!$A$2:$T$878,4,FALSE)</f>
        <v>Corporación de Derecho Privado.</v>
      </c>
      <c r="E240" s="124" t="str">
        <f>VLOOKUP(A240,BASE.!$A$2:$T$878,5,FALSE)</f>
        <v xml:space="preserve">Otorgado por Decreto Supremo Nº 180, de fecha 7 de febrero de 1895, por el Ministerio de Justicia.  </v>
      </c>
      <c r="F240" s="124" t="str">
        <f>VLOOKUP(A240,BASE.!$A$2:$T$878,6,FALSE)</f>
        <v xml:space="preserve">Certificado de vigencia de Persona Jurídica sin fines de lucro, Folio N° 500343749201, de 2 de septiembre del 20º20, del Servicio de Registro Civil e Identificación.
</v>
      </c>
      <c r="G240" s="124" t="str">
        <f>VLOOKUP(A240,BASE.!$A$2:$T$878,7,FALSE)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124" t="str">
        <f>VLOOKUP(A240,BASE.!$A$2:$T$878,8,FALSE)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124" t="str">
        <f>VLOOKUP(A240,BASE.!$A$2:$T$878,9,FALSE)</f>
        <v>dos años</v>
      </c>
      <c r="J240" s="124" t="str">
        <f>VLOOKUP(A240,BASE.!$A$2:$T$878,10,FALSE)</f>
        <v>08 de noviembre de 2018 al 08 de noviembre de 2020.</v>
      </c>
      <c r="K240" s="124" t="str">
        <f>VLOOKUP(A240,BASE.!$A$2:$T$878,11,FALSE)</f>
        <v xml:space="preserve">Alicia  Amunátegui  Monckeberg   
María Inés Ross Amunategui.       
Gerente General:  Francisco Javier Loeser Bravo. 
</v>
      </c>
      <c r="L240" s="124" t="str">
        <f>VLOOKUP(A240,BASE.!$A$2:$T$878,12,FALSE)</f>
        <v xml:space="preserve">Concha y Toro Nº 2188, Metro Protectora de la Infancia, comuna de Puente Alto (dirección según última carta remitida por la institución).
Concha y Toro 1898, P.34 ½ Vic. Mackenna, comuna de Puente Alto.
</v>
      </c>
      <c r="M240" s="124" t="str">
        <f>VLOOKUP(A240,BASE.!$A$2:$T$878,13,FALSE)</f>
        <v>XIII</v>
      </c>
      <c r="N240" s="124" t="str">
        <f>VLOOKUP(A240,BASE.!$A$2:$T$878,14,FALSE)</f>
        <v>comuna de Puente Alto</v>
      </c>
      <c r="O240" s="124" t="str">
        <f>VLOOKUP(A240,BASE.!$A$2:$T$878,15,FALSE)</f>
        <v>Teléfono: 4848800 - 4848900</v>
      </c>
      <c r="P240" s="124" t="str">
        <f>VLOOKUP(A240,BASE.!$A$2:$T$878,16,FALSE)</f>
        <v>secretaria.presidencia@protectora.cl
Secretario.gerencia@protectora.cl</v>
      </c>
      <c r="Q240" s="124">
        <f>VLOOKUP(A240,BASE.!$A$2:$T$878,17,FALSE)</f>
        <v>0</v>
      </c>
      <c r="R240" s="124">
        <f>VLOOKUP(A240,BASE.!$A$2:$T$878,18,FALSE)</f>
        <v>93401</v>
      </c>
      <c r="S240" s="124" t="str">
        <f>VLOOKUP(A240,BASE.!$A$2:$T$878,19,FALSE)</f>
        <v>Antecedentes financieros correspondientes al año 2019, aprobados por el Sub Depto de Supervisión Financiera Nacional.</v>
      </c>
      <c r="T240" s="169">
        <f>VLOOKUP(A240,BASE.!$A$2:$T$878,20,FALSE)</f>
        <v>37970</v>
      </c>
      <c r="U240" s="183">
        <v>6100</v>
      </c>
      <c r="V240" s="184">
        <v>8068320</v>
      </c>
      <c r="W240" s="184">
        <v>26997840</v>
      </c>
      <c r="X240" s="170">
        <v>44286</v>
      </c>
      <c r="Y240" s="166" t="s">
        <v>7879</v>
      </c>
      <c r="Z240" s="166" t="s">
        <v>7880</v>
      </c>
      <c r="AA240" s="183" t="s">
        <v>7960</v>
      </c>
    </row>
    <row r="241" spans="1:27" x14ac:dyDescent="0.2">
      <c r="A241" s="183">
        <v>6100</v>
      </c>
      <c r="B241" s="124" t="str">
        <f>VLOOKUP(A241,BASE.!$A$2:$T$878,2,FALSE)</f>
        <v>Sociedad de Asistencia y Capacitación (antes denominada Sociedad Protectora de la Infancia)</v>
      </c>
      <c r="C241" s="124">
        <f>VLOOKUP(A241,BASE.!$A$2:$T$878,3,FALSE)</f>
        <v>700124509</v>
      </c>
      <c r="D241" s="124" t="str">
        <f>VLOOKUP(A241,BASE.!$A$2:$T$878,4,FALSE)</f>
        <v>Corporación de Derecho Privado.</v>
      </c>
      <c r="E241" s="124" t="str">
        <f>VLOOKUP(A241,BASE.!$A$2:$T$878,5,FALSE)</f>
        <v xml:space="preserve">Otorgado por Decreto Supremo Nº 180, de fecha 7 de febrero de 1895, por el Ministerio de Justicia.  </v>
      </c>
      <c r="F241" s="124" t="str">
        <f>VLOOKUP(A241,BASE.!$A$2:$T$878,6,FALSE)</f>
        <v xml:space="preserve">Certificado de vigencia de Persona Jurídica sin fines de lucro, Folio N° 500343749201, de 2 de septiembre del 20º20, del Servicio de Registro Civil e Identificación.
</v>
      </c>
      <c r="G241" s="124" t="str">
        <f>VLOOKUP(A241,BASE.!$A$2:$T$878,7,FALSE)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124" t="str">
        <f>VLOOKUP(A241,BASE.!$A$2:$T$878,8,FALSE)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124" t="str">
        <f>VLOOKUP(A241,BASE.!$A$2:$T$878,9,FALSE)</f>
        <v>dos años</v>
      </c>
      <c r="J241" s="124" t="str">
        <f>VLOOKUP(A241,BASE.!$A$2:$T$878,10,FALSE)</f>
        <v>08 de noviembre de 2018 al 08 de noviembre de 2020.</v>
      </c>
      <c r="K241" s="124" t="str">
        <f>VLOOKUP(A241,BASE.!$A$2:$T$878,11,FALSE)</f>
        <v xml:space="preserve">Alicia  Amunátegui  Monckeberg   
María Inés Ross Amunategui.       
Gerente General:  Francisco Javier Loeser Bravo. 
</v>
      </c>
      <c r="L241" s="124" t="str">
        <f>VLOOKUP(A241,BASE.!$A$2:$T$878,12,FALSE)</f>
        <v xml:space="preserve">Concha y Toro Nº 2188, Metro Protectora de la Infancia, comuna de Puente Alto (dirección según última carta remitida por la institución).
Concha y Toro 1898, P.34 ½ Vic. Mackenna, comuna de Puente Alto.
</v>
      </c>
      <c r="M241" s="124" t="str">
        <f>VLOOKUP(A241,BASE.!$A$2:$T$878,13,FALSE)</f>
        <v>XIII</v>
      </c>
      <c r="N241" s="124" t="str">
        <f>VLOOKUP(A241,BASE.!$A$2:$T$878,14,FALSE)</f>
        <v>comuna de Puente Alto</v>
      </c>
      <c r="O241" s="124" t="str">
        <f>VLOOKUP(A241,BASE.!$A$2:$T$878,15,FALSE)</f>
        <v>Teléfono: 4848800 - 4848900</v>
      </c>
      <c r="P241" s="124" t="str">
        <f>VLOOKUP(A241,BASE.!$A$2:$T$878,16,FALSE)</f>
        <v>secretaria.presidencia@protectora.cl
Secretario.gerencia@protectora.cl</v>
      </c>
      <c r="Q241" s="124">
        <f>VLOOKUP(A241,BASE.!$A$2:$T$878,17,FALSE)</f>
        <v>0</v>
      </c>
      <c r="R241" s="124">
        <f>VLOOKUP(A241,BASE.!$A$2:$T$878,18,FALSE)</f>
        <v>93401</v>
      </c>
      <c r="S241" s="124" t="str">
        <f>VLOOKUP(A241,BASE.!$A$2:$T$878,19,FALSE)</f>
        <v>Antecedentes financieros correspondientes al año 2019, aprobados por el Sub Depto de Supervisión Financiera Nacional.</v>
      </c>
      <c r="T241" s="169">
        <f>VLOOKUP(A241,BASE.!$A$2:$T$878,20,FALSE)</f>
        <v>37970</v>
      </c>
      <c r="U241" s="183">
        <v>6100</v>
      </c>
      <c r="V241" s="184">
        <v>9197885</v>
      </c>
      <c r="W241" s="184">
        <v>31661950</v>
      </c>
      <c r="X241" s="170">
        <v>44286</v>
      </c>
      <c r="Y241" s="166" t="s">
        <v>7879</v>
      </c>
      <c r="Z241" s="166" t="s">
        <v>7880</v>
      </c>
      <c r="AA241" s="183" t="s">
        <v>7893</v>
      </c>
    </row>
    <row r="242" spans="1:27" x14ac:dyDescent="0.2">
      <c r="A242" s="183">
        <v>6100</v>
      </c>
      <c r="B242" s="124" t="str">
        <f>VLOOKUP(A242,BASE.!$A$2:$T$878,2,FALSE)</f>
        <v>Sociedad de Asistencia y Capacitación (antes denominada Sociedad Protectora de la Infancia)</v>
      </c>
      <c r="C242" s="124">
        <f>VLOOKUP(A242,BASE.!$A$2:$T$878,3,FALSE)</f>
        <v>700124509</v>
      </c>
      <c r="D242" s="124" t="str">
        <f>VLOOKUP(A242,BASE.!$A$2:$T$878,4,FALSE)</f>
        <v>Corporación de Derecho Privado.</v>
      </c>
      <c r="E242" s="124" t="str">
        <f>VLOOKUP(A242,BASE.!$A$2:$T$878,5,FALSE)</f>
        <v xml:space="preserve">Otorgado por Decreto Supremo Nº 180, de fecha 7 de febrero de 1895, por el Ministerio de Justicia.  </v>
      </c>
      <c r="F242" s="124" t="str">
        <f>VLOOKUP(A242,BASE.!$A$2:$T$878,6,FALSE)</f>
        <v xml:space="preserve">Certificado de vigencia de Persona Jurídica sin fines de lucro, Folio N° 500343749201, de 2 de septiembre del 20º20, del Servicio de Registro Civil e Identificación.
</v>
      </c>
      <c r="G242" s="124" t="str">
        <f>VLOOKUP(A242,BASE.!$A$2:$T$878,7,FALSE)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124" t="str">
        <f>VLOOKUP(A242,BASE.!$A$2:$T$878,8,FALSE)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124" t="str">
        <f>VLOOKUP(A242,BASE.!$A$2:$T$878,9,FALSE)</f>
        <v>dos años</v>
      </c>
      <c r="J242" s="124" t="str">
        <f>VLOOKUP(A242,BASE.!$A$2:$T$878,10,FALSE)</f>
        <v>08 de noviembre de 2018 al 08 de noviembre de 2020.</v>
      </c>
      <c r="K242" s="124" t="str">
        <f>VLOOKUP(A242,BASE.!$A$2:$T$878,11,FALSE)</f>
        <v xml:space="preserve">Alicia  Amunátegui  Monckeberg   
María Inés Ross Amunategui.       
Gerente General:  Francisco Javier Loeser Bravo. 
</v>
      </c>
      <c r="L242" s="124" t="str">
        <f>VLOOKUP(A242,BASE.!$A$2:$T$878,12,FALSE)</f>
        <v xml:space="preserve">Concha y Toro Nº 2188, Metro Protectora de la Infancia, comuna de Puente Alto (dirección según última carta remitida por la institución).
Concha y Toro 1898, P.34 ½ Vic. Mackenna, comuna de Puente Alto.
</v>
      </c>
      <c r="M242" s="124" t="str">
        <f>VLOOKUP(A242,BASE.!$A$2:$T$878,13,FALSE)</f>
        <v>XIII</v>
      </c>
      <c r="N242" s="124" t="str">
        <f>VLOOKUP(A242,BASE.!$A$2:$T$878,14,FALSE)</f>
        <v>comuna de Puente Alto</v>
      </c>
      <c r="O242" s="124" t="str">
        <f>VLOOKUP(A242,BASE.!$A$2:$T$878,15,FALSE)</f>
        <v>Teléfono: 4848800 - 4848900</v>
      </c>
      <c r="P242" s="124" t="str">
        <f>VLOOKUP(A242,BASE.!$A$2:$T$878,16,FALSE)</f>
        <v>secretaria.presidencia@protectora.cl
Secretario.gerencia@protectora.cl</v>
      </c>
      <c r="Q242" s="124">
        <f>VLOOKUP(A242,BASE.!$A$2:$T$878,17,FALSE)</f>
        <v>0</v>
      </c>
      <c r="R242" s="124">
        <f>VLOOKUP(A242,BASE.!$A$2:$T$878,18,FALSE)</f>
        <v>93401</v>
      </c>
      <c r="S242" s="124" t="str">
        <f>VLOOKUP(A242,BASE.!$A$2:$T$878,19,FALSE)</f>
        <v>Antecedentes financieros correspondientes al año 2019, aprobados por el Sub Depto de Supervisión Financiera Nacional.</v>
      </c>
      <c r="T242" s="169">
        <f>VLOOKUP(A242,BASE.!$A$2:$T$878,20,FALSE)</f>
        <v>37970</v>
      </c>
      <c r="U242" s="183">
        <v>6100</v>
      </c>
      <c r="V242" s="184">
        <v>6206400</v>
      </c>
      <c r="W242" s="184">
        <v>22498200</v>
      </c>
      <c r="X242" s="170">
        <v>44286</v>
      </c>
      <c r="Y242" s="166" t="s">
        <v>7879</v>
      </c>
      <c r="Z242" s="166" t="s">
        <v>7880</v>
      </c>
      <c r="AA242" s="183" t="s">
        <v>7921</v>
      </c>
    </row>
    <row r="243" spans="1:27" x14ac:dyDescent="0.2">
      <c r="A243" s="183">
        <v>6100</v>
      </c>
      <c r="B243" s="124" t="str">
        <f>VLOOKUP(A243,BASE.!$A$2:$T$878,2,FALSE)</f>
        <v>Sociedad de Asistencia y Capacitación (antes denominada Sociedad Protectora de la Infancia)</v>
      </c>
      <c r="C243" s="124">
        <f>VLOOKUP(A243,BASE.!$A$2:$T$878,3,FALSE)</f>
        <v>700124509</v>
      </c>
      <c r="D243" s="124" t="str">
        <f>VLOOKUP(A243,BASE.!$A$2:$T$878,4,FALSE)</f>
        <v>Corporación de Derecho Privado.</v>
      </c>
      <c r="E243" s="124" t="str">
        <f>VLOOKUP(A243,BASE.!$A$2:$T$878,5,FALSE)</f>
        <v xml:space="preserve">Otorgado por Decreto Supremo Nº 180, de fecha 7 de febrero de 1895, por el Ministerio de Justicia.  </v>
      </c>
      <c r="F243" s="124" t="str">
        <f>VLOOKUP(A243,BASE.!$A$2:$T$878,6,FALSE)</f>
        <v xml:space="preserve">Certificado de vigencia de Persona Jurídica sin fines de lucro, Folio N° 500343749201, de 2 de septiembre del 20º20, del Servicio de Registro Civil e Identificación.
</v>
      </c>
      <c r="G243" s="124" t="str">
        <f>VLOOKUP(A243,BASE.!$A$2:$T$878,7,FALSE)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24" t="str">
        <f>VLOOKUP(A243,BASE.!$A$2:$T$878,8,FALSE)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24" t="str">
        <f>VLOOKUP(A243,BASE.!$A$2:$T$878,9,FALSE)</f>
        <v>dos años</v>
      </c>
      <c r="J243" s="124" t="str">
        <f>VLOOKUP(A243,BASE.!$A$2:$T$878,10,FALSE)</f>
        <v>08 de noviembre de 2018 al 08 de noviembre de 2020.</v>
      </c>
      <c r="K243" s="124" t="str">
        <f>VLOOKUP(A243,BASE.!$A$2:$T$878,11,FALSE)</f>
        <v xml:space="preserve">Alicia  Amunátegui  Monckeberg   
María Inés Ross Amunategui.       
Gerente General:  Francisco Javier Loeser Bravo. 
</v>
      </c>
      <c r="L243" s="124" t="str">
        <f>VLOOKUP(A243,BASE.!$A$2:$T$878,12,FALSE)</f>
        <v xml:space="preserve">Concha y Toro Nº 2188, Metro Protectora de la Infancia, comuna de Puente Alto (dirección según última carta remitida por la institución).
Concha y Toro 1898, P.34 ½ Vic. Mackenna, comuna de Puente Alto.
</v>
      </c>
      <c r="M243" s="124" t="str">
        <f>VLOOKUP(A243,BASE.!$A$2:$T$878,13,FALSE)</f>
        <v>XIII</v>
      </c>
      <c r="N243" s="124" t="str">
        <f>VLOOKUP(A243,BASE.!$A$2:$T$878,14,FALSE)</f>
        <v>comuna de Puente Alto</v>
      </c>
      <c r="O243" s="124" t="str">
        <f>VLOOKUP(A243,BASE.!$A$2:$T$878,15,FALSE)</f>
        <v>Teléfono: 4848800 - 4848900</v>
      </c>
      <c r="P243" s="124" t="str">
        <f>VLOOKUP(A243,BASE.!$A$2:$T$878,16,FALSE)</f>
        <v>secretaria.presidencia@protectora.cl
Secretario.gerencia@protectora.cl</v>
      </c>
      <c r="Q243" s="124">
        <f>VLOOKUP(A243,BASE.!$A$2:$T$878,17,FALSE)</f>
        <v>0</v>
      </c>
      <c r="R243" s="124">
        <f>VLOOKUP(A243,BASE.!$A$2:$T$878,18,FALSE)</f>
        <v>93401</v>
      </c>
      <c r="S243" s="124" t="str">
        <f>VLOOKUP(A243,BASE.!$A$2:$T$878,19,FALSE)</f>
        <v>Antecedentes financieros correspondientes al año 2019, aprobados por el Sub Depto de Supervisión Financiera Nacional.</v>
      </c>
      <c r="T243" s="169">
        <f>VLOOKUP(A243,BASE.!$A$2:$T$878,20,FALSE)</f>
        <v>37970</v>
      </c>
      <c r="U243" s="183">
        <v>6100</v>
      </c>
      <c r="V243" s="184">
        <v>8068320</v>
      </c>
      <c r="W243" s="184">
        <v>27773640</v>
      </c>
      <c r="X243" s="170">
        <v>44286</v>
      </c>
      <c r="Y243" s="166" t="s">
        <v>7879</v>
      </c>
      <c r="Z243" s="166" t="s">
        <v>7880</v>
      </c>
      <c r="AA243" s="183" t="s">
        <v>7926</v>
      </c>
    </row>
    <row r="244" spans="1:27" x14ac:dyDescent="0.2">
      <c r="A244" s="183">
        <v>6100</v>
      </c>
      <c r="B244" s="124" t="str">
        <f>VLOOKUP(A244,BASE.!$A$2:$T$878,2,FALSE)</f>
        <v>Sociedad de Asistencia y Capacitación (antes denominada Sociedad Protectora de la Infancia)</v>
      </c>
      <c r="C244" s="124">
        <f>VLOOKUP(A244,BASE.!$A$2:$T$878,3,FALSE)</f>
        <v>700124509</v>
      </c>
      <c r="D244" s="124" t="str">
        <f>VLOOKUP(A244,BASE.!$A$2:$T$878,4,FALSE)</f>
        <v>Corporación de Derecho Privado.</v>
      </c>
      <c r="E244" s="124" t="str">
        <f>VLOOKUP(A244,BASE.!$A$2:$T$878,5,FALSE)</f>
        <v xml:space="preserve">Otorgado por Decreto Supremo Nº 180, de fecha 7 de febrero de 1895, por el Ministerio de Justicia.  </v>
      </c>
      <c r="F244" s="124" t="str">
        <f>VLOOKUP(A244,BASE.!$A$2:$T$878,6,FALSE)</f>
        <v xml:space="preserve">Certificado de vigencia de Persona Jurídica sin fines de lucro, Folio N° 500343749201, de 2 de septiembre del 20º20, del Servicio de Registro Civil e Identificación.
</v>
      </c>
      <c r="G244" s="124" t="str">
        <f>VLOOKUP(A244,BASE.!$A$2:$T$878,7,FALSE)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24" t="str">
        <f>VLOOKUP(A244,BASE.!$A$2:$T$878,8,FALSE)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24" t="str">
        <f>VLOOKUP(A244,BASE.!$A$2:$T$878,9,FALSE)</f>
        <v>dos años</v>
      </c>
      <c r="J244" s="124" t="str">
        <f>VLOOKUP(A244,BASE.!$A$2:$T$878,10,FALSE)</f>
        <v>08 de noviembre de 2018 al 08 de noviembre de 2020.</v>
      </c>
      <c r="K244" s="124" t="str">
        <f>VLOOKUP(A244,BASE.!$A$2:$T$878,11,FALSE)</f>
        <v xml:space="preserve">Alicia  Amunátegui  Monckeberg   
María Inés Ross Amunategui.       
Gerente General:  Francisco Javier Loeser Bravo. 
</v>
      </c>
      <c r="L244" s="124" t="str">
        <f>VLOOKUP(A244,BASE.!$A$2:$T$878,12,FALSE)</f>
        <v xml:space="preserve">Concha y Toro Nº 2188, Metro Protectora de la Infancia, comuna de Puente Alto (dirección según última carta remitida por la institución).
Concha y Toro 1898, P.34 ½ Vic. Mackenna, comuna de Puente Alto.
</v>
      </c>
      <c r="M244" s="124" t="str">
        <f>VLOOKUP(A244,BASE.!$A$2:$T$878,13,FALSE)</f>
        <v>XIII</v>
      </c>
      <c r="N244" s="124" t="str">
        <f>VLOOKUP(A244,BASE.!$A$2:$T$878,14,FALSE)</f>
        <v>comuna de Puente Alto</v>
      </c>
      <c r="O244" s="124" t="str">
        <f>VLOOKUP(A244,BASE.!$A$2:$T$878,15,FALSE)</f>
        <v>Teléfono: 4848800 - 4848900</v>
      </c>
      <c r="P244" s="124" t="str">
        <f>VLOOKUP(A244,BASE.!$A$2:$T$878,16,FALSE)</f>
        <v>secretaria.presidencia@protectora.cl
Secretario.gerencia@protectora.cl</v>
      </c>
      <c r="Q244" s="124">
        <f>VLOOKUP(A244,BASE.!$A$2:$T$878,17,FALSE)</f>
        <v>0</v>
      </c>
      <c r="R244" s="124">
        <f>VLOOKUP(A244,BASE.!$A$2:$T$878,18,FALSE)</f>
        <v>93401</v>
      </c>
      <c r="S244" s="124" t="str">
        <f>VLOOKUP(A244,BASE.!$A$2:$T$878,19,FALSE)</f>
        <v>Antecedentes financieros correspondientes al año 2019, aprobados por el Sub Depto de Supervisión Financiera Nacional.</v>
      </c>
      <c r="T244" s="169">
        <f>VLOOKUP(A244,BASE.!$A$2:$T$878,20,FALSE)</f>
        <v>37970</v>
      </c>
      <c r="U244" s="183">
        <v>6100</v>
      </c>
      <c r="V244" s="184">
        <v>84336701</v>
      </c>
      <c r="W244" s="184">
        <v>261797107</v>
      </c>
      <c r="X244" s="170">
        <v>44286</v>
      </c>
      <c r="Y244" s="166" t="s">
        <v>7879</v>
      </c>
      <c r="Z244" s="166" t="s">
        <v>7880</v>
      </c>
      <c r="AA244" s="183" t="s">
        <v>7927</v>
      </c>
    </row>
    <row r="245" spans="1:27" x14ac:dyDescent="0.2">
      <c r="A245" s="183">
        <v>6100</v>
      </c>
      <c r="B245" s="124" t="str">
        <f>VLOOKUP(A245,BASE.!$A$2:$T$878,2,FALSE)</f>
        <v>Sociedad de Asistencia y Capacitación (antes denominada Sociedad Protectora de la Infancia)</v>
      </c>
      <c r="C245" s="124">
        <f>VLOOKUP(A245,BASE.!$A$2:$T$878,3,FALSE)</f>
        <v>700124509</v>
      </c>
      <c r="D245" s="124" t="str">
        <f>VLOOKUP(A245,BASE.!$A$2:$T$878,4,FALSE)</f>
        <v>Corporación de Derecho Privado.</v>
      </c>
      <c r="E245" s="124" t="str">
        <f>VLOOKUP(A245,BASE.!$A$2:$T$878,5,FALSE)</f>
        <v xml:space="preserve">Otorgado por Decreto Supremo Nº 180, de fecha 7 de febrero de 1895, por el Ministerio de Justicia.  </v>
      </c>
      <c r="F245" s="124" t="str">
        <f>VLOOKUP(A245,BASE.!$A$2:$T$878,6,FALSE)</f>
        <v xml:space="preserve">Certificado de vigencia de Persona Jurídica sin fines de lucro, Folio N° 500343749201, de 2 de septiembre del 20º20, del Servicio de Registro Civil e Identificación.
</v>
      </c>
      <c r="G245" s="124" t="str">
        <f>VLOOKUP(A245,BASE.!$A$2:$T$878,7,FALSE)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24" t="str">
        <f>VLOOKUP(A245,BASE.!$A$2:$T$878,8,FALSE)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24" t="str">
        <f>VLOOKUP(A245,BASE.!$A$2:$T$878,9,FALSE)</f>
        <v>dos años</v>
      </c>
      <c r="J245" s="124" t="str">
        <f>VLOOKUP(A245,BASE.!$A$2:$T$878,10,FALSE)</f>
        <v>08 de noviembre de 2018 al 08 de noviembre de 2020.</v>
      </c>
      <c r="K245" s="124" t="str">
        <f>VLOOKUP(A245,BASE.!$A$2:$T$878,11,FALSE)</f>
        <v xml:space="preserve">Alicia  Amunátegui  Monckeberg   
María Inés Ross Amunategui.       
Gerente General:  Francisco Javier Loeser Bravo. 
</v>
      </c>
      <c r="L245" s="124" t="str">
        <f>VLOOKUP(A245,BASE.!$A$2:$T$878,12,FALSE)</f>
        <v xml:space="preserve">Concha y Toro Nº 2188, Metro Protectora de la Infancia, comuna de Puente Alto (dirección según última carta remitida por la institución).
Concha y Toro 1898, P.34 ½ Vic. Mackenna, comuna de Puente Alto.
</v>
      </c>
      <c r="M245" s="124" t="str">
        <f>VLOOKUP(A245,BASE.!$A$2:$T$878,13,FALSE)</f>
        <v>XIII</v>
      </c>
      <c r="N245" s="124" t="str">
        <f>VLOOKUP(A245,BASE.!$A$2:$T$878,14,FALSE)</f>
        <v>comuna de Puente Alto</v>
      </c>
      <c r="O245" s="124" t="str">
        <f>VLOOKUP(A245,BASE.!$A$2:$T$878,15,FALSE)</f>
        <v>Teléfono: 4848800 - 4848900</v>
      </c>
      <c r="P245" s="124" t="str">
        <f>VLOOKUP(A245,BASE.!$A$2:$T$878,16,FALSE)</f>
        <v>secretaria.presidencia@protectora.cl
Secretario.gerencia@protectora.cl</v>
      </c>
      <c r="Q245" s="124">
        <f>VLOOKUP(A245,BASE.!$A$2:$T$878,17,FALSE)</f>
        <v>0</v>
      </c>
      <c r="R245" s="124">
        <f>VLOOKUP(A245,BASE.!$A$2:$T$878,18,FALSE)</f>
        <v>93401</v>
      </c>
      <c r="S245" s="124" t="str">
        <f>VLOOKUP(A245,BASE.!$A$2:$T$878,19,FALSE)</f>
        <v>Antecedentes financieros correspondientes al año 2019, aprobados por el Sub Depto de Supervisión Financiera Nacional.</v>
      </c>
      <c r="T245" s="169">
        <f>VLOOKUP(A245,BASE.!$A$2:$T$878,20,FALSE)</f>
        <v>37970</v>
      </c>
      <c r="U245" s="183">
        <v>6100</v>
      </c>
      <c r="V245" s="184">
        <v>12412800</v>
      </c>
      <c r="W245" s="184">
        <v>46004940</v>
      </c>
      <c r="X245" s="170">
        <v>44286</v>
      </c>
      <c r="Y245" s="166" t="s">
        <v>7879</v>
      </c>
      <c r="Z245" s="166" t="s">
        <v>7880</v>
      </c>
      <c r="AA245" s="183" t="s">
        <v>7967</v>
      </c>
    </row>
    <row r="246" spans="1:27" x14ac:dyDescent="0.2">
      <c r="A246" s="183">
        <v>6100</v>
      </c>
      <c r="B246" s="124" t="str">
        <f>VLOOKUP(A246,BASE.!$A$2:$T$878,2,FALSE)</f>
        <v>Sociedad de Asistencia y Capacitación (antes denominada Sociedad Protectora de la Infancia)</v>
      </c>
      <c r="C246" s="124">
        <f>VLOOKUP(A246,BASE.!$A$2:$T$878,3,FALSE)</f>
        <v>700124509</v>
      </c>
      <c r="D246" s="124" t="str">
        <f>VLOOKUP(A246,BASE.!$A$2:$T$878,4,FALSE)</f>
        <v>Corporación de Derecho Privado.</v>
      </c>
      <c r="E246" s="124" t="str">
        <f>VLOOKUP(A246,BASE.!$A$2:$T$878,5,FALSE)</f>
        <v xml:space="preserve">Otorgado por Decreto Supremo Nº 180, de fecha 7 de febrero de 1895, por el Ministerio de Justicia.  </v>
      </c>
      <c r="F246" s="124" t="str">
        <f>VLOOKUP(A246,BASE.!$A$2:$T$878,6,FALSE)</f>
        <v xml:space="preserve">Certificado de vigencia de Persona Jurídica sin fines de lucro, Folio N° 500343749201, de 2 de septiembre del 20º20, del Servicio de Registro Civil e Identificación.
</v>
      </c>
      <c r="G246" s="124" t="str">
        <f>VLOOKUP(A246,BASE.!$A$2:$T$878,7,FALSE)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24" t="str">
        <f>VLOOKUP(A246,BASE.!$A$2:$T$878,8,FALSE)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24" t="str">
        <f>VLOOKUP(A246,BASE.!$A$2:$T$878,9,FALSE)</f>
        <v>dos años</v>
      </c>
      <c r="J246" s="124" t="str">
        <f>VLOOKUP(A246,BASE.!$A$2:$T$878,10,FALSE)</f>
        <v>08 de noviembre de 2018 al 08 de noviembre de 2020.</v>
      </c>
      <c r="K246" s="124" t="str">
        <f>VLOOKUP(A246,BASE.!$A$2:$T$878,11,FALSE)</f>
        <v xml:space="preserve">Alicia  Amunátegui  Monckeberg   
María Inés Ross Amunategui.       
Gerente General:  Francisco Javier Loeser Bravo. 
</v>
      </c>
      <c r="L246" s="124" t="str">
        <f>VLOOKUP(A246,BASE.!$A$2:$T$878,12,FALSE)</f>
        <v xml:space="preserve">Concha y Toro Nº 2188, Metro Protectora de la Infancia, comuna de Puente Alto (dirección según última carta remitida por la institución).
Concha y Toro 1898, P.34 ½ Vic. Mackenna, comuna de Puente Alto.
</v>
      </c>
      <c r="M246" s="124" t="str">
        <f>VLOOKUP(A246,BASE.!$A$2:$T$878,13,FALSE)</f>
        <v>XIII</v>
      </c>
      <c r="N246" s="124" t="str">
        <f>VLOOKUP(A246,BASE.!$A$2:$T$878,14,FALSE)</f>
        <v>comuna de Puente Alto</v>
      </c>
      <c r="O246" s="124" t="str">
        <f>VLOOKUP(A246,BASE.!$A$2:$T$878,15,FALSE)</f>
        <v>Teléfono: 4848800 - 4848900</v>
      </c>
      <c r="P246" s="124" t="str">
        <f>VLOOKUP(A246,BASE.!$A$2:$T$878,16,FALSE)</f>
        <v>secretaria.presidencia@protectora.cl
Secretario.gerencia@protectora.cl</v>
      </c>
      <c r="Q246" s="124">
        <f>VLOOKUP(A246,BASE.!$A$2:$T$878,17,FALSE)</f>
        <v>0</v>
      </c>
      <c r="R246" s="124">
        <f>VLOOKUP(A246,BASE.!$A$2:$T$878,18,FALSE)</f>
        <v>93401</v>
      </c>
      <c r="S246" s="124" t="str">
        <f>VLOOKUP(A246,BASE.!$A$2:$T$878,19,FALSE)</f>
        <v>Antecedentes financieros correspondientes al año 2019, aprobados por el Sub Depto de Supervisión Financiera Nacional.</v>
      </c>
      <c r="T246" s="169">
        <f>VLOOKUP(A246,BASE.!$A$2:$T$878,20,FALSE)</f>
        <v>37970</v>
      </c>
      <c r="U246" s="183">
        <v>6100</v>
      </c>
      <c r="V246" s="184">
        <v>19510853</v>
      </c>
      <c r="W246" s="184">
        <v>48620318</v>
      </c>
      <c r="X246" s="170">
        <v>44286</v>
      </c>
      <c r="Y246" s="166" t="s">
        <v>7879</v>
      </c>
      <c r="Z246" s="166" t="s">
        <v>7880</v>
      </c>
      <c r="AA246" s="183" t="s">
        <v>7933</v>
      </c>
    </row>
    <row r="247" spans="1:27" x14ac:dyDescent="0.2">
      <c r="A247" s="183">
        <v>6100</v>
      </c>
      <c r="B247" s="124" t="str">
        <f>VLOOKUP(A247,BASE.!$A$2:$T$878,2,FALSE)</f>
        <v>Sociedad de Asistencia y Capacitación (antes denominada Sociedad Protectora de la Infancia)</v>
      </c>
      <c r="C247" s="124">
        <f>VLOOKUP(A247,BASE.!$A$2:$T$878,3,FALSE)</f>
        <v>700124509</v>
      </c>
      <c r="D247" s="124" t="str">
        <f>VLOOKUP(A247,BASE.!$A$2:$T$878,4,FALSE)</f>
        <v>Corporación de Derecho Privado.</v>
      </c>
      <c r="E247" s="124" t="str">
        <f>VLOOKUP(A247,BASE.!$A$2:$T$878,5,FALSE)</f>
        <v xml:space="preserve">Otorgado por Decreto Supremo Nº 180, de fecha 7 de febrero de 1895, por el Ministerio de Justicia.  </v>
      </c>
      <c r="F247" s="124" t="str">
        <f>VLOOKUP(A247,BASE.!$A$2:$T$878,6,FALSE)</f>
        <v xml:space="preserve">Certificado de vigencia de Persona Jurídica sin fines de lucro, Folio N° 500343749201, de 2 de septiembre del 20º20, del Servicio de Registro Civil e Identificación.
</v>
      </c>
      <c r="G247" s="124" t="str">
        <f>VLOOKUP(A247,BASE.!$A$2:$T$878,7,FALSE)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24" t="str">
        <f>VLOOKUP(A247,BASE.!$A$2:$T$878,8,FALSE)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24" t="str">
        <f>VLOOKUP(A247,BASE.!$A$2:$T$878,9,FALSE)</f>
        <v>dos años</v>
      </c>
      <c r="J247" s="124" t="str">
        <f>VLOOKUP(A247,BASE.!$A$2:$T$878,10,FALSE)</f>
        <v>08 de noviembre de 2018 al 08 de noviembre de 2020.</v>
      </c>
      <c r="K247" s="124" t="str">
        <f>VLOOKUP(A247,BASE.!$A$2:$T$878,11,FALSE)</f>
        <v xml:space="preserve">Alicia  Amunátegui  Monckeberg   
María Inés Ross Amunategui.       
Gerente General:  Francisco Javier Loeser Bravo. 
</v>
      </c>
      <c r="L247" s="124" t="str">
        <f>VLOOKUP(A247,BASE.!$A$2:$T$878,12,FALSE)</f>
        <v xml:space="preserve">Concha y Toro Nº 2188, Metro Protectora de la Infancia, comuna de Puente Alto (dirección según última carta remitida por la institución).
Concha y Toro 1898, P.34 ½ Vic. Mackenna, comuna de Puente Alto.
</v>
      </c>
      <c r="M247" s="124" t="str">
        <f>VLOOKUP(A247,BASE.!$A$2:$T$878,13,FALSE)</f>
        <v>XIII</v>
      </c>
      <c r="N247" s="124" t="str">
        <f>VLOOKUP(A247,BASE.!$A$2:$T$878,14,FALSE)</f>
        <v>comuna de Puente Alto</v>
      </c>
      <c r="O247" s="124" t="str">
        <f>VLOOKUP(A247,BASE.!$A$2:$T$878,15,FALSE)</f>
        <v>Teléfono: 4848800 - 4848900</v>
      </c>
      <c r="P247" s="124" t="str">
        <f>VLOOKUP(A247,BASE.!$A$2:$T$878,16,FALSE)</f>
        <v>secretaria.presidencia@protectora.cl
Secretario.gerencia@protectora.cl</v>
      </c>
      <c r="Q247" s="124">
        <f>VLOOKUP(A247,BASE.!$A$2:$T$878,17,FALSE)</f>
        <v>0</v>
      </c>
      <c r="R247" s="124">
        <f>VLOOKUP(A247,BASE.!$A$2:$T$878,18,FALSE)</f>
        <v>93401</v>
      </c>
      <c r="S247" s="124" t="str">
        <f>VLOOKUP(A247,BASE.!$A$2:$T$878,19,FALSE)</f>
        <v>Antecedentes financieros correspondientes al año 2019, aprobados por el Sub Depto de Supervisión Financiera Nacional.</v>
      </c>
      <c r="T247" s="169">
        <f>VLOOKUP(A247,BASE.!$A$2:$T$878,20,FALSE)</f>
        <v>37970</v>
      </c>
      <c r="U247" s="183">
        <v>6100</v>
      </c>
      <c r="V247" s="184">
        <v>7758000</v>
      </c>
      <c r="W247" s="184">
        <v>27773640</v>
      </c>
      <c r="X247" s="170">
        <v>44286</v>
      </c>
      <c r="Y247" s="166" t="s">
        <v>7879</v>
      </c>
      <c r="Z247" s="166" t="s">
        <v>7880</v>
      </c>
      <c r="AA247" s="183" t="s">
        <v>7969</v>
      </c>
    </row>
    <row r="248" spans="1:27" x14ac:dyDescent="0.2">
      <c r="A248" s="183">
        <v>6100</v>
      </c>
      <c r="B248" s="124" t="str">
        <f>VLOOKUP(A248,BASE.!$A$2:$T$878,2,FALSE)</f>
        <v>Sociedad de Asistencia y Capacitación (antes denominada Sociedad Protectora de la Infancia)</v>
      </c>
      <c r="C248" s="124">
        <f>VLOOKUP(A248,BASE.!$A$2:$T$878,3,FALSE)</f>
        <v>700124509</v>
      </c>
      <c r="D248" s="124" t="str">
        <f>VLOOKUP(A248,BASE.!$A$2:$T$878,4,FALSE)</f>
        <v>Corporación de Derecho Privado.</v>
      </c>
      <c r="E248" s="124" t="str">
        <f>VLOOKUP(A248,BASE.!$A$2:$T$878,5,FALSE)</f>
        <v xml:space="preserve">Otorgado por Decreto Supremo Nº 180, de fecha 7 de febrero de 1895, por el Ministerio de Justicia.  </v>
      </c>
      <c r="F248" s="124" t="str">
        <f>VLOOKUP(A248,BASE.!$A$2:$T$878,6,FALSE)</f>
        <v xml:space="preserve">Certificado de vigencia de Persona Jurídica sin fines de lucro, Folio N° 500343749201, de 2 de septiembre del 20º20, del Servicio de Registro Civil e Identificación.
</v>
      </c>
      <c r="G248" s="124" t="str">
        <f>VLOOKUP(A248,BASE.!$A$2:$T$878,7,FALSE)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24" t="str">
        <f>VLOOKUP(A248,BASE.!$A$2:$T$878,8,FALSE)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24" t="str">
        <f>VLOOKUP(A248,BASE.!$A$2:$T$878,9,FALSE)</f>
        <v>dos años</v>
      </c>
      <c r="J248" s="124" t="str">
        <f>VLOOKUP(A248,BASE.!$A$2:$T$878,10,FALSE)</f>
        <v>08 de noviembre de 2018 al 08 de noviembre de 2020.</v>
      </c>
      <c r="K248" s="124" t="str">
        <f>VLOOKUP(A248,BASE.!$A$2:$T$878,11,FALSE)</f>
        <v xml:space="preserve">Alicia  Amunátegui  Monckeberg   
María Inés Ross Amunategui.       
Gerente General:  Francisco Javier Loeser Bravo. 
</v>
      </c>
      <c r="L248" s="124" t="str">
        <f>VLOOKUP(A248,BASE.!$A$2:$T$878,12,FALSE)</f>
        <v xml:space="preserve">Concha y Toro Nº 2188, Metro Protectora de la Infancia, comuna de Puente Alto (dirección según última carta remitida por la institución).
Concha y Toro 1898, P.34 ½ Vic. Mackenna, comuna de Puente Alto.
</v>
      </c>
      <c r="M248" s="124" t="str">
        <f>VLOOKUP(A248,BASE.!$A$2:$T$878,13,FALSE)</f>
        <v>XIII</v>
      </c>
      <c r="N248" s="124" t="str">
        <f>VLOOKUP(A248,BASE.!$A$2:$T$878,14,FALSE)</f>
        <v>comuna de Puente Alto</v>
      </c>
      <c r="O248" s="124" t="str">
        <f>VLOOKUP(A248,BASE.!$A$2:$T$878,15,FALSE)</f>
        <v>Teléfono: 4848800 - 4848900</v>
      </c>
      <c r="P248" s="124" t="str">
        <f>VLOOKUP(A248,BASE.!$A$2:$T$878,16,FALSE)</f>
        <v>secretaria.presidencia@protectora.cl
Secretario.gerencia@protectora.cl</v>
      </c>
      <c r="Q248" s="124">
        <f>VLOOKUP(A248,BASE.!$A$2:$T$878,17,FALSE)</f>
        <v>0</v>
      </c>
      <c r="R248" s="124">
        <f>VLOOKUP(A248,BASE.!$A$2:$T$878,18,FALSE)</f>
        <v>93401</v>
      </c>
      <c r="S248" s="124" t="str">
        <f>VLOOKUP(A248,BASE.!$A$2:$T$878,19,FALSE)</f>
        <v>Antecedentes financieros correspondientes al año 2019, aprobados por el Sub Depto de Supervisión Financiera Nacional.</v>
      </c>
      <c r="T248" s="169">
        <f>VLOOKUP(A248,BASE.!$A$2:$T$878,20,FALSE)</f>
        <v>37970</v>
      </c>
      <c r="U248" s="183">
        <v>6100</v>
      </c>
      <c r="V248" s="184">
        <v>6206400</v>
      </c>
      <c r="W248" s="184">
        <v>12412800</v>
      </c>
      <c r="X248" s="170">
        <v>44286</v>
      </c>
      <c r="Y248" s="166" t="s">
        <v>7879</v>
      </c>
      <c r="Z248" s="166" t="s">
        <v>7880</v>
      </c>
      <c r="AA248" s="183" t="s">
        <v>8007</v>
      </c>
    </row>
    <row r="249" spans="1:27" x14ac:dyDescent="0.2">
      <c r="A249" s="183">
        <v>6100</v>
      </c>
      <c r="B249" s="124" t="str">
        <f>VLOOKUP(A249,BASE.!$A$2:$T$878,2,FALSE)</f>
        <v>Sociedad de Asistencia y Capacitación (antes denominada Sociedad Protectora de la Infancia)</v>
      </c>
      <c r="C249" s="124">
        <f>VLOOKUP(A249,BASE.!$A$2:$T$878,3,FALSE)</f>
        <v>700124509</v>
      </c>
      <c r="D249" s="124" t="str">
        <f>VLOOKUP(A249,BASE.!$A$2:$T$878,4,FALSE)</f>
        <v>Corporación de Derecho Privado.</v>
      </c>
      <c r="E249" s="124" t="str">
        <f>VLOOKUP(A249,BASE.!$A$2:$T$878,5,FALSE)</f>
        <v xml:space="preserve">Otorgado por Decreto Supremo Nº 180, de fecha 7 de febrero de 1895, por el Ministerio de Justicia.  </v>
      </c>
      <c r="F249" s="124" t="str">
        <f>VLOOKUP(A249,BASE.!$A$2:$T$878,6,FALSE)</f>
        <v xml:space="preserve">Certificado de vigencia de Persona Jurídica sin fines de lucro, Folio N° 500343749201, de 2 de septiembre del 20º20, del Servicio de Registro Civil e Identificación.
</v>
      </c>
      <c r="G249" s="124" t="str">
        <f>VLOOKUP(A249,BASE.!$A$2:$T$878,7,FALSE)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24" t="str">
        <f>VLOOKUP(A249,BASE.!$A$2:$T$878,8,FALSE)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24" t="str">
        <f>VLOOKUP(A249,BASE.!$A$2:$T$878,9,FALSE)</f>
        <v>dos años</v>
      </c>
      <c r="J249" s="124" t="str">
        <f>VLOOKUP(A249,BASE.!$A$2:$T$878,10,FALSE)</f>
        <v>08 de noviembre de 2018 al 08 de noviembre de 2020.</v>
      </c>
      <c r="K249" s="124" t="str">
        <f>VLOOKUP(A249,BASE.!$A$2:$T$878,11,FALSE)</f>
        <v xml:space="preserve">Alicia  Amunátegui  Monckeberg   
María Inés Ross Amunategui.       
Gerente General:  Francisco Javier Loeser Bravo. 
</v>
      </c>
      <c r="L249" s="124" t="str">
        <f>VLOOKUP(A249,BASE.!$A$2:$T$878,12,FALSE)</f>
        <v xml:space="preserve">Concha y Toro Nº 2188, Metro Protectora de la Infancia, comuna de Puente Alto (dirección según última carta remitida por la institución).
Concha y Toro 1898, P.34 ½ Vic. Mackenna, comuna de Puente Alto.
</v>
      </c>
      <c r="M249" s="124" t="str">
        <f>VLOOKUP(A249,BASE.!$A$2:$T$878,13,FALSE)</f>
        <v>XIII</v>
      </c>
      <c r="N249" s="124" t="str">
        <f>VLOOKUP(A249,BASE.!$A$2:$T$878,14,FALSE)</f>
        <v>comuna de Puente Alto</v>
      </c>
      <c r="O249" s="124" t="str">
        <f>VLOOKUP(A249,BASE.!$A$2:$T$878,15,FALSE)</f>
        <v>Teléfono: 4848800 - 4848900</v>
      </c>
      <c r="P249" s="124" t="str">
        <f>VLOOKUP(A249,BASE.!$A$2:$T$878,16,FALSE)</f>
        <v>secretaria.presidencia@protectora.cl
Secretario.gerencia@protectora.cl</v>
      </c>
      <c r="Q249" s="124">
        <f>VLOOKUP(A249,BASE.!$A$2:$T$878,17,FALSE)</f>
        <v>0</v>
      </c>
      <c r="R249" s="124">
        <f>VLOOKUP(A249,BASE.!$A$2:$T$878,18,FALSE)</f>
        <v>93401</v>
      </c>
      <c r="S249" s="124" t="str">
        <f>VLOOKUP(A249,BASE.!$A$2:$T$878,19,FALSE)</f>
        <v>Antecedentes financieros correspondientes al año 2019, aprobados por el Sub Depto de Supervisión Financiera Nacional.</v>
      </c>
      <c r="T249" s="169">
        <f>VLOOKUP(A249,BASE.!$A$2:$T$878,20,FALSE)</f>
        <v>37970</v>
      </c>
      <c r="U249" s="183">
        <v>6100</v>
      </c>
      <c r="V249" s="184">
        <v>7758000</v>
      </c>
      <c r="W249" s="184">
        <v>29480400</v>
      </c>
      <c r="X249" s="170">
        <v>44286</v>
      </c>
      <c r="Y249" s="166" t="s">
        <v>7879</v>
      </c>
      <c r="Z249" s="166" t="s">
        <v>7880</v>
      </c>
      <c r="AA249" s="183" t="s">
        <v>6479</v>
      </c>
    </row>
    <row r="250" spans="1:27" x14ac:dyDescent="0.2">
      <c r="A250" s="183">
        <v>6100</v>
      </c>
      <c r="B250" s="124" t="str">
        <f>VLOOKUP(A250,BASE.!$A$2:$T$878,2,FALSE)</f>
        <v>Sociedad de Asistencia y Capacitación (antes denominada Sociedad Protectora de la Infancia)</v>
      </c>
      <c r="C250" s="124">
        <f>VLOOKUP(A250,BASE.!$A$2:$T$878,3,FALSE)</f>
        <v>700124509</v>
      </c>
      <c r="D250" s="124" t="str">
        <f>VLOOKUP(A250,BASE.!$A$2:$T$878,4,FALSE)</f>
        <v>Corporación de Derecho Privado.</v>
      </c>
      <c r="E250" s="124" t="str">
        <f>VLOOKUP(A250,BASE.!$A$2:$T$878,5,FALSE)</f>
        <v xml:space="preserve">Otorgado por Decreto Supremo Nº 180, de fecha 7 de febrero de 1895, por el Ministerio de Justicia.  </v>
      </c>
      <c r="F250" s="124" t="str">
        <f>VLOOKUP(A250,BASE.!$A$2:$T$878,6,FALSE)</f>
        <v xml:space="preserve">Certificado de vigencia de Persona Jurídica sin fines de lucro, Folio N° 500343749201, de 2 de septiembre del 20º20, del Servicio de Registro Civil e Identificación.
</v>
      </c>
      <c r="G250" s="124" t="str">
        <f>VLOOKUP(A250,BASE.!$A$2:$T$878,7,FALSE)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24" t="str">
        <f>VLOOKUP(A250,BASE.!$A$2:$T$878,8,FALSE)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24" t="str">
        <f>VLOOKUP(A250,BASE.!$A$2:$T$878,9,FALSE)</f>
        <v>dos años</v>
      </c>
      <c r="J250" s="124" t="str">
        <f>VLOOKUP(A250,BASE.!$A$2:$T$878,10,FALSE)</f>
        <v>08 de noviembre de 2018 al 08 de noviembre de 2020.</v>
      </c>
      <c r="K250" s="124" t="str">
        <f>VLOOKUP(A250,BASE.!$A$2:$T$878,11,FALSE)</f>
        <v xml:space="preserve">Alicia  Amunátegui  Monckeberg   
María Inés Ross Amunategui.       
Gerente General:  Francisco Javier Loeser Bravo. 
</v>
      </c>
      <c r="L250" s="124" t="str">
        <f>VLOOKUP(A250,BASE.!$A$2:$T$878,12,FALSE)</f>
        <v xml:space="preserve">Concha y Toro Nº 2188, Metro Protectora de la Infancia, comuna de Puente Alto (dirección según última carta remitida por la institución).
Concha y Toro 1898, P.34 ½ Vic. Mackenna, comuna de Puente Alto.
</v>
      </c>
      <c r="M250" s="124" t="str">
        <f>VLOOKUP(A250,BASE.!$A$2:$T$878,13,FALSE)</f>
        <v>XIII</v>
      </c>
      <c r="N250" s="124" t="str">
        <f>VLOOKUP(A250,BASE.!$A$2:$T$878,14,FALSE)</f>
        <v>comuna de Puente Alto</v>
      </c>
      <c r="O250" s="124" t="str">
        <f>VLOOKUP(A250,BASE.!$A$2:$T$878,15,FALSE)</f>
        <v>Teléfono: 4848800 - 4848900</v>
      </c>
      <c r="P250" s="124" t="str">
        <f>VLOOKUP(A250,BASE.!$A$2:$T$878,16,FALSE)</f>
        <v>secretaria.presidencia@protectora.cl
Secretario.gerencia@protectora.cl</v>
      </c>
      <c r="Q250" s="124">
        <f>VLOOKUP(A250,BASE.!$A$2:$T$878,17,FALSE)</f>
        <v>0</v>
      </c>
      <c r="R250" s="124">
        <f>VLOOKUP(A250,BASE.!$A$2:$T$878,18,FALSE)</f>
        <v>93401</v>
      </c>
      <c r="S250" s="124" t="str">
        <f>VLOOKUP(A250,BASE.!$A$2:$T$878,19,FALSE)</f>
        <v>Antecedentes financieros correspondientes al año 2019, aprobados por el Sub Depto de Supervisión Financiera Nacional.</v>
      </c>
      <c r="T250" s="169">
        <f>VLOOKUP(A250,BASE.!$A$2:$T$878,20,FALSE)</f>
        <v>37970</v>
      </c>
      <c r="U250" s="183">
        <v>6100</v>
      </c>
      <c r="V250" s="184">
        <v>28602970</v>
      </c>
      <c r="W250" s="184">
        <v>83340130</v>
      </c>
      <c r="X250" s="170">
        <v>44286</v>
      </c>
      <c r="Y250" s="166" t="s">
        <v>7879</v>
      </c>
      <c r="Z250" s="166" t="s">
        <v>7880</v>
      </c>
      <c r="AA250" s="183" t="s">
        <v>7965</v>
      </c>
    </row>
    <row r="251" spans="1:27" x14ac:dyDescent="0.2">
      <c r="A251" s="183">
        <v>6100</v>
      </c>
      <c r="B251" s="124" t="str">
        <f>VLOOKUP(A251,BASE.!$A$2:$T$878,2,FALSE)</f>
        <v>Sociedad de Asistencia y Capacitación (antes denominada Sociedad Protectora de la Infancia)</v>
      </c>
      <c r="C251" s="124">
        <f>VLOOKUP(A251,BASE.!$A$2:$T$878,3,FALSE)</f>
        <v>700124509</v>
      </c>
      <c r="D251" s="124" t="str">
        <f>VLOOKUP(A251,BASE.!$A$2:$T$878,4,FALSE)</f>
        <v>Corporación de Derecho Privado.</v>
      </c>
      <c r="E251" s="124" t="str">
        <f>VLOOKUP(A251,BASE.!$A$2:$T$878,5,FALSE)</f>
        <v xml:space="preserve">Otorgado por Decreto Supremo Nº 180, de fecha 7 de febrero de 1895, por el Ministerio de Justicia.  </v>
      </c>
      <c r="F251" s="124" t="str">
        <f>VLOOKUP(A251,BASE.!$A$2:$T$878,6,FALSE)</f>
        <v xml:space="preserve">Certificado de vigencia de Persona Jurídica sin fines de lucro, Folio N° 500343749201, de 2 de septiembre del 20º20, del Servicio de Registro Civil e Identificación.
</v>
      </c>
      <c r="G251" s="124" t="str">
        <f>VLOOKUP(A251,BASE.!$A$2:$T$878,7,FALSE)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24" t="str">
        <f>VLOOKUP(A251,BASE.!$A$2:$T$878,8,FALSE)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24" t="str">
        <f>VLOOKUP(A251,BASE.!$A$2:$T$878,9,FALSE)</f>
        <v>dos años</v>
      </c>
      <c r="J251" s="124" t="str">
        <f>VLOOKUP(A251,BASE.!$A$2:$T$878,10,FALSE)</f>
        <v>08 de noviembre de 2018 al 08 de noviembre de 2020.</v>
      </c>
      <c r="K251" s="124" t="str">
        <f>VLOOKUP(A251,BASE.!$A$2:$T$878,11,FALSE)</f>
        <v xml:space="preserve">Alicia  Amunátegui  Monckeberg   
María Inés Ross Amunategui.       
Gerente General:  Francisco Javier Loeser Bravo. 
</v>
      </c>
      <c r="L251" s="124" t="str">
        <f>VLOOKUP(A251,BASE.!$A$2:$T$878,12,FALSE)</f>
        <v xml:space="preserve">Concha y Toro Nº 2188, Metro Protectora de la Infancia, comuna de Puente Alto (dirección según última carta remitida por la institución).
Concha y Toro 1898, P.34 ½ Vic. Mackenna, comuna de Puente Alto.
</v>
      </c>
      <c r="M251" s="124" t="str">
        <f>VLOOKUP(A251,BASE.!$A$2:$T$878,13,FALSE)</f>
        <v>XIII</v>
      </c>
      <c r="N251" s="124" t="str">
        <f>VLOOKUP(A251,BASE.!$A$2:$T$878,14,FALSE)</f>
        <v>comuna de Puente Alto</v>
      </c>
      <c r="O251" s="124" t="str">
        <f>VLOOKUP(A251,BASE.!$A$2:$T$878,15,FALSE)</f>
        <v>Teléfono: 4848800 - 4848900</v>
      </c>
      <c r="P251" s="124" t="str">
        <f>VLOOKUP(A251,BASE.!$A$2:$T$878,16,FALSE)</f>
        <v>secretaria.presidencia@protectora.cl
Secretario.gerencia@protectora.cl</v>
      </c>
      <c r="Q251" s="124">
        <f>VLOOKUP(A251,BASE.!$A$2:$T$878,17,FALSE)</f>
        <v>0</v>
      </c>
      <c r="R251" s="124">
        <f>VLOOKUP(A251,BASE.!$A$2:$T$878,18,FALSE)</f>
        <v>93401</v>
      </c>
      <c r="S251" s="124" t="str">
        <f>VLOOKUP(A251,BASE.!$A$2:$T$878,19,FALSE)</f>
        <v>Antecedentes financieros correspondientes al año 2019, aprobados por el Sub Depto de Supervisión Financiera Nacional.</v>
      </c>
      <c r="T251" s="169">
        <f>VLOOKUP(A251,BASE.!$A$2:$T$878,20,FALSE)</f>
        <v>37970</v>
      </c>
      <c r="U251" s="183">
        <v>6100</v>
      </c>
      <c r="V251" s="184">
        <v>4203905</v>
      </c>
      <c r="W251" s="184">
        <v>12246159</v>
      </c>
      <c r="X251" s="170">
        <v>44286</v>
      </c>
      <c r="Y251" s="166" t="s">
        <v>7879</v>
      </c>
      <c r="Z251" s="166" t="s">
        <v>7880</v>
      </c>
      <c r="AA251" s="183" t="s">
        <v>198</v>
      </c>
    </row>
    <row r="252" spans="1:27" x14ac:dyDescent="0.2">
      <c r="A252" s="183">
        <v>6100</v>
      </c>
      <c r="B252" s="124" t="str">
        <f>VLOOKUP(A252,BASE.!$A$2:$T$878,2,FALSE)</f>
        <v>Sociedad de Asistencia y Capacitación (antes denominada Sociedad Protectora de la Infancia)</v>
      </c>
      <c r="C252" s="124">
        <f>VLOOKUP(A252,BASE.!$A$2:$T$878,3,FALSE)</f>
        <v>700124509</v>
      </c>
      <c r="D252" s="124" t="str">
        <f>VLOOKUP(A252,BASE.!$A$2:$T$878,4,FALSE)</f>
        <v>Corporación de Derecho Privado.</v>
      </c>
      <c r="E252" s="124" t="str">
        <f>VLOOKUP(A252,BASE.!$A$2:$T$878,5,FALSE)</f>
        <v xml:space="preserve">Otorgado por Decreto Supremo Nº 180, de fecha 7 de febrero de 1895, por el Ministerio de Justicia.  </v>
      </c>
      <c r="F252" s="124" t="str">
        <f>VLOOKUP(A252,BASE.!$A$2:$T$878,6,FALSE)</f>
        <v xml:space="preserve">Certificado de vigencia de Persona Jurídica sin fines de lucro, Folio N° 500343749201, de 2 de septiembre del 20º20, del Servicio de Registro Civil e Identificación.
</v>
      </c>
      <c r="G252" s="124" t="str">
        <f>VLOOKUP(A252,BASE.!$A$2:$T$878,7,FALSE)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24" t="str">
        <f>VLOOKUP(A252,BASE.!$A$2:$T$878,8,FALSE)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24" t="str">
        <f>VLOOKUP(A252,BASE.!$A$2:$T$878,9,FALSE)</f>
        <v>dos años</v>
      </c>
      <c r="J252" s="124" t="str">
        <f>VLOOKUP(A252,BASE.!$A$2:$T$878,10,FALSE)</f>
        <v>08 de noviembre de 2018 al 08 de noviembre de 2020.</v>
      </c>
      <c r="K252" s="124" t="str">
        <f>VLOOKUP(A252,BASE.!$A$2:$T$878,11,FALSE)</f>
        <v xml:space="preserve">Alicia  Amunátegui  Monckeberg   
María Inés Ross Amunategui.       
Gerente General:  Francisco Javier Loeser Bravo. 
</v>
      </c>
      <c r="L252" s="124" t="str">
        <f>VLOOKUP(A252,BASE.!$A$2:$T$878,12,FALSE)</f>
        <v xml:space="preserve">Concha y Toro Nº 2188, Metro Protectora de la Infancia, comuna de Puente Alto (dirección según última carta remitida por la institución).
Concha y Toro 1898, P.34 ½ Vic. Mackenna, comuna de Puente Alto.
</v>
      </c>
      <c r="M252" s="124" t="str">
        <f>VLOOKUP(A252,BASE.!$A$2:$T$878,13,FALSE)</f>
        <v>XIII</v>
      </c>
      <c r="N252" s="124" t="str">
        <f>VLOOKUP(A252,BASE.!$A$2:$T$878,14,FALSE)</f>
        <v>comuna de Puente Alto</v>
      </c>
      <c r="O252" s="124" t="str">
        <f>VLOOKUP(A252,BASE.!$A$2:$T$878,15,FALSE)</f>
        <v>Teléfono: 4848800 - 4848900</v>
      </c>
      <c r="P252" s="124" t="str">
        <f>VLOOKUP(A252,BASE.!$A$2:$T$878,16,FALSE)</f>
        <v>secretaria.presidencia@protectora.cl
Secretario.gerencia@protectora.cl</v>
      </c>
      <c r="Q252" s="124">
        <f>VLOOKUP(A252,BASE.!$A$2:$T$878,17,FALSE)</f>
        <v>0</v>
      </c>
      <c r="R252" s="124">
        <f>VLOOKUP(A252,BASE.!$A$2:$T$878,18,FALSE)</f>
        <v>93401</v>
      </c>
      <c r="S252" s="124" t="str">
        <f>VLOOKUP(A252,BASE.!$A$2:$T$878,19,FALSE)</f>
        <v>Antecedentes financieros correspondientes al año 2019, aprobados por el Sub Depto de Supervisión Financiera Nacional.</v>
      </c>
      <c r="T252" s="169">
        <f>VLOOKUP(A252,BASE.!$A$2:$T$878,20,FALSE)</f>
        <v>37970</v>
      </c>
      <c r="U252" s="183">
        <v>6100</v>
      </c>
      <c r="V252" s="184">
        <v>33890823</v>
      </c>
      <c r="W252" s="184">
        <v>88000879</v>
      </c>
      <c r="X252" s="170">
        <v>44286</v>
      </c>
      <c r="Y252" s="166" t="s">
        <v>7879</v>
      </c>
      <c r="Z252" s="166" t="s">
        <v>7880</v>
      </c>
      <c r="AA252" s="183" t="s">
        <v>8646</v>
      </c>
    </row>
    <row r="253" spans="1:27" x14ac:dyDescent="0.2">
      <c r="A253" s="183">
        <v>6150</v>
      </c>
      <c r="B253" s="124" t="str">
        <f>VLOOKUP(A253,BASE.!$A$2:$T$878,2,FALSE)</f>
        <v>Sociedad de Beneficencia Hogar del Niño</v>
      </c>
      <c r="C253" s="124">
        <f>VLOOKUP(A253,BASE.!$A$2:$T$878,3,FALSE)</f>
        <v>702758009</v>
      </c>
      <c r="D253" s="124" t="str">
        <f>VLOOKUP(A253,BASE.!$A$2:$T$878,4,FALSE)</f>
        <v>Corporación de Derecho Privado.</v>
      </c>
      <c r="E253" s="124" t="str">
        <f>VLOOKUP(A253,BASE.!$A$2:$T$878,5,FALSE)</f>
        <v xml:space="preserve">Decreto Supremo Nº 3215, de 30 de mayo de 1952, del Ministerio de Justicia. </v>
      </c>
      <c r="F253" s="124" t="str">
        <f>VLOOKUP(A253,BASE.!$A$2:$T$878,6,FALSE)</f>
        <v>Certificado de Vigencia folio N° 500356904203, de fecha 19 de noviembre de 2020, del Servicio de Registro Civil e Identificación</v>
      </c>
      <c r="G253" s="124" t="str">
        <f>VLOOKUP(A253,BASE.!$A$2:$T$878,7,FALSE)</f>
        <v xml:space="preserve">Proteger, educar, dar habitación y vestuario a los niños, fomentar el mejoramiento de la salud de los menores, estimular la formación de nuevas organizaciones de protección a la infancia.
</v>
      </c>
      <c r="H253" s="124" t="str">
        <f>VLOOKUP(A253,BASE.!$A$2:$T$878,8,FALSE)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53" s="124" t="str">
        <f>VLOOKUP(A253,BASE.!$A$2:$T$878,9,FALSE)</f>
        <v>5 años, de acuerdo a certificado de persona jurídica folio N° 500356904240, de fecha 19 de noviembre de 2020, del Servicio de Registro Civil e Identificación</v>
      </c>
      <c r="J253" s="124" t="str">
        <f>VLOOKUP(A253,BASE.!$A$2:$T$878,10,FALSE)</f>
        <v xml:space="preserve">17 de noviembre de 2016 al 17 de noviembre de 2021.
</v>
      </c>
      <c r="K253" s="124" t="str">
        <f>VLOOKUP(A253,BASE.!$A$2:$T$878,11,FALSE)</f>
        <v xml:space="preserve">Presidente: Amelia Lina Barba Rouse, </v>
      </c>
      <c r="L253" s="124" t="str">
        <f>VLOOKUP(A253,BASE.!$A$2:$T$878,12,FALSE)</f>
        <v xml:space="preserve">Balmaceda N° 6030, Collico, Valdivia.
</v>
      </c>
      <c r="M253" s="124" t="str">
        <f>VLOOKUP(A253,BASE.!$A$2:$T$878,13,FALSE)</f>
        <v>XIV</v>
      </c>
      <c r="N253" s="124" t="str">
        <f>VLOOKUP(A253,BASE.!$A$2:$T$878,14,FALSE)</f>
        <v>Valdivia.</v>
      </c>
      <c r="O253" s="124" t="str">
        <f>VLOOKUP(A253,BASE.!$A$2:$T$878,15,FALSE)</f>
        <v>Fono: 63-2214894</v>
      </c>
      <c r="P253" s="124" t="str">
        <f>VLOOKUP(A253,BASE.!$A$2:$T$878,16,FALSE)</f>
        <v>huidif.esc.hog@gmail.com</v>
      </c>
      <c r="Q253" s="124">
        <f>VLOOKUP(A253,BASE.!$A$2:$T$878,17,FALSE)</f>
        <v>0</v>
      </c>
      <c r="R253" s="124">
        <f>VLOOKUP(A253,BASE.!$A$2:$T$878,18,FALSE)</f>
        <v>93401</v>
      </c>
      <c r="S253" s="124" t="str">
        <f>VLOOKUP(A253,BASE.!$A$2:$T$878,19,FALSE)</f>
        <v>Se acompañan antecedentes financieros de la Institución correspondientes al año 2019, aprobados por el Subdepartamento de Supervisión Financiera Nacional.</v>
      </c>
      <c r="T253" s="169">
        <f>VLOOKUP(A253,BASE.!$A$2:$T$878,20,FALSE)</f>
        <v>37970</v>
      </c>
      <c r="U253" s="183">
        <v>6150</v>
      </c>
      <c r="V253" s="184">
        <v>40319011</v>
      </c>
      <c r="W253" s="184">
        <v>109426516</v>
      </c>
      <c r="X253" s="170">
        <v>44286</v>
      </c>
      <c r="Y253" s="166" t="s">
        <v>7879</v>
      </c>
      <c r="Z253" s="166" t="s">
        <v>7880</v>
      </c>
      <c r="AA253" s="183" t="s">
        <v>7938</v>
      </c>
    </row>
    <row r="254" spans="1:27" x14ac:dyDescent="0.2">
      <c r="A254" s="183">
        <v>6400</v>
      </c>
      <c r="B254" s="124" t="str">
        <f>VLOOKUP(A254,BASE.!$A$2:$T$878,2,FALSE)</f>
        <v>Corporación Municipal de Desarrollo Social de Los Muermos</v>
      </c>
      <c r="C254" s="124">
        <f>VLOOKUP(A254,BASE.!$A$2:$T$878,3,FALSE)</f>
        <v>714506005</v>
      </c>
      <c r="D254" s="124" t="str">
        <f>VLOOKUP(A254,BASE.!$A$2:$T$878,4,FALSE)</f>
        <v>Corporación de Derecho Privado.</v>
      </c>
      <c r="E254" s="124" t="str">
        <f>VLOOKUP(A254,BASE.!$A$2:$T$878,5,FALSE)</f>
        <v xml:space="preserve">Decreto Supremo Nº 1091, de 25 de noviembre de 1986, del Ministerio de Justicia. </v>
      </c>
      <c r="F254" s="124" t="str">
        <f>VLOOKUP(A254,BASE.!$A$2:$T$878,6,FALSE)</f>
        <v>Certificado de Vigencia, Folio Nº 500352078401, emitido con fecha 23 de octubre de 2020, por el Servicio de Registro Civil e Identificación.</v>
      </c>
      <c r="G254" s="124" t="str">
        <f>VLOOKUP(A254,BASE.!$A$2:$T$878,7,FALSE)</f>
        <v xml:space="preserve">Administrar y operar servicios en las áreas de educación, salud y atención de menores que haya tomado a su cargo la I. Municipalidad de Los Muermos.
</v>
      </c>
      <c r="H254" s="124" t="str">
        <f>VLOOKUP(A254,BASE.!$A$2:$T$878,8,FALSE)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4" s="124" t="str">
        <f>VLOOKUP(A254,BASE.!$A$2:$T$878,9,FALSE)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4" s="124" t="str">
        <f>VLOOKUP(A254,BASE.!$A$2:$T$878,10,FALSE)</f>
        <v xml:space="preserve">De 08-08-2015. </v>
      </c>
      <c r="K254" s="124" t="str">
        <f>VLOOKUP(A254,BASE.!$A$2:$T$878,11,FALSE)</f>
        <v xml:space="preserve">Presidente: Emilio Rafael González Burgos  
</v>
      </c>
      <c r="L254" s="124" t="str">
        <f>VLOOKUP(A254,BASE.!$A$2:$T$878,12,FALSE)</f>
        <v xml:space="preserve">Avenida Padre Nelson Aguilar S/N, comuna de Los Muermos, Región de Los Lagos, casilla 112.
</v>
      </c>
      <c r="M254" s="124" t="str">
        <f>VLOOKUP(A254,BASE.!$A$2:$T$878,13,FALSE)</f>
        <v>X</v>
      </c>
      <c r="N254" s="124" t="str">
        <f>VLOOKUP(A254,BASE.!$A$2:$T$878,14,FALSE)</f>
        <v>Los Muermos</v>
      </c>
      <c r="O254" s="124" t="str">
        <f>VLOOKUP(A254,BASE.!$A$2:$T$878,15,FALSE)</f>
        <v xml:space="preserve">Fono:652336252- 997293345
</v>
      </c>
      <c r="P254" s="124" t="str">
        <f>VLOOKUP(A254,BASE.!$A$2:$T$878,16,FALSE)</f>
        <v>E mail: losmuermosresidenciarenacer@gmail.com- alcalde@muermos.cl</v>
      </c>
      <c r="Q254" s="124">
        <f>VLOOKUP(A254,BASE.!$A$2:$T$878,17,FALSE)</f>
        <v>0</v>
      </c>
      <c r="R254" s="124">
        <f>VLOOKUP(A254,BASE.!$A$2:$T$878,18,FALSE)</f>
        <v>93401</v>
      </c>
      <c r="S254" s="124" t="str">
        <f>VLOOKUP(A254,BASE.!$A$2:$T$878,19,FALSE)</f>
        <v>Se acompaña certificado financiero correspondiente al año 2019, aprobados por el Sub Departamento de Supervisión Financiera.</v>
      </c>
      <c r="T254" s="169">
        <f>VLOOKUP(A254,BASE.!$A$2:$T$878,20,FALSE)</f>
        <v>37970</v>
      </c>
      <c r="U254" s="183">
        <v>6400</v>
      </c>
      <c r="V254" s="184">
        <v>20086135</v>
      </c>
      <c r="W254" s="184">
        <v>48173531</v>
      </c>
      <c r="X254" s="170">
        <v>44286</v>
      </c>
      <c r="Y254" s="166" t="s">
        <v>7879</v>
      </c>
      <c r="Z254" s="166" t="s">
        <v>7880</v>
      </c>
      <c r="AA254" s="183" t="s">
        <v>8009</v>
      </c>
    </row>
    <row r="255" spans="1:27" x14ac:dyDescent="0.2">
      <c r="A255" s="183">
        <v>6410</v>
      </c>
      <c r="B255" s="124" t="str">
        <f>VLOOKUP(A255,BASE.!$A$2:$T$878,2,FALSE)</f>
        <v>Corporación Municipal para el Desarrollo Social de Villa Alemana</v>
      </c>
      <c r="C255" s="124">
        <f>VLOOKUP(A255,BASE.!$A$2:$T$878,3,FALSE)</f>
        <v>709836005</v>
      </c>
      <c r="D255" s="124" t="str">
        <f>VLOOKUP(A255,BASE.!$A$2:$T$878,4,FALSE)</f>
        <v>Corporación de Derecho Privado.</v>
      </c>
      <c r="E255" s="124" t="str">
        <f>VLOOKUP(A255,BASE.!$A$2:$T$878,5,FALSE)</f>
        <v xml:space="preserve">Decreto Supremo Nº 931, de 14 de septiembre de 1982, del Ministerio de Justicia. </v>
      </c>
      <c r="F255" s="124" t="str">
        <f>VLOOKUP(A255,BASE.!$A$2:$T$878,6,FALSE)</f>
        <v>Certificado de Vigencia Folio Nº 66261229, de 13 de mayo de 2019, del Servicio de Registro Civil e Identificación.</v>
      </c>
      <c r="G255" s="124" t="str">
        <f>VLOOKUP(A255,BASE.!$A$2:$T$878,7,FALSE)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55" s="124" t="str">
        <f>VLOOKUP(A255,BASE.!$A$2:$T$878,8,FALSE)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55" s="124" t="str">
        <f>VLOOKUP(A255,BASE.!$A$2:$T$878,9,FALSE)</f>
        <v>El Presidente de la Corporación, que es el Alcalde, durará mientras esté en ejercicio de funciones. Los Directores durarán dos años en sus cargos.</v>
      </c>
      <c r="J255" s="124" t="str">
        <f>VLOOKUP(A255,BASE.!$A$2:$T$878,10,FALSE)</f>
        <v xml:space="preserve">Última renovación de Directorio: 26 de Marzo de 2014.
Elección Alcalde: 06 de diciembre de 2012 a 06 de diciembre de 2016.
</v>
      </c>
      <c r="K255" s="124" t="str">
        <f>VLOOKUP(A255,BASE.!$A$2:$T$878,11,FALSE)</f>
        <v xml:space="preserve">Presidente: 
José Sabat Marcos,  
Secretario General: 
Fernando Hudson Soto, 
</v>
      </c>
      <c r="L255" s="124" t="str">
        <f>VLOOKUP(A255,BASE.!$A$2:$T$878,12,FALSE)</f>
        <v xml:space="preserve">Avda. Quinta N° 050, comuna de Villa Alemana, Quinta Región
</v>
      </c>
      <c r="M255" s="124" t="str">
        <f>VLOOKUP(A255,BASE.!$A$2:$T$878,13,FALSE)</f>
        <v>V</v>
      </c>
      <c r="N255" s="124" t="str">
        <f>VLOOKUP(A255,BASE.!$A$2:$T$878,14,FALSE)</f>
        <v>Villa Alemana</v>
      </c>
      <c r="O255" s="124">
        <f>VLOOKUP(A255,BASE.!$A$2:$T$878,15,FALSE)</f>
        <v>0</v>
      </c>
      <c r="P255" s="124">
        <f>VLOOKUP(A255,BASE.!$A$2:$T$878,16,FALSE)</f>
        <v>0</v>
      </c>
      <c r="Q255" s="124">
        <f>VLOOKUP(A255,BASE.!$A$2:$T$878,17,FALSE)</f>
        <v>0</v>
      </c>
      <c r="R255" s="124">
        <f>VLOOKUP(A255,BASE.!$A$2:$T$878,18,FALSE)</f>
        <v>93401</v>
      </c>
      <c r="S255" s="124" t="str">
        <f>VLOOKUP(A255,BASE.!$A$2:$T$878,19,FALSE)</f>
        <v>Se acompaña Certificado Financiero del año 2019, aprobados por el Subdepartamento de Supervisión Financiera Nacional.</v>
      </c>
      <c r="T255" s="169">
        <f>VLOOKUP(A255,BASE.!$A$2:$T$878,20,FALSE)</f>
        <v>37970</v>
      </c>
      <c r="U255" s="183">
        <v>6410</v>
      </c>
      <c r="V255" s="184">
        <v>29974326</v>
      </c>
      <c r="W255" s="184">
        <v>70109066</v>
      </c>
      <c r="X255" s="170">
        <v>44286</v>
      </c>
      <c r="Y255" s="166" t="s">
        <v>7879</v>
      </c>
      <c r="Z255" s="166" t="s">
        <v>7880</v>
      </c>
      <c r="AA255" s="183" t="s">
        <v>7939</v>
      </c>
    </row>
    <row r="256" spans="1:27" x14ac:dyDescent="0.2">
      <c r="A256" s="183">
        <v>6430</v>
      </c>
      <c r="B256" s="124" t="str">
        <f>VLOOKUP(A256,BASE.!$A$2:$T$878,2,FALSE)</f>
        <v xml:space="preserve">
Obispado de San Felipe 
</v>
      </c>
      <c r="C256" s="124">
        <f>VLOOKUP(A256,BASE.!$A$2:$T$878,3,FALSE)</f>
        <v>703130003</v>
      </c>
      <c r="D256" s="124" t="str">
        <f>VLOOKUP(A256,BASE.!$A$2:$T$878,4,FALSE)</f>
        <v>no aparece</v>
      </c>
      <c r="E256" s="124" t="str">
        <f>VLOOKUP(A256,BASE.!$A$2:$T$878,5,FALSE)</f>
        <v xml:space="preserve">Erigida conforme al derecho canónico
</v>
      </c>
      <c r="F256" s="124" t="str">
        <f>VLOOKUP(A256,BASE.!$A$2:$T$878,6,FALSE)</f>
        <v xml:space="preserve">Indefinida
</v>
      </c>
      <c r="G256" s="124" t="str">
        <f>VLOOKUP(A256,BASE.!$A$2:$T$878,7,FALSE)</f>
        <v xml:space="preserve">Organización religiosa.
</v>
      </c>
      <c r="H256" s="124" t="str">
        <f>VLOOKUP(A256,BASE.!$A$2:$T$878,8,FALSE)</f>
        <v>no tiene</v>
      </c>
      <c r="I256" s="124">
        <f>VLOOKUP(A256,BASE.!$A$2:$T$878,9,FALSE)</f>
        <v>0</v>
      </c>
      <c r="J256" s="124">
        <f>VLOOKUP(A256,BASE.!$A$2:$T$878,10,FALSE)</f>
        <v>0</v>
      </c>
      <c r="K256" s="124" t="str">
        <f>VLOOKUP(A256,BASE.!$A$2:$T$878,11,FALSE)</f>
        <v>Gonzalo Bravo Álvarez,</v>
      </c>
      <c r="L256" s="124" t="str">
        <f>VLOOKUP(A256,BASE.!$A$2:$T$878,12,FALSE)</f>
        <v xml:space="preserve">Merced N° 812 – Casilla 197, San Felipe
</v>
      </c>
      <c r="M256" s="124" t="str">
        <f>VLOOKUP(A256,BASE.!$A$2:$T$878,13,FALSE)</f>
        <v>V</v>
      </c>
      <c r="N256" s="124" t="str">
        <f>VLOOKUP(A256,BASE.!$A$2:$T$878,14,FALSE)</f>
        <v>San felipe</v>
      </c>
      <c r="O256" s="124" t="str">
        <f>VLOOKUP(A256,BASE.!$A$2:$T$878,15,FALSE)</f>
        <v xml:space="preserve">Fono: (34) 2510121
</v>
      </c>
      <c r="P256" s="124" t="str">
        <f>VLOOKUP(A256,BASE.!$A$2:$T$878,16,FALSE)</f>
        <v>asanfelipe@iglesia.cl</v>
      </c>
      <c r="Q256" s="124" t="str">
        <f>VLOOKUP(A256,BASE.!$A$2:$T$878,17,FALSE)</f>
        <v>Casilla 197</v>
      </c>
      <c r="R256" s="124" t="str">
        <f>VLOOKUP(A256,BASE.!$A$2:$T$878,18,FALSE)</f>
        <v xml:space="preserve">93910 Organizaciones religiosas </v>
      </c>
      <c r="S256" s="124" t="str">
        <f>VLOOKUP(A256,BASE.!$A$2:$T$878,19,FALSE)</f>
        <v>Certificado de antecedentes financieros, correspondientes al año 2018 y 2019 aprobados por el  Sub Departamento de Supervisión Nacional.</v>
      </c>
      <c r="T256" s="169">
        <f>VLOOKUP(A256,BASE.!$A$2:$T$878,20,FALSE)</f>
        <v>37970</v>
      </c>
      <c r="U256" s="183">
        <v>6430</v>
      </c>
      <c r="V256" s="184">
        <v>33642598</v>
      </c>
      <c r="W256" s="184">
        <v>123119845</v>
      </c>
      <c r="X256" s="170">
        <v>44286</v>
      </c>
      <c r="Y256" s="166" t="s">
        <v>7879</v>
      </c>
      <c r="Z256" s="166" t="s">
        <v>7880</v>
      </c>
      <c r="AA256" s="183" t="s">
        <v>8010</v>
      </c>
    </row>
    <row r="257" spans="1:27" x14ac:dyDescent="0.2">
      <c r="A257" s="183">
        <v>6430</v>
      </c>
      <c r="B257" s="124" t="str">
        <f>VLOOKUP(A257,BASE.!$A$2:$T$878,2,FALSE)</f>
        <v xml:space="preserve">
Obispado de San Felipe 
</v>
      </c>
      <c r="C257" s="124">
        <f>VLOOKUP(A257,BASE.!$A$2:$T$878,3,FALSE)</f>
        <v>703130003</v>
      </c>
      <c r="D257" s="124" t="str">
        <f>VLOOKUP(A257,BASE.!$A$2:$T$878,4,FALSE)</f>
        <v>no aparece</v>
      </c>
      <c r="E257" s="124" t="str">
        <f>VLOOKUP(A257,BASE.!$A$2:$T$878,5,FALSE)</f>
        <v xml:space="preserve">Erigida conforme al derecho canónico
</v>
      </c>
      <c r="F257" s="124" t="str">
        <f>VLOOKUP(A257,BASE.!$A$2:$T$878,6,FALSE)</f>
        <v xml:space="preserve">Indefinida
</v>
      </c>
      <c r="G257" s="124" t="str">
        <f>VLOOKUP(A257,BASE.!$A$2:$T$878,7,FALSE)</f>
        <v xml:space="preserve">Organización religiosa.
</v>
      </c>
      <c r="H257" s="124" t="str">
        <f>VLOOKUP(A257,BASE.!$A$2:$T$878,8,FALSE)</f>
        <v>no tiene</v>
      </c>
      <c r="I257" s="124">
        <f>VLOOKUP(A257,BASE.!$A$2:$T$878,9,FALSE)</f>
        <v>0</v>
      </c>
      <c r="J257" s="124">
        <f>VLOOKUP(A257,BASE.!$A$2:$T$878,10,FALSE)</f>
        <v>0</v>
      </c>
      <c r="K257" s="124" t="str">
        <f>VLOOKUP(A257,BASE.!$A$2:$T$878,11,FALSE)</f>
        <v>Gonzalo Bravo Álvarez,</v>
      </c>
      <c r="L257" s="124" t="str">
        <f>VLOOKUP(A257,BASE.!$A$2:$T$878,12,FALSE)</f>
        <v xml:space="preserve">Merced N° 812 – Casilla 197, San Felipe
</v>
      </c>
      <c r="M257" s="124" t="str">
        <f>VLOOKUP(A257,BASE.!$A$2:$T$878,13,FALSE)</f>
        <v>V</v>
      </c>
      <c r="N257" s="124" t="str">
        <f>VLOOKUP(A257,BASE.!$A$2:$T$878,14,FALSE)</f>
        <v>San felipe</v>
      </c>
      <c r="O257" s="124" t="str">
        <f>VLOOKUP(A257,BASE.!$A$2:$T$878,15,FALSE)</f>
        <v xml:space="preserve">Fono: (34) 2510121
</v>
      </c>
      <c r="P257" s="124" t="str">
        <f>VLOOKUP(A257,BASE.!$A$2:$T$878,16,FALSE)</f>
        <v>asanfelipe@iglesia.cl</v>
      </c>
      <c r="Q257" s="124" t="str">
        <f>VLOOKUP(A257,BASE.!$A$2:$T$878,17,FALSE)</f>
        <v>Casilla 197</v>
      </c>
      <c r="R257" s="124" t="str">
        <f>VLOOKUP(A257,BASE.!$A$2:$T$878,18,FALSE)</f>
        <v xml:space="preserve">93910 Organizaciones religiosas </v>
      </c>
      <c r="S257" s="124" t="str">
        <f>VLOOKUP(A257,BASE.!$A$2:$T$878,19,FALSE)</f>
        <v>Certificado de antecedentes financieros, correspondientes al año 2018 y 2019 aprobados por el  Sub Departamento de Supervisión Nacional.</v>
      </c>
      <c r="T257" s="169">
        <f>VLOOKUP(A257,BASE.!$A$2:$T$878,20,FALSE)</f>
        <v>37970</v>
      </c>
      <c r="U257" s="183">
        <v>6430</v>
      </c>
      <c r="V257" s="184">
        <v>51323457</v>
      </c>
      <c r="W257" s="184">
        <v>107007832</v>
      </c>
      <c r="X257" s="170">
        <v>44286</v>
      </c>
      <c r="Y257" s="166" t="s">
        <v>7879</v>
      </c>
      <c r="Z257" s="166" t="s">
        <v>7880</v>
      </c>
      <c r="AA257" s="183" t="s">
        <v>7887</v>
      </c>
    </row>
    <row r="258" spans="1:27" x14ac:dyDescent="0.2">
      <c r="A258" s="183">
        <v>6470</v>
      </c>
      <c r="B258" s="124" t="str">
        <f>VLOOKUP(A258,BASE.!$A$2:$T$878,2,FALSE)</f>
        <v>Fundación Nacional para la Defensa Ecológica del Menor de Edad-Fundación DEM</v>
      </c>
      <c r="C258" s="124">
        <f>VLOOKUP(A258,BASE.!$A$2:$T$878,3,FALSE)</f>
        <v>716316009</v>
      </c>
      <c r="D258" s="124" t="str">
        <f>VLOOKUP(A258,BASE.!$A$2:$T$878,4,FALSE)</f>
        <v>Fundación de Derecho Privado</v>
      </c>
      <c r="E258" s="124" t="str">
        <f>VLOOKUP(A258,BASE.!$A$2:$T$878,5,FALSE)</f>
        <v>Otorgada por Decreto Supremo Nº 1314, de 28 de diciembre de 1987, del Ministerio de Justicia.</v>
      </c>
      <c r="F258" s="124" t="str">
        <f>VLOOKUP(A258,BASE.!$A$2:$T$878,6,FALSE)</f>
        <v xml:space="preserve">Certificado de Vigencia, folio Nº 500339247039, emitido con fecha 06 de agosto de 2020, por el Servicio de Registro Civil e Identificación.
</v>
      </c>
      <c r="G258" s="124" t="str">
        <f>VLOOKUP(A258,BASE.!$A$2:$T$878,7,FALSE)</f>
        <v xml:space="preserve">Promover a través de la iniciativa privada, la defensa ecológica del menor de edad, principalmente en relación a los valores, conocimientos, aprendizaje, bienestar, seguridad, dignidad, justicia, equidad y espiritualidad. </v>
      </c>
      <c r="H258" s="124" t="str">
        <f>VLOOKUP(A258,BASE.!$A$2:$T$878,8,FALSE)</f>
        <v>Presidente:   
Juan Eduardo Parry Mobarec
Vicepresidente:
Daniela Yáñez Meneses
Tesorero:
Rodrigo Sepúlveda Prado
Secretaria:
Alicia Ibarra Medina,
Directoras/es:
Carlos Cifuentes Fernández
María Cristina Concha Wagenknecht
María Eliana Sandoval Díaz</v>
      </c>
      <c r="I258" s="124" t="str">
        <f>VLOOKUP(A258,BASE.!$A$2:$T$878,9,FALSE)</f>
        <v>1 año.</v>
      </c>
      <c r="J258" s="124" t="str">
        <f>VLOOKUP(A258,BASE.!$A$2:$T$878,10,FALSE)</f>
        <v>01 de julio de 2020.</v>
      </c>
      <c r="K258" s="124" t="str">
        <f>VLOOKUP(A258,BASE.!$A$2:$T$878,11,FALSE)</f>
        <v xml:space="preserve">Presidente 
Juan Eduardo Pary Mobarec, 
</v>
      </c>
      <c r="L258" s="124" t="str">
        <f>VLOOKUP(A258,BASE.!$A$2:$T$878,12,FALSE)</f>
        <v xml:space="preserve">Marina de Gaete Nº 755, comuna de Santiago, Región Metropolitana.
</v>
      </c>
      <c r="M258" s="124" t="str">
        <f>VLOOKUP(A258,BASE.!$A$2:$T$878,13,FALSE)</f>
        <v>XIII</v>
      </c>
      <c r="N258" s="124" t="str">
        <f>VLOOKUP(A258,BASE.!$A$2:$T$878,14,FALSE)</f>
        <v>Santiago</v>
      </c>
      <c r="O258" s="124" t="str">
        <f>VLOOKUP(A258,BASE.!$A$2:$T$878,15,FALSE)</f>
        <v>222150200 
+56971407762</v>
      </c>
      <c r="P258" s="124" t="str">
        <f>VLOOKUP(A258,BASE.!$A$2:$T$878,16,FALSE)</f>
        <v>Sitio Web: http://www.fundaciondem.cl
E-Mail: info@fundaciondem.cl admninistracioncentral@fundaciondem.cl</v>
      </c>
      <c r="Q258" s="124">
        <f>VLOOKUP(A258,BASE.!$A$2:$T$878,17,FALSE)</f>
        <v>0</v>
      </c>
      <c r="R258" s="124">
        <f>VLOOKUP(A258,BASE.!$A$2:$T$878,18,FALSE)</f>
        <v>93401</v>
      </c>
      <c r="S258" s="124" t="str">
        <f>VLOOKUP(A258,BASE.!$A$2:$T$878,19,FALSE)</f>
        <v>Se acompaña certificado financiero correspondiente al año 2019, aprobados por el Subdepartamento de Supervisión Financiera.</v>
      </c>
      <c r="T258" s="169">
        <f>VLOOKUP(A258,BASE.!$A$2:$T$878,20,FALSE)</f>
        <v>37970</v>
      </c>
      <c r="U258" s="183">
        <v>6470</v>
      </c>
      <c r="V258" s="184">
        <v>29180424</v>
      </c>
      <c r="W258" s="184">
        <v>53230224</v>
      </c>
      <c r="X258" s="170">
        <v>44286</v>
      </c>
      <c r="Y258" s="166" t="s">
        <v>7879</v>
      </c>
      <c r="Z258" s="166" t="s">
        <v>7880</v>
      </c>
      <c r="AA258" s="183" t="s">
        <v>7895</v>
      </c>
    </row>
    <row r="259" spans="1:27" x14ac:dyDescent="0.2">
      <c r="A259" s="183">
        <v>6470</v>
      </c>
      <c r="B259" s="124" t="str">
        <f>VLOOKUP(A259,BASE.!$A$2:$T$878,2,FALSE)</f>
        <v>Fundación Nacional para la Defensa Ecológica del Menor de Edad-Fundación DEM</v>
      </c>
      <c r="C259" s="124">
        <f>VLOOKUP(A259,BASE.!$A$2:$T$878,3,FALSE)</f>
        <v>716316009</v>
      </c>
      <c r="D259" s="124" t="str">
        <f>VLOOKUP(A259,BASE.!$A$2:$T$878,4,FALSE)</f>
        <v>Fundación de Derecho Privado</v>
      </c>
      <c r="E259" s="124" t="str">
        <f>VLOOKUP(A259,BASE.!$A$2:$T$878,5,FALSE)</f>
        <v>Otorgada por Decreto Supremo Nº 1314, de 28 de diciembre de 1987, del Ministerio de Justicia.</v>
      </c>
      <c r="F259" s="124" t="str">
        <f>VLOOKUP(A259,BASE.!$A$2:$T$878,6,FALSE)</f>
        <v xml:space="preserve">Certificado de Vigencia, folio Nº 500339247039, emitido con fecha 06 de agosto de 2020, por el Servicio de Registro Civil e Identificación.
</v>
      </c>
      <c r="G259" s="124" t="str">
        <f>VLOOKUP(A259,BASE.!$A$2:$T$878,7,FALSE)</f>
        <v xml:space="preserve">Promover a través de la iniciativa privada, la defensa ecológica del menor de edad, principalmente en relación a los valores, conocimientos, aprendizaje, bienestar, seguridad, dignidad, justicia, equidad y espiritualidad. </v>
      </c>
      <c r="H259" s="124" t="str">
        <f>VLOOKUP(A259,BASE.!$A$2:$T$878,8,FALSE)</f>
        <v>Presidente:   
Juan Eduardo Parry Mobarec
Vicepresidente:
Daniela Yáñez Meneses
Tesorero:
Rodrigo Sepúlveda Prado
Secretaria:
Alicia Ibarra Medina,
Directoras/es:
Carlos Cifuentes Fernández
María Cristina Concha Wagenknecht
María Eliana Sandoval Díaz</v>
      </c>
      <c r="I259" s="124" t="str">
        <f>VLOOKUP(A259,BASE.!$A$2:$T$878,9,FALSE)</f>
        <v>1 año.</v>
      </c>
      <c r="J259" s="124" t="str">
        <f>VLOOKUP(A259,BASE.!$A$2:$T$878,10,FALSE)</f>
        <v>01 de julio de 2020.</v>
      </c>
      <c r="K259" s="124" t="str">
        <f>VLOOKUP(A259,BASE.!$A$2:$T$878,11,FALSE)</f>
        <v xml:space="preserve">Presidente 
Juan Eduardo Pary Mobarec, 
</v>
      </c>
      <c r="L259" s="124" t="str">
        <f>VLOOKUP(A259,BASE.!$A$2:$T$878,12,FALSE)</f>
        <v xml:space="preserve">Marina de Gaete Nº 755, comuna de Santiago, Región Metropolitana.
</v>
      </c>
      <c r="M259" s="124" t="str">
        <f>VLOOKUP(A259,BASE.!$A$2:$T$878,13,FALSE)</f>
        <v>XIII</v>
      </c>
      <c r="N259" s="124" t="str">
        <f>VLOOKUP(A259,BASE.!$A$2:$T$878,14,FALSE)</f>
        <v>Santiago</v>
      </c>
      <c r="O259" s="124" t="str">
        <f>VLOOKUP(A259,BASE.!$A$2:$T$878,15,FALSE)</f>
        <v>222150200 
+56971407762</v>
      </c>
      <c r="P259" s="124" t="str">
        <f>VLOOKUP(A259,BASE.!$A$2:$T$878,16,FALSE)</f>
        <v>Sitio Web: http://www.fundaciondem.cl
E-Mail: info@fundaciondem.cl admninistracioncentral@fundaciondem.cl</v>
      </c>
      <c r="Q259" s="124">
        <f>VLOOKUP(A259,BASE.!$A$2:$T$878,17,FALSE)</f>
        <v>0</v>
      </c>
      <c r="R259" s="124">
        <f>VLOOKUP(A259,BASE.!$A$2:$T$878,18,FALSE)</f>
        <v>93401</v>
      </c>
      <c r="S259" s="124" t="str">
        <f>VLOOKUP(A259,BASE.!$A$2:$T$878,19,FALSE)</f>
        <v>Se acompaña certificado financiero correspondiente al año 2019, aprobados por el Subdepartamento de Supervisión Financiera.</v>
      </c>
      <c r="T259" s="169">
        <f>VLOOKUP(A259,BASE.!$A$2:$T$878,20,FALSE)</f>
        <v>37970</v>
      </c>
      <c r="U259" s="183">
        <v>6470</v>
      </c>
      <c r="V259" s="184">
        <v>64401399</v>
      </c>
      <c r="W259" s="184">
        <v>157966844</v>
      </c>
      <c r="X259" s="170">
        <v>44286</v>
      </c>
      <c r="Y259" s="166" t="s">
        <v>7879</v>
      </c>
      <c r="Z259" s="166" t="s">
        <v>7880</v>
      </c>
      <c r="AA259" s="183" t="s">
        <v>7942</v>
      </c>
    </row>
    <row r="260" spans="1:27" x14ac:dyDescent="0.2">
      <c r="A260" s="183">
        <v>6470</v>
      </c>
      <c r="B260" s="124" t="str">
        <f>VLOOKUP(A260,BASE.!$A$2:$T$878,2,FALSE)</f>
        <v>Fundación Nacional para la Defensa Ecológica del Menor de Edad-Fundación DEM</v>
      </c>
      <c r="C260" s="124">
        <f>VLOOKUP(A260,BASE.!$A$2:$T$878,3,FALSE)</f>
        <v>716316009</v>
      </c>
      <c r="D260" s="124" t="str">
        <f>VLOOKUP(A260,BASE.!$A$2:$T$878,4,FALSE)</f>
        <v>Fundación de Derecho Privado</v>
      </c>
      <c r="E260" s="124" t="str">
        <f>VLOOKUP(A260,BASE.!$A$2:$T$878,5,FALSE)</f>
        <v>Otorgada por Decreto Supremo Nº 1314, de 28 de diciembre de 1987, del Ministerio de Justicia.</v>
      </c>
      <c r="F260" s="124" t="str">
        <f>VLOOKUP(A260,BASE.!$A$2:$T$878,6,FALSE)</f>
        <v xml:space="preserve">Certificado de Vigencia, folio Nº 500339247039, emitido con fecha 06 de agosto de 2020, por el Servicio de Registro Civil e Identificación.
</v>
      </c>
      <c r="G260" s="124" t="str">
        <f>VLOOKUP(A260,BASE.!$A$2:$T$878,7,FALSE)</f>
        <v xml:space="preserve">Promover a través de la iniciativa privada, la defensa ecológica del menor de edad, principalmente en relación a los valores, conocimientos, aprendizaje, bienestar, seguridad, dignidad, justicia, equidad y espiritualidad. </v>
      </c>
      <c r="H260" s="124" t="str">
        <f>VLOOKUP(A260,BASE.!$A$2:$T$878,8,FALSE)</f>
        <v>Presidente:   
Juan Eduardo Parry Mobarec
Vicepresidente:
Daniela Yáñez Meneses
Tesorero:
Rodrigo Sepúlveda Prado
Secretaria:
Alicia Ibarra Medina,
Directoras/es:
Carlos Cifuentes Fernández
María Cristina Concha Wagenknecht
María Eliana Sandoval Díaz</v>
      </c>
      <c r="I260" s="124" t="str">
        <f>VLOOKUP(A260,BASE.!$A$2:$T$878,9,FALSE)</f>
        <v>1 año.</v>
      </c>
      <c r="J260" s="124" t="str">
        <f>VLOOKUP(A260,BASE.!$A$2:$T$878,10,FALSE)</f>
        <v>01 de julio de 2020.</v>
      </c>
      <c r="K260" s="124" t="str">
        <f>VLOOKUP(A260,BASE.!$A$2:$T$878,11,FALSE)</f>
        <v xml:space="preserve">Presidente 
Juan Eduardo Pary Mobarec, 
</v>
      </c>
      <c r="L260" s="124" t="str">
        <f>VLOOKUP(A260,BASE.!$A$2:$T$878,12,FALSE)</f>
        <v xml:space="preserve">Marina de Gaete Nº 755, comuna de Santiago, Región Metropolitana.
</v>
      </c>
      <c r="M260" s="124" t="str">
        <f>VLOOKUP(A260,BASE.!$A$2:$T$878,13,FALSE)</f>
        <v>XIII</v>
      </c>
      <c r="N260" s="124" t="str">
        <f>VLOOKUP(A260,BASE.!$A$2:$T$878,14,FALSE)</f>
        <v>Santiago</v>
      </c>
      <c r="O260" s="124" t="str">
        <f>VLOOKUP(A260,BASE.!$A$2:$T$878,15,FALSE)</f>
        <v>222150200 
+56971407762</v>
      </c>
      <c r="P260" s="124" t="str">
        <f>VLOOKUP(A260,BASE.!$A$2:$T$878,16,FALSE)</f>
        <v>Sitio Web: http://www.fundaciondem.cl
E-Mail: info@fundaciondem.cl admninistracioncentral@fundaciondem.cl</v>
      </c>
      <c r="Q260" s="124">
        <f>VLOOKUP(A260,BASE.!$A$2:$T$878,17,FALSE)</f>
        <v>0</v>
      </c>
      <c r="R260" s="124">
        <f>VLOOKUP(A260,BASE.!$A$2:$T$878,18,FALSE)</f>
        <v>93401</v>
      </c>
      <c r="S260" s="124" t="str">
        <f>VLOOKUP(A260,BASE.!$A$2:$T$878,19,FALSE)</f>
        <v>Se acompaña certificado financiero correspondiente al año 2019, aprobados por el Subdepartamento de Supervisión Financiera.</v>
      </c>
      <c r="T260" s="169">
        <f>VLOOKUP(A260,BASE.!$A$2:$T$878,20,FALSE)</f>
        <v>37970</v>
      </c>
      <c r="U260" s="183">
        <v>6470</v>
      </c>
      <c r="V260" s="184">
        <v>13708386</v>
      </c>
      <c r="W260" s="184">
        <v>43318499</v>
      </c>
      <c r="X260" s="170">
        <v>44286</v>
      </c>
      <c r="Y260" s="166" t="s">
        <v>7879</v>
      </c>
      <c r="Z260" s="166" t="s">
        <v>7880</v>
      </c>
      <c r="AA260" s="183" t="s">
        <v>7913</v>
      </c>
    </row>
    <row r="261" spans="1:27" x14ac:dyDescent="0.2">
      <c r="A261" s="183">
        <v>6470</v>
      </c>
      <c r="B261" s="124" t="str">
        <f>VLOOKUP(A261,BASE.!$A$2:$T$878,2,FALSE)</f>
        <v>Fundación Nacional para la Defensa Ecológica del Menor de Edad-Fundación DEM</v>
      </c>
      <c r="C261" s="124">
        <f>VLOOKUP(A261,BASE.!$A$2:$T$878,3,FALSE)</f>
        <v>716316009</v>
      </c>
      <c r="D261" s="124" t="str">
        <f>VLOOKUP(A261,BASE.!$A$2:$T$878,4,FALSE)</f>
        <v>Fundación de Derecho Privado</v>
      </c>
      <c r="E261" s="124" t="str">
        <f>VLOOKUP(A261,BASE.!$A$2:$T$878,5,FALSE)</f>
        <v>Otorgada por Decreto Supremo Nº 1314, de 28 de diciembre de 1987, del Ministerio de Justicia.</v>
      </c>
      <c r="F261" s="124" t="str">
        <f>VLOOKUP(A261,BASE.!$A$2:$T$878,6,FALSE)</f>
        <v xml:space="preserve">Certificado de Vigencia, folio Nº 500339247039, emitido con fecha 06 de agosto de 2020, por el Servicio de Registro Civil e Identificación.
</v>
      </c>
      <c r="G261" s="124" t="str">
        <f>VLOOKUP(A261,BASE.!$A$2:$T$878,7,FALSE)</f>
        <v xml:space="preserve">Promover a través de la iniciativa privada, la defensa ecológica del menor de edad, principalmente en relación a los valores, conocimientos, aprendizaje, bienestar, seguridad, dignidad, justicia, equidad y espiritualidad. </v>
      </c>
      <c r="H261" s="124" t="str">
        <f>VLOOKUP(A261,BASE.!$A$2:$T$878,8,FALSE)</f>
        <v>Presidente:   
Juan Eduardo Parry Mobarec
Vicepresidente:
Daniela Yáñez Meneses
Tesorero:
Rodrigo Sepúlveda Prado
Secretaria:
Alicia Ibarra Medina,
Directoras/es:
Carlos Cifuentes Fernández
María Cristina Concha Wagenknecht
María Eliana Sandoval Díaz</v>
      </c>
      <c r="I261" s="124" t="str">
        <f>VLOOKUP(A261,BASE.!$A$2:$T$878,9,FALSE)</f>
        <v>1 año.</v>
      </c>
      <c r="J261" s="124" t="str">
        <f>VLOOKUP(A261,BASE.!$A$2:$T$878,10,FALSE)</f>
        <v>01 de julio de 2020.</v>
      </c>
      <c r="K261" s="124" t="str">
        <f>VLOOKUP(A261,BASE.!$A$2:$T$878,11,FALSE)</f>
        <v xml:space="preserve">Presidente 
Juan Eduardo Pary Mobarec, 
</v>
      </c>
      <c r="L261" s="124" t="str">
        <f>VLOOKUP(A261,BASE.!$A$2:$T$878,12,FALSE)</f>
        <v xml:space="preserve">Marina de Gaete Nº 755, comuna de Santiago, Región Metropolitana.
</v>
      </c>
      <c r="M261" s="124" t="str">
        <f>VLOOKUP(A261,BASE.!$A$2:$T$878,13,FALSE)</f>
        <v>XIII</v>
      </c>
      <c r="N261" s="124" t="str">
        <f>VLOOKUP(A261,BASE.!$A$2:$T$878,14,FALSE)</f>
        <v>Santiago</v>
      </c>
      <c r="O261" s="124" t="str">
        <f>VLOOKUP(A261,BASE.!$A$2:$T$878,15,FALSE)</f>
        <v>222150200 
+56971407762</v>
      </c>
      <c r="P261" s="124" t="str">
        <f>VLOOKUP(A261,BASE.!$A$2:$T$878,16,FALSE)</f>
        <v>Sitio Web: http://www.fundaciondem.cl
E-Mail: info@fundaciondem.cl admninistracioncentral@fundaciondem.cl</v>
      </c>
      <c r="Q261" s="124">
        <f>VLOOKUP(A261,BASE.!$A$2:$T$878,17,FALSE)</f>
        <v>0</v>
      </c>
      <c r="R261" s="124">
        <f>VLOOKUP(A261,BASE.!$A$2:$T$878,18,FALSE)</f>
        <v>93401</v>
      </c>
      <c r="S261" s="124" t="str">
        <f>VLOOKUP(A261,BASE.!$A$2:$T$878,19,FALSE)</f>
        <v>Se acompaña certificado financiero correspondiente al año 2019, aprobados por el Subdepartamento de Supervisión Financiera.</v>
      </c>
      <c r="T261" s="169">
        <f>VLOOKUP(A261,BASE.!$A$2:$T$878,20,FALSE)</f>
        <v>37970</v>
      </c>
      <c r="U261" s="183">
        <v>6470</v>
      </c>
      <c r="V261" s="184">
        <v>51325376</v>
      </c>
      <c r="W261" s="184">
        <v>153212052</v>
      </c>
      <c r="X261" s="170">
        <v>44286</v>
      </c>
      <c r="Y261" s="166" t="s">
        <v>7879</v>
      </c>
      <c r="Z261" s="166" t="s">
        <v>7880</v>
      </c>
      <c r="AA261" s="183" t="s">
        <v>250</v>
      </c>
    </row>
    <row r="262" spans="1:27" x14ac:dyDescent="0.2">
      <c r="A262" s="183">
        <v>6470</v>
      </c>
      <c r="B262" s="124" t="str">
        <f>VLOOKUP(A262,BASE.!$A$2:$T$878,2,FALSE)</f>
        <v>Fundación Nacional para la Defensa Ecológica del Menor de Edad-Fundación DEM</v>
      </c>
      <c r="C262" s="124">
        <f>VLOOKUP(A262,BASE.!$A$2:$T$878,3,FALSE)</f>
        <v>716316009</v>
      </c>
      <c r="D262" s="124" t="str">
        <f>VLOOKUP(A262,BASE.!$A$2:$T$878,4,FALSE)</f>
        <v>Fundación de Derecho Privado</v>
      </c>
      <c r="E262" s="124" t="str">
        <f>VLOOKUP(A262,BASE.!$A$2:$T$878,5,FALSE)</f>
        <v>Otorgada por Decreto Supremo Nº 1314, de 28 de diciembre de 1987, del Ministerio de Justicia.</v>
      </c>
      <c r="F262" s="124" t="str">
        <f>VLOOKUP(A262,BASE.!$A$2:$T$878,6,FALSE)</f>
        <v xml:space="preserve">Certificado de Vigencia, folio Nº 500339247039, emitido con fecha 06 de agosto de 2020, por el Servicio de Registro Civil e Identificación.
</v>
      </c>
      <c r="G262" s="124" t="str">
        <f>VLOOKUP(A262,BASE.!$A$2:$T$878,7,FALSE)</f>
        <v xml:space="preserve">Promover a través de la iniciativa privada, la defensa ecológica del menor de edad, principalmente en relación a los valores, conocimientos, aprendizaje, bienestar, seguridad, dignidad, justicia, equidad y espiritualidad. </v>
      </c>
      <c r="H262" s="124" t="str">
        <f>VLOOKUP(A262,BASE.!$A$2:$T$878,8,FALSE)</f>
        <v>Presidente:   
Juan Eduardo Parry Mobarec
Vicepresidente:
Daniela Yáñez Meneses
Tesorero:
Rodrigo Sepúlveda Prado
Secretaria:
Alicia Ibarra Medina,
Directoras/es:
Carlos Cifuentes Fernández
María Cristina Concha Wagenknecht
María Eliana Sandoval Díaz</v>
      </c>
      <c r="I262" s="124" t="str">
        <f>VLOOKUP(A262,BASE.!$A$2:$T$878,9,FALSE)</f>
        <v>1 año.</v>
      </c>
      <c r="J262" s="124" t="str">
        <f>VLOOKUP(A262,BASE.!$A$2:$T$878,10,FALSE)</f>
        <v>01 de julio de 2020.</v>
      </c>
      <c r="K262" s="124" t="str">
        <f>VLOOKUP(A262,BASE.!$A$2:$T$878,11,FALSE)</f>
        <v xml:space="preserve">Presidente 
Juan Eduardo Pary Mobarec, 
</v>
      </c>
      <c r="L262" s="124" t="str">
        <f>VLOOKUP(A262,BASE.!$A$2:$T$878,12,FALSE)</f>
        <v xml:space="preserve">Marina de Gaete Nº 755, comuna de Santiago, Región Metropolitana.
</v>
      </c>
      <c r="M262" s="124" t="str">
        <f>VLOOKUP(A262,BASE.!$A$2:$T$878,13,FALSE)</f>
        <v>XIII</v>
      </c>
      <c r="N262" s="124" t="str">
        <f>VLOOKUP(A262,BASE.!$A$2:$T$878,14,FALSE)</f>
        <v>Santiago</v>
      </c>
      <c r="O262" s="124" t="str">
        <f>VLOOKUP(A262,BASE.!$A$2:$T$878,15,FALSE)</f>
        <v>222150200 
+56971407762</v>
      </c>
      <c r="P262" s="124" t="str">
        <f>VLOOKUP(A262,BASE.!$A$2:$T$878,16,FALSE)</f>
        <v>Sitio Web: http://www.fundaciondem.cl
E-Mail: info@fundaciondem.cl admninistracioncentral@fundaciondem.cl</v>
      </c>
      <c r="Q262" s="124">
        <f>VLOOKUP(A262,BASE.!$A$2:$T$878,17,FALSE)</f>
        <v>0</v>
      </c>
      <c r="R262" s="124">
        <f>VLOOKUP(A262,BASE.!$A$2:$T$878,18,FALSE)</f>
        <v>93401</v>
      </c>
      <c r="S262" s="124" t="str">
        <f>VLOOKUP(A262,BASE.!$A$2:$T$878,19,FALSE)</f>
        <v>Se acompaña certificado financiero correspondiente al año 2019, aprobados por el Subdepartamento de Supervisión Financiera.</v>
      </c>
      <c r="T262" s="169">
        <f>VLOOKUP(A262,BASE.!$A$2:$T$878,20,FALSE)</f>
        <v>37970</v>
      </c>
      <c r="U262" s="183">
        <v>6470</v>
      </c>
      <c r="V262" s="184">
        <v>16033200</v>
      </c>
      <c r="W262" s="184">
        <v>56116200</v>
      </c>
      <c r="X262" s="170">
        <v>44286</v>
      </c>
      <c r="Y262" s="166" t="s">
        <v>7879</v>
      </c>
      <c r="Z262" s="166" t="s">
        <v>7880</v>
      </c>
      <c r="AA262" s="183" t="s">
        <v>7978</v>
      </c>
    </row>
    <row r="263" spans="1:27" x14ac:dyDescent="0.2">
      <c r="A263" s="183">
        <v>6470</v>
      </c>
      <c r="B263" s="124" t="str">
        <f>VLOOKUP(A263,BASE.!$A$2:$T$878,2,FALSE)</f>
        <v>Fundación Nacional para la Defensa Ecológica del Menor de Edad-Fundación DEM</v>
      </c>
      <c r="C263" s="124">
        <f>VLOOKUP(A263,BASE.!$A$2:$T$878,3,FALSE)</f>
        <v>716316009</v>
      </c>
      <c r="D263" s="124" t="str">
        <f>VLOOKUP(A263,BASE.!$A$2:$T$878,4,FALSE)</f>
        <v>Fundación de Derecho Privado</v>
      </c>
      <c r="E263" s="124" t="str">
        <f>VLOOKUP(A263,BASE.!$A$2:$T$878,5,FALSE)</f>
        <v>Otorgada por Decreto Supremo Nº 1314, de 28 de diciembre de 1987, del Ministerio de Justicia.</v>
      </c>
      <c r="F263" s="124" t="str">
        <f>VLOOKUP(A263,BASE.!$A$2:$T$878,6,FALSE)</f>
        <v xml:space="preserve">Certificado de Vigencia, folio Nº 500339247039, emitido con fecha 06 de agosto de 2020, por el Servicio de Registro Civil e Identificación.
</v>
      </c>
      <c r="G263" s="124" t="str">
        <f>VLOOKUP(A263,BASE.!$A$2:$T$878,7,FALSE)</f>
        <v xml:space="preserve">Promover a través de la iniciativa privada, la defensa ecológica del menor de edad, principalmente en relación a los valores, conocimientos, aprendizaje, bienestar, seguridad, dignidad, justicia, equidad y espiritualidad. </v>
      </c>
      <c r="H263" s="124" t="str">
        <f>VLOOKUP(A263,BASE.!$A$2:$T$878,8,FALSE)</f>
        <v>Presidente:   
Juan Eduardo Parry Mobarec
Vicepresidente:
Daniela Yáñez Meneses
Tesorero:
Rodrigo Sepúlveda Prado
Secretaria:
Alicia Ibarra Medina,
Directoras/es:
Carlos Cifuentes Fernández
María Cristina Concha Wagenknecht
María Eliana Sandoval Díaz</v>
      </c>
      <c r="I263" s="124" t="str">
        <f>VLOOKUP(A263,BASE.!$A$2:$T$878,9,FALSE)</f>
        <v>1 año.</v>
      </c>
      <c r="J263" s="124" t="str">
        <f>VLOOKUP(A263,BASE.!$A$2:$T$878,10,FALSE)</f>
        <v>01 de julio de 2020.</v>
      </c>
      <c r="K263" s="124" t="str">
        <f>VLOOKUP(A263,BASE.!$A$2:$T$878,11,FALSE)</f>
        <v xml:space="preserve">Presidente 
Juan Eduardo Pary Mobarec, 
</v>
      </c>
      <c r="L263" s="124" t="str">
        <f>VLOOKUP(A263,BASE.!$A$2:$T$878,12,FALSE)</f>
        <v xml:space="preserve">Marina de Gaete Nº 755, comuna de Santiago, Región Metropolitana.
</v>
      </c>
      <c r="M263" s="124" t="str">
        <f>VLOOKUP(A263,BASE.!$A$2:$T$878,13,FALSE)</f>
        <v>XIII</v>
      </c>
      <c r="N263" s="124" t="str">
        <f>VLOOKUP(A263,BASE.!$A$2:$T$878,14,FALSE)</f>
        <v>Santiago</v>
      </c>
      <c r="O263" s="124" t="str">
        <f>VLOOKUP(A263,BASE.!$A$2:$T$878,15,FALSE)</f>
        <v>222150200 
+56971407762</v>
      </c>
      <c r="P263" s="124" t="str">
        <f>VLOOKUP(A263,BASE.!$A$2:$T$878,16,FALSE)</f>
        <v>Sitio Web: http://www.fundaciondem.cl
E-Mail: info@fundaciondem.cl admninistracioncentral@fundaciondem.cl</v>
      </c>
      <c r="Q263" s="124">
        <f>VLOOKUP(A263,BASE.!$A$2:$T$878,17,FALSE)</f>
        <v>0</v>
      </c>
      <c r="R263" s="124">
        <f>VLOOKUP(A263,BASE.!$A$2:$T$878,18,FALSE)</f>
        <v>93401</v>
      </c>
      <c r="S263" s="124" t="str">
        <f>VLOOKUP(A263,BASE.!$A$2:$T$878,19,FALSE)</f>
        <v>Se acompaña certificado financiero correspondiente al año 2019, aprobados por el Subdepartamento de Supervisión Financiera.</v>
      </c>
      <c r="T263" s="169">
        <f>VLOOKUP(A263,BASE.!$A$2:$T$878,20,FALSE)</f>
        <v>37970</v>
      </c>
      <c r="U263" s="183">
        <v>6470</v>
      </c>
      <c r="V263" s="184">
        <v>72545058</v>
      </c>
      <c r="W263" s="184">
        <v>131324838</v>
      </c>
      <c r="X263" s="170">
        <v>44286</v>
      </c>
      <c r="Y263" s="166" t="s">
        <v>7879</v>
      </c>
      <c r="Z263" s="166" t="s">
        <v>7880</v>
      </c>
      <c r="AA263" s="183" t="s">
        <v>7921</v>
      </c>
    </row>
    <row r="264" spans="1:27" x14ac:dyDescent="0.2">
      <c r="A264" s="183">
        <v>6470</v>
      </c>
      <c r="B264" s="124" t="str">
        <f>VLOOKUP(A264,BASE.!$A$2:$T$878,2,FALSE)</f>
        <v>Fundación Nacional para la Defensa Ecológica del Menor de Edad-Fundación DEM</v>
      </c>
      <c r="C264" s="124">
        <f>VLOOKUP(A264,BASE.!$A$2:$T$878,3,FALSE)</f>
        <v>716316009</v>
      </c>
      <c r="D264" s="124" t="str">
        <f>VLOOKUP(A264,BASE.!$A$2:$T$878,4,FALSE)</f>
        <v>Fundación de Derecho Privado</v>
      </c>
      <c r="E264" s="124" t="str">
        <f>VLOOKUP(A264,BASE.!$A$2:$T$878,5,FALSE)</f>
        <v>Otorgada por Decreto Supremo Nº 1314, de 28 de diciembre de 1987, del Ministerio de Justicia.</v>
      </c>
      <c r="F264" s="124" t="str">
        <f>VLOOKUP(A264,BASE.!$A$2:$T$878,6,FALSE)</f>
        <v xml:space="preserve">Certificado de Vigencia, folio Nº 500339247039, emitido con fecha 06 de agosto de 2020, por el Servicio de Registro Civil e Identificación.
</v>
      </c>
      <c r="G264" s="124" t="str">
        <f>VLOOKUP(A264,BASE.!$A$2:$T$878,7,FALSE)</f>
        <v xml:space="preserve">Promover a través de la iniciativa privada, la defensa ecológica del menor de edad, principalmente en relación a los valores, conocimientos, aprendizaje, bienestar, seguridad, dignidad, justicia, equidad y espiritualidad. </v>
      </c>
      <c r="H264" s="124" t="str">
        <f>VLOOKUP(A264,BASE.!$A$2:$T$878,8,FALSE)</f>
        <v>Presidente:   
Juan Eduardo Parry Mobarec
Vicepresidente:
Daniela Yáñez Meneses
Tesorero:
Rodrigo Sepúlveda Prado
Secretaria:
Alicia Ibarra Medina,
Directoras/es:
Carlos Cifuentes Fernández
María Cristina Concha Wagenknecht
María Eliana Sandoval Díaz</v>
      </c>
      <c r="I264" s="124" t="str">
        <f>VLOOKUP(A264,BASE.!$A$2:$T$878,9,FALSE)</f>
        <v>1 año.</v>
      </c>
      <c r="J264" s="124" t="str">
        <f>VLOOKUP(A264,BASE.!$A$2:$T$878,10,FALSE)</f>
        <v>01 de julio de 2020.</v>
      </c>
      <c r="K264" s="124" t="str">
        <f>VLOOKUP(A264,BASE.!$A$2:$T$878,11,FALSE)</f>
        <v xml:space="preserve">Presidente 
Juan Eduardo Pary Mobarec, 
</v>
      </c>
      <c r="L264" s="124" t="str">
        <f>VLOOKUP(A264,BASE.!$A$2:$T$878,12,FALSE)</f>
        <v xml:space="preserve">Marina de Gaete Nº 755, comuna de Santiago, Región Metropolitana.
</v>
      </c>
      <c r="M264" s="124" t="str">
        <f>VLOOKUP(A264,BASE.!$A$2:$T$878,13,FALSE)</f>
        <v>XIII</v>
      </c>
      <c r="N264" s="124" t="str">
        <f>VLOOKUP(A264,BASE.!$A$2:$T$878,14,FALSE)</f>
        <v>Santiago</v>
      </c>
      <c r="O264" s="124" t="str">
        <f>VLOOKUP(A264,BASE.!$A$2:$T$878,15,FALSE)</f>
        <v>222150200 
+56971407762</v>
      </c>
      <c r="P264" s="124" t="str">
        <f>VLOOKUP(A264,BASE.!$A$2:$T$878,16,FALSE)</f>
        <v>Sitio Web: http://www.fundaciondem.cl
E-Mail: info@fundaciondem.cl admninistracioncentral@fundaciondem.cl</v>
      </c>
      <c r="Q264" s="124">
        <f>VLOOKUP(A264,BASE.!$A$2:$T$878,17,FALSE)</f>
        <v>0</v>
      </c>
      <c r="R264" s="124">
        <f>VLOOKUP(A264,BASE.!$A$2:$T$878,18,FALSE)</f>
        <v>93401</v>
      </c>
      <c r="S264" s="124" t="str">
        <f>VLOOKUP(A264,BASE.!$A$2:$T$878,19,FALSE)</f>
        <v>Se acompaña certificado financiero correspondiente al año 2019, aprobados por el Subdepartamento de Supervisión Financiera.</v>
      </c>
      <c r="T264" s="169">
        <f>VLOOKUP(A264,BASE.!$A$2:$T$878,20,FALSE)</f>
        <v>37970</v>
      </c>
      <c r="U264" s="183">
        <v>6470</v>
      </c>
      <c r="V264" s="184">
        <v>18438180</v>
      </c>
      <c r="W264" s="184">
        <v>42487980</v>
      </c>
      <c r="X264" s="170">
        <v>44286</v>
      </c>
      <c r="Y264" s="166" t="s">
        <v>7879</v>
      </c>
      <c r="Z264" s="166" t="s">
        <v>7880</v>
      </c>
      <c r="AA264" s="183" t="s">
        <v>8011</v>
      </c>
    </row>
    <row r="265" spans="1:27" x14ac:dyDescent="0.2">
      <c r="A265" s="183">
        <v>6470</v>
      </c>
      <c r="B265" s="124" t="str">
        <f>VLOOKUP(A265,BASE.!$A$2:$T$878,2,FALSE)</f>
        <v>Fundación Nacional para la Defensa Ecológica del Menor de Edad-Fundación DEM</v>
      </c>
      <c r="C265" s="124">
        <f>VLOOKUP(A265,BASE.!$A$2:$T$878,3,FALSE)</f>
        <v>716316009</v>
      </c>
      <c r="D265" s="124" t="str">
        <f>VLOOKUP(A265,BASE.!$A$2:$T$878,4,FALSE)</f>
        <v>Fundación de Derecho Privado</v>
      </c>
      <c r="E265" s="124" t="str">
        <f>VLOOKUP(A265,BASE.!$A$2:$T$878,5,FALSE)</f>
        <v>Otorgada por Decreto Supremo Nº 1314, de 28 de diciembre de 1987, del Ministerio de Justicia.</v>
      </c>
      <c r="F265" s="124" t="str">
        <f>VLOOKUP(A265,BASE.!$A$2:$T$878,6,FALSE)</f>
        <v xml:space="preserve">Certificado de Vigencia, folio Nº 500339247039, emitido con fecha 06 de agosto de 2020, por el Servicio de Registro Civil e Identificación.
</v>
      </c>
      <c r="G265" s="124" t="str">
        <f>VLOOKUP(A265,BASE.!$A$2:$T$878,7,FALSE)</f>
        <v xml:space="preserve">Promover a través de la iniciativa privada, la defensa ecológica del menor de edad, principalmente en relación a los valores, conocimientos, aprendizaje, bienestar, seguridad, dignidad, justicia, equidad y espiritualidad. </v>
      </c>
      <c r="H265" s="124" t="str">
        <f>VLOOKUP(A265,BASE.!$A$2:$T$878,8,FALSE)</f>
        <v>Presidente:   
Juan Eduardo Parry Mobarec
Vicepresidente:
Daniela Yáñez Meneses
Tesorero:
Rodrigo Sepúlveda Prado
Secretaria:
Alicia Ibarra Medina,
Directoras/es:
Carlos Cifuentes Fernández
María Cristina Concha Wagenknecht
María Eliana Sandoval Díaz</v>
      </c>
      <c r="I265" s="124" t="str">
        <f>VLOOKUP(A265,BASE.!$A$2:$T$878,9,FALSE)</f>
        <v>1 año.</v>
      </c>
      <c r="J265" s="124" t="str">
        <f>VLOOKUP(A265,BASE.!$A$2:$T$878,10,FALSE)</f>
        <v>01 de julio de 2020.</v>
      </c>
      <c r="K265" s="124" t="str">
        <f>VLOOKUP(A265,BASE.!$A$2:$T$878,11,FALSE)</f>
        <v xml:space="preserve">Presidente 
Juan Eduardo Pary Mobarec, 
</v>
      </c>
      <c r="L265" s="124" t="str">
        <f>VLOOKUP(A265,BASE.!$A$2:$T$878,12,FALSE)</f>
        <v xml:space="preserve">Marina de Gaete Nº 755, comuna de Santiago, Región Metropolitana.
</v>
      </c>
      <c r="M265" s="124" t="str">
        <f>VLOOKUP(A265,BASE.!$A$2:$T$878,13,FALSE)</f>
        <v>XIII</v>
      </c>
      <c r="N265" s="124" t="str">
        <f>VLOOKUP(A265,BASE.!$A$2:$T$878,14,FALSE)</f>
        <v>Santiago</v>
      </c>
      <c r="O265" s="124" t="str">
        <f>VLOOKUP(A265,BASE.!$A$2:$T$878,15,FALSE)</f>
        <v>222150200 
+56971407762</v>
      </c>
      <c r="P265" s="124" t="str">
        <f>VLOOKUP(A265,BASE.!$A$2:$T$878,16,FALSE)</f>
        <v>Sitio Web: http://www.fundaciondem.cl
E-Mail: info@fundaciondem.cl admninistracioncentral@fundaciondem.cl</v>
      </c>
      <c r="Q265" s="124">
        <f>VLOOKUP(A265,BASE.!$A$2:$T$878,17,FALSE)</f>
        <v>0</v>
      </c>
      <c r="R265" s="124">
        <f>VLOOKUP(A265,BASE.!$A$2:$T$878,18,FALSE)</f>
        <v>93401</v>
      </c>
      <c r="S265" s="124" t="str">
        <f>VLOOKUP(A265,BASE.!$A$2:$T$878,19,FALSE)</f>
        <v>Se acompaña certificado financiero correspondiente al año 2019, aprobados por el Subdepartamento de Supervisión Financiera.</v>
      </c>
      <c r="T265" s="169">
        <f>VLOOKUP(A265,BASE.!$A$2:$T$878,20,FALSE)</f>
        <v>37970</v>
      </c>
      <c r="U265" s="183">
        <v>6470</v>
      </c>
      <c r="V265" s="184">
        <v>73838058</v>
      </c>
      <c r="W265" s="184">
        <v>253720218</v>
      </c>
      <c r="X265" s="170">
        <v>44286</v>
      </c>
      <c r="Y265" s="166" t="s">
        <v>7879</v>
      </c>
      <c r="Z265" s="166" t="s">
        <v>7880</v>
      </c>
      <c r="AA265" s="183" t="s">
        <v>7927</v>
      </c>
    </row>
    <row r="266" spans="1:27" x14ac:dyDescent="0.2">
      <c r="A266" s="183">
        <v>6470</v>
      </c>
      <c r="B266" s="124" t="str">
        <f>VLOOKUP(A266,BASE.!$A$2:$T$878,2,FALSE)</f>
        <v>Fundación Nacional para la Defensa Ecológica del Menor de Edad-Fundación DEM</v>
      </c>
      <c r="C266" s="124">
        <f>VLOOKUP(A266,BASE.!$A$2:$T$878,3,FALSE)</f>
        <v>716316009</v>
      </c>
      <c r="D266" s="124" t="str">
        <f>VLOOKUP(A266,BASE.!$A$2:$T$878,4,FALSE)</f>
        <v>Fundación de Derecho Privado</v>
      </c>
      <c r="E266" s="124" t="str">
        <f>VLOOKUP(A266,BASE.!$A$2:$T$878,5,FALSE)</f>
        <v>Otorgada por Decreto Supremo Nº 1314, de 28 de diciembre de 1987, del Ministerio de Justicia.</v>
      </c>
      <c r="F266" s="124" t="str">
        <f>VLOOKUP(A266,BASE.!$A$2:$T$878,6,FALSE)</f>
        <v xml:space="preserve">Certificado de Vigencia, folio Nº 500339247039, emitido con fecha 06 de agosto de 2020, por el Servicio de Registro Civil e Identificación.
</v>
      </c>
      <c r="G266" s="124" t="str">
        <f>VLOOKUP(A266,BASE.!$A$2:$T$878,7,FALSE)</f>
        <v xml:space="preserve">Promover a través de la iniciativa privada, la defensa ecológica del menor de edad, principalmente en relación a los valores, conocimientos, aprendizaje, bienestar, seguridad, dignidad, justicia, equidad y espiritualidad. </v>
      </c>
      <c r="H266" s="124" t="str">
        <f>VLOOKUP(A266,BASE.!$A$2:$T$878,8,FALSE)</f>
        <v>Presidente:   
Juan Eduardo Parry Mobarec
Vicepresidente:
Daniela Yáñez Meneses
Tesorero:
Rodrigo Sepúlveda Prado
Secretaria:
Alicia Ibarra Medina,
Directoras/es:
Carlos Cifuentes Fernández
María Cristina Concha Wagenknecht
María Eliana Sandoval Díaz</v>
      </c>
      <c r="I266" s="124" t="str">
        <f>VLOOKUP(A266,BASE.!$A$2:$T$878,9,FALSE)</f>
        <v>1 año.</v>
      </c>
      <c r="J266" s="124" t="str">
        <f>VLOOKUP(A266,BASE.!$A$2:$T$878,10,FALSE)</f>
        <v>01 de julio de 2020.</v>
      </c>
      <c r="K266" s="124" t="str">
        <f>VLOOKUP(A266,BASE.!$A$2:$T$878,11,FALSE)</f>
        <v xml:space="preserve">Presidente 
Juan Eduardo Pary Mobarec, 
</v>
      </c>
      <c r="L266" s="124" t="str">
        <f>VLOOKUP(A266,BASE.!$A$2:$T$878,12,FALSE)</f>
        <v xml:space="preserve">Marina de Gaete Nº 755, comuna de Santiago, Región Metropolitana.
</v>
      </c>
      <c r="M266" s="124" t="str">
        <f>VLOOKUP(A266,BASE.!$A$2:$T$878,13,FALSE)</f>
        <v>XIII</v>
      </c>
      <c r="N266" s="124" t="str">
        <f>VLOOKUP(A266,BASE.!$A$2:$T$878,14,FALSE)</f>
        <v>Santiago</v>
      </c>
      <c r="O266" s="124" t="str">
        <f>VLOOKUP(A266,BASE.!$A$2:$T$878,15,FALSE)</f>
        <v>222150200 
+56971407762</v>
      </c>
      <c r="P266" s="124" t="str">
        <f>VLOOKUP(A266,BASE.!$A$2:$T$878,16,FALSE)</f>
        <v>Sitio Web: http://www.fundaciondem.cl
E-Mail: info@fundaciondem.cl admninistracioncentral@fundaciondem.cl</v>
      </c>
      <c r="Q266" s="124">
        <f>VLOOKUP(A266,BASE.!$A$2:$T$878,17,FALSE)</f>
        <v>0</v>
      </c>
      <c r="R266" s="124">
        <f>VLOOKUP(A266,BASE.!$A$2:$T$878,18,FALSE)</f>
        <v>93401</v>
      </c>
      <c r="S266" s="124" t="str">
        <f>VLOOKUP(A266,BASE.!$A$2:$T$878,19,FALSE)</f>
        <v>Se acompaña certificado financiero correspondiente al año 2019, aprobados por el Subdepartamento de Supervisión Financiera.</v>
      </c>
      <c r="T266" s="169">
        <f>VLOOKUP(A266,BASE.!$A$2:$T$878,20,FALSE)</f>
        <v>37970</v>
      </c>
      <c r="U266" s="183">
        <v>6470</v>
      </c>
      <c r="V266" s="184">
        <v>15975101</v>
      </c>
      <c r="W266" s="184">
        <v>47487234</v>
      </c>
      <c r="X266" s="170">
        <v>44286</v>
      </c>
      <c r="Y266" s="166" t="s">
        <v>7879</v>
      </c>
      <c r="Z266" s="166" t="s">
        <v>7880</v>
      </c>
      <c r="AA266" s="183" t="s">
        <v>7967</v>
      </c>
    </row>
    <row r="267" spans="1:27" x14ac:dyDescent="0.2">
      <c r="A267" s="183">
        <v>6470</v>
      </c>
      <c r="B267" s="124" t="str">
        <f>VLOOKUP(A267,BASE.!$A$2:$T$878,2,FALSE)</f>
        <v>Fundación Nacional para la Defensa Ecológica del Menor de Edad-Fundación DEM</v>
      </c>
      <c r="C267" s="124">
        <f>VLOOKUP(A267,BASE.!$A$2:$T$878,3,FALSE)</f>
        <v>716316009</v>
      </c>
      <c r="D267" s="124" t="str">
        <f>VLOOKUP(A267,BASE.!$A$2:$T$878,4,FALSE)</f>
        <v>Fundación de Derecho Privado</v>
      </c>
      <c r="E267" s="124" t="str">
        <f>VLOOKUP(A267,BASE.!$A$2:$T$878,5,FALSE)</f>
        <v>Otorgada por Decreto Supremo Nº 1314, de 28 de diciembre de 1987, del Ministerio de Justicia.</v>
      </c>
      <c r="F267" s="124" t="str">
        <f>VLOOKUP(A267,BASE.!$A$2:$T$878,6,FALSE)</f>
        <v xml:space="preserve">Certificado de Vigencia, folio Nº 500339247039, emitido con fecha 06 de agosto de 2020, por el Servicio de Registro Civil e Identificación.
</v>
      </c>
      <c r="G267" s="124" t="str">
        <f>VLOOKUP(A267,BASE.!$A$2:$T$878,7,FALSE)</f>
        <v xml:space="preserve">Promover a través de la iniciativa privada, la defensa ecológica del menor de edad, principalmente en relación a los valores, conocimientos, aprendizaje, bienestar, seguridad, dignidad, justicia, equidad y espiritualidad. </v>
      </c>
      <c r="H267" s="124" t="str">
        <f>VLOOKUP(A267,BASE.!$A$2:$T$878,8,FALSE)</f>
        <v>Presidente:   
Juan Eduardo Parry Mobarec
Vicepresidente:
Daniela Yáñez Meneses
Tesorero:
Rodrigo Sepúlveda Prado
Secretaria:
Alicia Ibarra Medina,
Directoras/es:
Carlos Cifuentes Fernández
María Cristina Concha Wagenknecht
María Eliana Sandoval Díaz</v>
      </c>
      <c r="I267" s="124" t="str">
        <f>VLOOKUP(A267,BASE.!$A$2:$T$878,9,FALSE)</f>
        <v>1 año.</v>
      </c>
      <c r="J267" s="124" t="str">
        <f>VLOOKUP(A267,BASE.!$A$2:$T$878,10,FALSE)</f>
        <v>01 de julio de 2020.</v>
      </c>
      <c r="K267" s="124" t="str">
        <f>VLOOKUP(A267,BASE.!$A$2:$T$878,11,FALSE)</f>
        <v xml:space="preserve">Presidente 
Juan Eduardo Pary Mobarec, 
</v>
      </c>
      <c r="L267" s="124" t="str">
        <f>VLOOKUP(A267,BASE.!$A$2:$T$878,12,FALSE)</f>
        <v xml:space="preserve">Marina de Gaete Nº 755, comuna de Santiago, Región Metropolitana.
</v>
      </c>
      <c r="M267" s="124" t="str">
        <f>VLOOKUP(A267,BASE.!$A$2:$T$878,13,FALSE)</f>
        <v>XIII</v>
      </c>
      <c r="N267" s="124" t="str">
        <f>VLOOKUP(A267,BASE.!$A$2:$T$878,14,FALSE)</f>
        <v>Santiago</v>
      </c>
      <c r="O267" s="124" t="str">
        <f>VLOOKUP(A267,BASE.!$A$2:$T$878,15,FALSE)</f>
        <v>222150200 
+56971407762</v>
      </c>
      <c r="P267" s="124" t="str">
        <f>VLOOKUP(A267,BASE.!$A$2:$T$878,16,FALSE)</f>
        <v>Sitio Web: http://www.fundaciondem.cl
E-Mail: info@fundaciondem.cl admninistracioncentral@fundaciondem.cl</v>
      </c>
      <c r="Q267" s="124">
        <f>VLOOKUP(A267,BASE.!$A$2:$T$878,17,FALSE)</f>
        <v>0</v>
      </c>
      <c r="R267" s="124">
        <f>VLOOKUP(A267,BASE.!$A$2:$T$878,18,FALSE)</f>
        <v>93401</v>
      </c>
      <c r="S267" s="124" t="str">
        <f>VLOOKUP(A267,BASE.!$A$2:$T$878,19,FALSE)</f>
        <v>Se acompaña certificado financiero correspondiente al año 2019, aprobados por el Subdepartamento de Supervisión Financiera.</v>
      </c>
      <c r="T267" s="169">
        <f>VLOOKUP(A267,BASE.!$A$2:$T$878,20,FALSE)</f>
        <v>37970</v>
      </c>
      <c r="U267" s="183">
        <v>6470</v>
      </c>
      <c r="V267" s="184">
        <v>42963804</v>
      </c>
      <c r="W267" s="184">
        <v>61241652</v>
      </c>
      <c r="X267" s="170">
        <v>44286</v>
      </c>
      <c r="Y267" s="166" t="s">
        <v>7879</v>
      </c>
      <c r="Z267" s="166" t="s">
        <v>7880</v>
      </c>
      <c r="AA267" s="183" t="s">
        <v>7968</v>
      </c>
    </row>
    <row r="268" spans="1:27" x14ac:dyDescent="0.2">
      <c r="A268" s="183">
        <v>6470</v>
      </c>
      <c r="B268" s="124" t="str">
        <f>VLOOKUP(A268,BASE.!$A$2:$T$878,2,FALSE)</f>
        <v>Fundación Nacional para la Defensa Ecológica del Menor de Edad-Fundación DEM</v>
      </c>
      <c r="C268" s="124">
        <f>VLOOKUP(A268,BASE.!$A$2:$T$878,3,FALSE)</f>
        <v>716316009</v>
      </c>
      <c r="D268" s="124" t="str">
        <f>VLOOKUP(A268,BASE.!$A$2:$T$878,4,FALSE)</f>
        <v>Fundación de Derecho Privado</v>
      </c>
      <c r="E268" s="124" t="str">
        <f>VLOOKUP(A268,BASE.!$A$2:$T$878,5,FALSE)</f>
        <v>Otorgada por Decreto Supremo Nº 1314, de 28 de diciembre de 1987, del Ministerio de Justicia.</v>
      </c>
      <c r="F268" s="124" t="str">
        <f>VLOOKUP(A268,BASE.!$A$2:$T$878,6,FALSE)</f>
        <v xml:space="preserve">Certificado de Vigencia, folio Nº 500339247039, emitido con fecha 06 de agosto de 2020, por el Servicio de Registro Civil e Identificación.
</v>
      </c>
      <c r="G268" s="124" t="str">
        <f>VLOOKUP(A268,BASE.!$A$2:$T$878,7,FALSE)</f>
        <v xml:space="preserve">Promover a través de la iniciativa privada, la defensa ecológica del menor de edad, principalmente en relación a los valores, conocimientos, aprendizaje, bienestar, seguridad, dignidad, justicia, equidad y espiritualidad. </v>
      </c>
      <c r="H268" s="124" t="str">
        <f>VLOOKUP(A268,BASE.!$A$2:$T$878,8,FALSE)</f>
        <v>Presidente:   
Juan Eduardo Parry Mobarec
Vicepresidente:
Daniela Yáñez Meneses
Tesorero:
Rodrigo Sepúlveda Prado
Secretaria:
Alicia Ibarra Medina,
Directoras/es:
Carlos Cifuentes Fernández
María Cristina Concha Wagenknecht
María Eliana Sandoval Díaz</v>
      </c>
      <c r="I268" s="124" t="str">
        <f>VLOOKUP(A268,BASE.!$A$2:$T$878,9,FALSE)</f>
        <v>1 año.</v>
      </c>
      <c r="J268" s="124" t="str">
        <f>VLOOKUP(A268,BASE.!$A$2:$T$878,10,FALSE)</f>
        <v>01 de julio de 2020.</v>
      </c>
      <c r="K268" s="124" t="str">
        <f>VLOOKUP(A268,BASE.!$A$2:$T$878,11,FALSE)</f>
        <v xml:space="preserve">Presidente 
Juan Eduardo Pary Mobarec, 
</v>
      </c>
      <c r="L268" s="124" t="str">
        <f>VLOOKUP(A268,BASE.!$A$2:$T$878,12,FALSE)</f>
        <v xml:space="preserve">Marina de Gaete Nº 755, comuna de Santiago, Región Metropolitana.
</v>
      </c>
      <c r="M268" s="124" t="str">
        <f>VLOOKUP(A268,BASE.!$A$2:$T$878,13,FALSE)</f>
        <v>XIII</v>
      </c>
      <c r="N268" s="124" t="str">
        <f>VLOOKUP(A268,BASE.!$A$2:$T$878,14,FALSE)</f>
        <v>Santiago</v>
      </c>
      <c r="O268" s="124" t="str">
        <f>VLOOKUP(A268,BASE.!$A$2:$T$878,15,FALSE)</f>
        <v>222150200 
+56971407762</v>
      </c>
      <c r="P268" s="124" t="str">
        <f>VLOOKUP(A268,BASE.!$A$2:$T$878,16,FALSE)</f>
        <v>Sitio Web: http://www.fundaciondem.cl
E-Mail: info@fundaciondem.cl admninistracioncentral@fundaciondem.cl</v>
      </c>
      <c r="Q268" s="124">
        <f>VLOOKUP(A268,BASE.!$A$2:$T$878,17,FALSE)</f>
        <v>0</v>
      </c>
      <c r="R268" s="124">
        <f>VLOOKUP(A268,BASE.!$A$2:$T$878,18,FALSE)</f>
        <v>93401</v>
      </c>
      <c r="S268" s="124" t="str">
        <f>VLOOKUP(A268,BASE.!$A$2:$T$878,19,FALSE)</f>
        <v>Se acompaña certificado financiero correspondiente al año 2019, aprobados por el Subdepartamento de Supervisión Financiera.</v>
      </c>
      <c r="T268" s="169">
        <f>VLOOKUP(A268,BASE.!$A$2:$T$878,20,FALSE)</f>
        <v>37970</v>
      </c>
      <c r="U268" s="183">
        <v>6470</v>
      </c>
      <c r="V268" s="184">
        <v>15774600</v>
      </c>
      <c r="W268" s="184">
        <v>114449684</v>
      </c>
      <c r="X268" s="170">
        <v>44286</v>
      </c>
      <c r="Y268" s="166" t="s">
        <v>7879</v>
      </c>
      <c r="Z268" s="166" t="s">
        <v>7880</v>
      </c>
      <c r="AA268" s="183" t="s">
        <v>7969</v>
      </c>
    </row>
    <row r="269" spans="1:27" x14ac:dyDescent="0.2">
      <c r="A269" s="183">
        <v>6470</v>
      </c>
      <c r="B269" s="124" t="str">
        <f>VLOOKUP(A269,BASE.!$A$2:$T$878,2,FALSE)</f>
        <v>Fundación Nacional para la Defensa Ecológica del Menor de Edad-Fundación DEM</v>
      </c>
      <c r="C269" s="124">
        <f>VLOOKUP(A269,BASE.!$A$2:$T$878,3,FALSE)</f>
        <v>716316009</v>
      </c>
      <c r="D269" s="124" t="str">
        <f>VLOOKUP(A269,BASE.!$A$2:$T$878,4,FALSE)</f>
        <v>Fundación de Derecho Privado</v>
      </c>
      <c r="E269" s="124" t="str">
        <f>VLOOKUP(A269,BASE.!$A$2:$T$878,5,FALSE)</f>
        <v>Otorgada por Decreto Supremo Nº 1314, de 28 de diciembre de 1987, del Ministerio de Justicia.</v>
      </c>
      <c r="F269" s="124" t="str">
        <f>VLOOKUP(A269,BASE.!$A$2:$T$878,6,FALSE)</f>
        <v xml:space="preserve">Certificado de Vigencia, folio Nº 500339247039, emitido con fecha 06 de agosto de 2020, por el Servicio de Registro Civil e Identificación.
</v>
      </c>
      <c r="G269" s="124" t="str">
        <f>VLOOKUP(A269,BASE.!$A$2:$T$878,7,FALSE)</f>
        <v xml:space="preserve">Promover a través de la iniciativa privada, la defensa ecológica del menor de edad, principalmente en relación a los valores, conocimientos, aprendizaje, bienestar, seguridad, dignidad, justicia, equidad y espiritualidad. </v>
      </c>
      <c r="H269" s="124" t="str">
        <f>VLOOKUP(A269,BASE.!$A$2:$T$878,8,FALSE)</f>
        <v>Presidente:   
Juan Eduardo Parry Mobarec
Vicepresidente:
Daniela Yáñez Meneses
Tesorero:
Rodrigo Sepúlveda Prado
Secretaria:
Alicia Ibarra Medina,
Directoras/es:
Carlos Cifuentes Fernández
María Cristina Concha Wagenknecht
María Eliana Sandoval Díaz</v>
      </c>
      <c r="I269" s="124" t="str">
        <f>VLOOKUP(A269,BASE.!$A$2:$T$878,9,FALSE)</f>
        <v>1 año.</v>
      </c>
      <c r="J269" s="124" t="str">
        <f>VLOOKUP(A269,BASE.!$A$2:$T$878,10,FALSE)</f>
        <v>01 de julio de 2020.</v>
      </c>
      <c r="K269" s="124" t="str">
        <f>VLOOKUP(A269,BASE.!$A$2:$T$878,11,FALSE)</f>
        <v xml:space="preserve">Presidente 
Juan Eduardo Pary Mobarec, 
</v>
      </c>
      <c r="L269" s="124" t="str">
        <f>VLOOKUP(A269,BASE.!$A$2:$T$878,12,FALSE)</f>
        <v xml:space="preserve">Marina de Gaete Nº 755, comuna de Santiago, Región Metropolitana.
</v>
      </c>
      <c r="M269" s="124" t="str">
        <f>VLOOKUP(A269,BASE.!$A$2:$T$878,13,FALSE)</f>
        <v>XIII</v>
      </c>
      <c r="N269" s="124" t="str">
        <f>VLOOKUP(A269,BASE.!$A$2:$T$878,14,FALSE)</f>
        <v>Santiago</v>
      </c>
      <c r="O269" s="124" t="str">
        <f>VLOOKUP(A269,BASE.!$A$2:$T$878,15,FALSE)</f>
        <v>222150200 
+56971407762</v>
      </c>
      <c r="P269" s="124" t="str">
        <f>VLOOKUP(A269,BASE.!$A$2:$T$878,16,FALSE)</f>
        <v>Sitio Web: http://www.fundaciondem.cl
E-Mail: info@fundaciondem.cl admninistracioncentral@fundaciondem.cl</v>
      </c>
      <c r="Q269" s="124">
        <f>VLOOKUP(A269,BASE.!$A$2:$T$878,17,FALSE)</f>
        <v>0</v>
      </c>
      <c r="R269" s="124">
        <f>VLOOKUP(A269,BASE.!$A$2:$T$878,18,FALSE)</f>
        <v>93401</v>
      </c>
      <c r="S269" s="124" t="str">
        <f>VLOOKUP(A269,BASE.!$A$2:$T$878,19,FALSE)</f>
        <v>Se acompaña certificado financiero correspondiente al año 2019, aprobados por el Subdepartamento de Supervisión Financiera.</v>
      </c>
      <c r="T269" s="169">
        <f>VLOOKUP(A269,BASE.!$A$2:$T$878,20,FALSE)</f>
        <v>37970</v>
      </c>
      <c r="U269" s="183">
        <v>6470</v>
      </c>
      <c r="V269" s="184">
        <v>24101793</v>
      </c>
      <c r="W269" s="184">
        <v>45679377</v>
      </c>
      <c r="X269" s="170">
        <v>44286</v>
      </c>
      <c r="Y269" s="166" t="s">
        <v>7879</v>
      </c>
      <c r="Z269" s="166" t="s">
        <v>7880</v>
      </c>
      <c r="AA269" s="183" t="s">
        <v>7934</v>
      </c>
    </row>
    <row r="270" spans="1:27" x14ac:dyDescent="0.2">
      <c r="A270" s="183">
        <v>6470</v>
      </c>
      <c r="B270" s="124" t="str">
        <f>VLOOKUP(A270,BASE.!$A$2:$T$878,2,FALSE)</f>
        <v>Fundación Nacional para la Defensa Ecológica del Menor de Edad-Fundación DEM</v>
      </c>
      <c r="C270" s="124">
        <f>VLOOKUP(A270,BASE.!$A$2:$T$878,3,FALSE)</f>
        <v>716316009</v>
      </c>
      <c r="D270" s="124" t="str">
        <f>VLOOKUP(A270,BASE.!$A$2:$T$878,4,FALSE)</f>
        <v>Fundación de Derecho Privado</v>
      </c>
      <c r="E270" s="124" t="str">
        <f>VLOOKUP(A270,BASE.!$A$2:$T$878,5,FALSE)</f>
        <v>Otorgada por Decreto Supremo Nº 1314, de 28 de diciembre de 1987, del Ministerio de Justicia.</v>
      </c>
      <c r="F270" s="124" t="str">
        <f>VLOOKUP(A270,BASE.!$A$2:$T$878,6,FALSE)</f>
        <v xml:space="preserve">Certificado de Vigencia, folio Nº 500339247039, emitido con fecha 06 de agosto de 2020, por el Servicio de Registro Civil e Identificación.
</v>
      </c>
      <c r="G270" s="124" t="str">
        <f>VLOOKUP(A270,BASE.!$A$2:$T$878,7,FALSE)</f>
        <v xml:space="preserve">Promover a través de la iniciativa privada, la defensa ecológica del menor de edad, principalmente en relación a los valores, conocimientos, aprendizaje, bienestar, seguridad, dignidad, justicia, equidad y espiritualidad. </v>
      </c>
      <c r="H270" s="124" t="str">
        <f>VLOOKUP(A270,BASE.!$A$2:$T$878,8,FALSE)</f>
        <v>Presidente:   
Juan Eduardo Parry Mobarec
Vicepresidente:
Daniela Yáñez Meneses
Tesorero:
Rodrigo Sepúlveda Prado
Secretaria:
Alicia Ibarra Medina,
Directoras/es:
Carlos Cifuentes Fernández
María Cristina Concha Wagenknecht
María Eliana Sandoval Díaz</v>
      </c>
      <c r="I270" s="124" t="str">
        <f>VLOOKUP(A270,BASE.!$A$2:$T$878,9,FALSE)</f>
        <v>1 año.</v>
      </c>
      <c r="J270" s="124" t="str">
        <f>VLOOKUP(A270,BASE.!$A$2:$T$878,10,FALSE)</f>
        <v>01 de julio de 2020.</v>
      </c>
      <c r="K270" s="124" t="str">
        <f>VLOOKUP(A270,BASE.!$A$2:$T$878,11,FALSE)</f>
        <v xml:space="preserve">Presidente 
Juan Eduardo Pary Mobarec, 
</v>
      </c>
      <c r="L270" s="124" t="str">
        <f>VLOOKUP(A270,BASE.!$A$2:$T$878,12,FALSE)</f>
        <v xml:space="preserve">Marina de Gaete Nº 755, comuna de Santiago, Región Metropolitana.
</v>
      </c>
      <c r="M270" s="124" t="str">
        <f>VLOOKUP(A270,BASE.!$A$2:$T$878,13,FALSE)</f>
        <v>XIII</v>
      </c>
      <c r="N270" s="124" t="str">
        <f>VLOOKUP(A270,BASE.!$A$2:$T$878,14,FALSE)</f>
        <v>Santiago</v>
      </c>
      <c r="O270" s="124" t="str">
        <f>VLOOKUP(A270,BASE.!$A$2:$T$878,15,FALSE)</f>
        <v>222150200 
+56971407762</v>
      </c>
      <c r="P270" s="124" t="str">
        <f>VLOOKUP(A270,BASE.!$A$2:$T$878,16,FALSE)</f>
        <v>Sitio Web: http://www.fundaciondem.cl
E-Mail: info@fundaciondem.cl admninistracioncentral@fundaciondem.cl</v>
      </c>
      <c r="Q270" s="124">
        <f>VLOOKUP(A270,BASE.!$A$2:$T$878,17,FALSE)</f>
        <v>0</v>
      </c>
      <c r="R270" s="124">
        <f>VLOOKUP(A270,BASE.!$A$2:$T$878,18,FALSE)</f>
        <v>93401</v>
      </c>
      <c r="S270" s="124" t="str">
        <f>VLOOKUP(A270,BASE.!$A$2:$T$878,19,FALSE)</f>
        <v>Se acompaña certificado financiero correspondiente al año 2019, aprobados por el Subdepartamento de Supervisión Financiera.</v>
      </c>
      <c r="T270" s="169">
        <f>VLOOKUP(A270,BASE.!$A$2:$T$878,20,FALSE)</f>
        <v>37970</v>
      </c>
      <c r="U270" s="183">
        <v>6470</v>
      </c>
      <c r="V270" s="184">
        <v>7564278</v>
      </c>
      <c r="W270" s="184">
        <v>23582748</v>
      </c>
      <c r="X270" s="170">
        <v>44286</v>
      </c>
      <c r="Y270" s="166" t="s">
        <v>7879</v>
      </c>
      <c r="Z270" s="166" t="s">
        <v>7880</v>
      </c>
      <c r="AA270" s="183" t="s">
        <v>7935</v>
      </c>
    </row>
    <row r="271" spans="1:27" x14ac:dyDescent="0.2">
      <c r="A271" s="183">
        <v>6470</v>
      </c>
      <c r="B271" s="124" t="str">
        <f>VLOOKUP(A271,BASE.!$A$2:$T$878,2,FALSE)</f>
        <v>Fundación Nacional para la Defensa Ecológica del Menor de Edad-Fundación DEM</v>
      </c>
      <c r="C271" s="124">
        <f>VLOOKUP(A271,BASE.!$A$2:$T$878,3,FALSE)</f>
        <v>716316009</v>
      </c>
      <c r="D271" s="124" t="str">
        <f>VLOOKUP(A271,BASE.!$A$2:$T$878,4,FALSE)</f>
        <v>Fundación de Derecho Privado</v>
      </c>
      <c r="E271" s="124" t="str">
        <f>VLOOKUP(A271,BASE.!$A$2:$T$878,5,FALSE)</f>
        <v>Otorgada por Decreto Supremo Nº 1314, de 28 de diciembre de 1987, del Ministerio de Justicia.</v>
      </c>
      <c r="F271" s="124" t="str">
        <f>VLOOKUP(A271,BASE.!$A$2:$T$878,6,FALSE)</f>
        <v xml:space="preserve">Certificado de Vigencia, folio Nº 500339247039, emitido con fecha 06 de agosto de 2020, por el Servicio de Registro Civil e Identificación.
</v>
      </c>
      <c r="G271" s="124" t="str">
        <f>VLOOKUP(A271,BASE.!$A$2:$T$878,7,FALSE)</f>
        <v xml:space="preserve">Promover a través de la iniciativa privada, la defensa ecológica del menor de edad, principalmente en relación a los valores, conocimientos, aprendizaje, bienestar, seguridad, dignidad, justicia, equidad y espiritualidad. </v>
      </c>
      <c r="H271" s="124" t="str">
        <f>VLOOKUP(A271,BASE.!$A$2:$T$878,8,FALSE)</f>
        <v>Presidente:   
Juan Eduardo Parry Mobarec
Vicepresidente:
Daniela Yáñez Meneses
Tesorero:
Rodrigo Sepúlveda Prado
Secretaria:
Alicia Ibarra Medina,
Directoras/es:
Carlos Cifuentes Fernández
María Cristina Concha Wagenknecht
María Eliana Sandoval Díaz</v>
      </c>
      <c r="I271" s="124" t="str">
        <f>VLOOKUP(A271,BASE.!$A$2:$T$878,9,FALSE)</f>
        <v>1 año.</v>
      </c>
      <c r="J271" s="124" t="str">
        <f>VLOOKUP(A271,BASE.!$A$2:$T$878,10,FALSE)</f>
        <v>01 de julio de 2020.</v>
      </c>
      <c r="K271" s="124" t="str">
        <f>VLOOKUP(A271,BASE.!$A$2:$T$878,11,FALSE)</f>
        <v xml:space="preserve">Presidente 
Juan Eduardo Pary Mobarec, 
</v>
      </c>
      <c r="L271" s="124" t="str">
        <f>VLOOKUP(A271,BASE.!$A$2:$T$878,12,FALSE)</f>
        <v xml:space="preserve">Marina de Gaete Nº 755, comuna de Santiago, Región Metropolitana.
</v>
      </c>
      <c r="M271" s="124" t="str">
        <f>VLOOKUP(A271,BASE.!$A$2:$T$878,13,FALSE)</f>
        <v>XIII</v>
      </c>
      <c r="N271" s="124" t="str">
        <f>VLOOKUP(A271,BASE.!$A$2:$T$878,14,FALSE)</f>
        <v>Santiago</v>
      </c>
      <c r="O271" s="124" t="str">
        <f>VLOOKUP(A271,BASE.!$A$2:$T$878,15,FALSE)</f>
        <v>222150200 
+56971407762</v>
      </c>
      <c r="P271" s="124" t="str">
        <f>VLOOKUP(A271,BASE.!$A$2:$T$878,16,FALSE)</f>
        <v>Sitio Web: http://www.fundaciondem.cl
E-Mail: info@fundaciondem.cl admninistracioncentral@fundaciondem.cl</v>
      </c>
      <c r="Q271" s="124">
        <f>VLOOKUP(A271,BASE.!$A$2:$T$878,17,FALSE)</f>
        <v>0</v>
      </c>
      <c r="R271" s="124">
        <f>VLOOKUP(A271,BASE.!$A$2:$T$878,18,FALSE)</f>
        <v>93401</v>
      </c>
      <c r="S271" s="124" t="str">
        <f>VLOOKUP(A271,BASE.!$A$2:$T$878,19,FALSE)</f>
        <v>Se acompaña certificado financiero correspondiente al año 2019, aprobados por el Subdepartamento de Supervisión Financiera.</v>
      </c>
      <c r="T271" s="169">
        <f>VLOOKUP(A271,BASE.!$A$2:$T$878,20,FALSE)</f>
        <v>37970</v>
      </c>
      <c r="U271" s="183">
        <v>6470</v>
      </c>
      <c r="V271" s="184">
        <v>9619920</v>
      </c>
      <c r="W271" s="184">
        <v>29340756</v>
      </c>
      <c r="X271" s="170">
        <v>44286</v>
      </c>
      <c r="Y271" s="166" t="s">
        <v>7879</v>
      </c>
      <c r="Z271" s="166" t="s">
        <v>7880</v>
      </c>
      <c r="AA271" s="183" t="s">
        <v>7982</v>
      </c>
    </row>
    <row r="272" spans="1:27" x14ac:dyDescent="0.2">
      <c r="A272" s="183">
        <v>6470</v>
      </c>
      <c r="B272" s="124" t="str">
        <f>VLOOKUP(A272,BASE.!$A$2:$T$878,2,FALSE)</f>
        <v>Fundación Nacional para la Defensa Ecológica del Menor de Edad-Fundación DEM</v>
      </c>
      <c r="C272" s="124">
        <f>VLOOKUP(A272,BASE.!$A$2:$T$878,3,FALSE)</f>
        <v>716316009</v>
      </c>
      <c r="D272" s="124" t="str">
        <f>VLOOKUP(A272,BASE.!$A$2:$T$878,4,FALSE)</f>
        <v>Fundación de Derecho Privado</v>
      </c>
      <c r="E272" s="124" t="str">
        <f>VLOOKUP(A272,BASE.!$A$2:$T$878,5,FALSE)</f>
        <v>Otorgada por Decreto Supremo Nº 1314, de 28 de diciembre de 1987, del Ministerio de Justicia.</v>
      </c>
      <c r="F272" s="124" t="str">
        <f>VLOOKUP(A272,BASE.!$A$2:$T$878,6,FALSE)</f>
        <v xml:space="preserve">Certificado de Vigencia, folio Nº 500339247039, emitido con fecha 06 de agosto de 2020, por el Servicio de Registro Civil e Identificación.
</v>
      </c>
      <c r="G272" s="124" t="str">
        <f>VLOOKUP(A272,BASE.!$A$2:$T$878,7,FALSE)</f>
        <v xml:space="preserve">Promover a través de la iniciativa privada, la defensa ecológica del menor de edad, principalmente en relación a los valores, conocimientos, aprendizaje, bienestar, seguridad, dignidad, justicia, equidad y espiritualidad. </v>
      </c>
      <c r="H272" s="124" t="str">
        <f>VLOOKUP(A272,BASE.!$A$2:$T$878,8,FALSE)</f>
        <v>Presidente:   
Juan Eduardo Parry Mobarec
Vicepresidente:
Daniela Yáñez Meneses
Tesorero:
Rodrigo Sepúlveda Prado
Secretaria:
Alicia Ibarra Medina,
Directoras/es:
Carlos Cifuentes Fernández
María Cristina Concha Wagenknecht
María Eliana Sandoval Díaz</v>
      </c>
      <c r="I272" s="124" t="str">
        <f>VLOOKUP(A272,BASE.!$A$2:$T$878,9,FALSE)</f>
        <v>1 año.</v>
      </c>
      <c r="J272" s="124" t="str">
        <f>VLOOKUP(A272,BASE.!$A$2:$T$878,10,FALSE)</f>
        <v>01 de julio de 2020.</v>
      </c>
      <c r="K272" s="124" t="str">
        <f>VLOOKUP(A272,BASE.!$A$2:$T$878,11,FALSE)</f>
        <v xml:space="preserve">Presidente 
Juan Eduardo Pary Mobarec, 
</v>
      </c>
      <c r="L272" s="124" t="str">
        <f>VLOOKUP(A272,BASE.!$A$2:$T$878,12,FALSE)</f>
        <v xml:space="preserve">Marina de Gaete Nº 755, comuna de Santiago, Región Metropolitana.
</v>
      </c>
      <c r="M272" s="124" t="str">
        <f>VLOOKUP(A272,BASE.!$A$2:$T$878,13,FALSE)</f>
        <v>XIII</v>
      </c>
      <c r="N272" s="124" t="str">
        <f>VLOOKUP(A272,BASE.!$A$2:$T$878,14,FALSE)</f>
        <v>Santiago</v>
      </c>
      <c r="O272" s="124" t="str">
        <f>VLOOKUP(A272,BASE.!$A$2:$T$878,15,FALSE)</f>
        <v>222150200 
+56971407762</v>
      </c>
      <c r="P272" s="124" t="str">
        <f>VLOOKUP(A272,BASE.!$A$2:$T$878,16,FALSE)</f>
        <v>Sitio Web: http://www.fundaciondem.cl
E-Mail: info@fundaciondem.cl admninistracioncentral@fundaciondem.cl</v>
      </c>
      <c r="Q272" s="124">
        <f>VLOOKUP(A272,BASE.!$A$2:$T$878,17,FALSE)</f>
        <v>0</v>
      </c>
      <c r="R272" s="124">
        <f>VLOOKUP(A272,BASE.!$A$2:$T$878,18,FALSE)</f>
        <v>93401</v>
      </c>
      <c r="S272" s="124" t="str">
        <f>VLOOKUP(A272,BASE.!$A$2:$T$878,19,FALSE)</f>
        <v>Se acompaña certificado financiero correspondiente al año 2019, aprobados por el Subdepartamento de Supervisión Financiera.</v>
      </c>
      <c r="T272" s="169">
        <f>VLOOKUP(A272,BASE.!$A$2:$T$878,20,FALSE)</f>
        <v>37970</v>
      </c>
      <c r="U272" s="183">
        <v>6470</v>
      </c>
      <c r="V272" s="184">
        <v>16033200</v>
      </c>
      <c r="W272" s="184">
        <v>40083000</v>
      </c>
      <c r="X272" s="170">
        <v>44286</v>
      </c>
      <c r="Y272" s="166" t="s">
        <v>7879</v>
      </c>
      <c r="Z272" s="166" t="s">
        <v>7880</v>
      </c>
      <c r="AA272" s="183" t="s">
        <v>7989</v>
      </c>
    </row>
    <row r="273" spans="1:27" x14ac:dyDescent="0.2">
      <c r="A273" s="183">
        <v>6470</v>
      </c>
      <c r="B273" s="124" t="str">
        <f>VLOOKUP(A273,BASE.!$A$2:$T$878,2,FALSE)</f>
        <v>Fundación Nacional para la Defensa Ecológica del Menor de Edad-Fundación DEM</v>
      </c>
      <c r="C273" s="124">
        <f>VLOOKUP(A273,BASE.!$A$2:$T$878,3,FALSE)</f>
        <v>716316009</v>
      </c>
      <c r="D273" s="124" t="str">
        <f>VLOOKUP(A273,BASE.!$A$2:$T$878,4,FALSE)</f>
        <v>Fundación de Derecho Privado</v>
      </c>
      <c r="E273" s="124" t="str">
        <f>VLOOKUP(A273,BASE.!$A$2:$T$878,5,FALSE)</f>
        <v>Otorgada por Decreto Supremo Nº 1314, de 28 de diciembre de 1987, del Ministerio de Justicia.</v>
      </c>
      <c r="F273" s="124" t="str">
        <f>VLOOKUP(A273,BASE.!$A$2:$T$878,6,FALSE)</f>
        <v xml:space="preserve">Certificado de Vigencia, folio Nº 500339247039, emitido con fecha 06 de agosto de 2020, por el Servicio de Registro Civil e Identificación.
</v>
      </c>
      <c r="G273" s="124" t="str">
        <f>VLOOKUP(A273,BASE.!$A$2:$T$878,7,FALSE)</f>
        <v xml:space="preserve">Promover a través de la iniciativa privada, la defensa ecológica del menor de edad, principalmente en relación a los valores, conocimientos, aprendizaje, bienestar, seguridad, dignidad, justicia, equidad y espiritualidad. </v>
      </c>
      <c r="H273" s="124" t="str">
        <f>VLOOKUP(A273,BASE.!$A$2:$T$878,8,FALSE)</f>
        <v>Presidente:   
Juan Eduardo Parry Mobarec
Vicepresidente:
Daniela Yáñez Meneses
Tesorero:
Rodrigo Sepúlveda Prado
Secretaria:
Alicia Ibarra Medina,
Directoras/es:
Carlos Cifuentes Fernández
María Cristina Concha Wagenknecht
María Eliana Sandoval Díaz</v>
      </c>
      <c r="I273" s="124" t="str">
        <f>VLOOKUP(A273,BASE.!$A$2:$T$878,9,FALSE)</f>
        <v>1 año.</v>
      </c>
      <c r="J273" s="124" t="str">
        <f>VLOOKUP(A273,BASE.!$A$2:$T$878,10,FALSE)</f>
        <v>01 de julio de 2020.</v>
      </c>
      <c r="K273" s="124" t="str">
        <f>VLOOKUP(A273,BASE.!$A$2:$T$878,11,FALSE)</f>
        <v xml:space="preserve">Presidente 
Juan Eduardo Pary Mobarec, 
</v>
      </c>
      <c r="L273" s="124" t="str">
        <f>VLOOKUP(A273,BASE.!$A$2:$T$878,12,FALSE)</f>
        <v xml:space="preserve">Marina de Gaete Nº 755, comuna de Santiago, Región Metropolitana.
</v>
      </c>
      <c r="M273" s="124" t="str">
        <f>VLOOKUP(A273,BASE.!$A$2:$T$878,13,FALSE)</f>
        <v>XIII</v>
      </c>
      <c r="N273" s="124" t="str">
        <f>VLOOKUP(A273,BASE.!$A$2:$T$878,14,FALSE)</f>
        <v>Santiago</v>
      </c>
      <c r="O273" s="124" t="str">
        <f>VLOOKUP(A273,BASE.!$A$2:$T$878,15,FALSE)</f>
        <v>222150200 
+56971407762</v>
      </c>
      <c r="P273" s="124" t="str">
        <f>VLOOKUP(A273,BASE.!$A$2:$T$878,16,FALSE)</f>
        <v>Sitio Web: http://www.fundaciondem.cl
E-Mail: info@fundaciondem.cl admninistracioncentral@fundaciondem.cl</v>
      </c>
      <c r="Q273" s="124">
        <f>VLOOKUP(A273,BASE.!$A$2:$T$878,17,FALSE)</f>
        <v>0</v>
      </c>
      <c r="R273" s="124">
        <f>VLOOKUP(A273,BASE.!$A$2:$T$878,18,FALSE)</f>
        <v>93401</v>
      </c>
      <c r="S273" s="124" t="str">
        <f>VLOOKUP(A273,BASE.!$A$2:$T$878,19,FALSE)</f>
        <v>Se acompaña certificado financiero correspondiente al año 2019, aprobados por el Subdepartamento de Supervisión Financiera.</v>
      </c>
      <c r="T273" s="169">
        <f>VLOOKUP(A273,BASE.!$A$2:$T$878,20,FALSE)</f>
        <v>37970</v>
      </c>
      <c r="U273" s="183">
        <v>6470</v>
      </c>
      <c r="V273" s="184">
        <v>30439806</v>
      </c>
      <c r="W273" s="184">
        <v>56412294</v>
      </c>
      <c r="X273" s="170">
        <v>44286</v>
      </c>
      <c r="Y273" s="166" t="s">
        <v>7879</v>
      </c>
      <c r="Z273" s="166" t="s">
        <v>7880</v>
      </c>
      <c r="AA273" s="183" t="s">
        <v>7936</v>
      </c>
    </row>
    <row r="274" spans="1:27" x14ac:dyDescent="0.2">
      <c r="A274" s="183">
        <v>6470</v>
      </c>
      <c r="B274" s="124" t="str">
        <f>VLOOKUP(A274,BASE.!$A$2:$T$878,2,FALSE)</f>
        <v>Fundación Nacional para la Defensa Ecológica del Menor de Edad-Fundación DEM</v>
      </c>
      <c r="C274" s="124">
        <f>VLOOKUP(A274,BASE.!$A$2:$T$878,3,FALSE)</f>
        <v>716316009</v>
      </c>
      <c r="D274" s="124" t="str">
        <f>VLOOKUP(A274,BASE.!$A$2:$T$878,4,FALSE)</f>
        <v>Fundación de Derecho Privado</v>
      </c>
      <c r="E274" s="124" t="str">
        <f>VLOOKUP(A274,BASE.!$A$2:$T$878,5,FALSE)</f>
        <v>Otorgada por Decreto Supremo Nº 1314, de 28 de diciembre de 1987, del Ministerio de Justicia.</v>
      </c>
      <c r="F274" s="124" t="str">
        <f>VLOOKUP(A274,BASE.!$A$2:$T$878,6,FALSE)</f>
        <v xml:space="preserve">Certificado de Vigencia, folio Nº 500339247039, emitido con fecha 06 de agosto de 2020, por el Servicio de Registro Civil e Identificación.
</v>
      </c>
      <c r="G274" s="124" t="str">
        <f>VLOOKUP(A274,BASE.!$A$2:$T$878,7,FALSE)</f>
        <v xml:space="preserve">Promover a través de la iniciativa privada, la defensa ecológica del menor de edad, principalmente en relación a los valores, conocimientos, aprendizaje, bienestar, seguridad, dignidad, justicia, equidad y espiritualidad. </v>
      </c>
      <c r="H274" s="124" t="str">
        <f>VLOOKUP(A274,BASE.!$A$2:$T$878,8,FALSE)</f>
        <v>Presidente:   
Juan Eduardo Parry Mobarec
Vicepresidente:
Daniela Yáñez Meneses
Tesorero:
Rodrigo Sepúlveda Prado
Secretaria:
Alicia Ibarra Medina,
Directoras/es:
Carlos Cifuentes Fernández
María Cristina Concha Wagenknecht
María Eliana Sandoval Díaz</v>
      </c>
      <c r="I274" s="124" t="str">
        <f>VLOOKUP(A274,BASE.!$A$2:$T$878,9,FALSE)</f>
        <v>1 año.</v>
      </c>
      <c r="J274" s="124" t="str">
        <f>VLOOKUP(A274,BASE.!$A$2:$T$878,10,FALSE)</f>
        <v>01 de julio de 2020.</v>
      </c>
      <c r="K274" s="124" t="str">
        <f>VLOOKUP(A274,BASE.!$A$2:$T$878,11,FALSE)</f>
        <v xml:space="preserve">Presidente 
Juan Eduardo Pary Mobarec, 
</v>
      </c>
      <c r="L274" s="124" t="str">
        <f>VLOOKUP(A274,BASE.!$A$2:$T$878,12,FALSE)</f>
        <v xml:space="preserve">Marina de Gaete Nº 755, comuna de Santiago, Región Metropolitana.
</v>
      </c>
      <c r="M274" s="124" t="str">
        <f>VLOOKUP(A274,BASE.!$A$2:$T$878,13,FALSE)</f>
        <v>XIII</v>
      </c>
      <c r="N274" s="124" t="str">
        <f>VLOOKUP(A274,BASE.!$A$2:$T$878,14,FALSE)</f>
        <v>Santiago</v>
      </c>
      <c r="O274" s="124" t="str">
        <f>VLOOKUP(A274,BASE.!$A$2:$T$878,15,FALSE)</f>
        <v>222150200 
+56971407762</v>
      </c>
      <c r="P274" s="124" t="str">
        <f>VLOOKUP(A274,BASE.!$A$2:$T$878,16,FALSE)</f>
        <v>Sitio Web: http://www.fundaciondem.cl
E-Mail: info@fundaciondem.cl admninistracioncentral@fundaciondem.cl</v>
      </c>
      <c r="Q274" s="124">
        <f>VLOOKUP(A274,BASE.!$A$2:$T$878,17,FALSE)</f>
        <v>0</v>
      </c>
      <c r="R274" s="124">
        <f>VLOOKUP(A274,BASE.!$A$2:$T$878,18,FALSE)</f>
        <v>93401</v>
      </c>
      <c r="S274" s="124" t="str">
        <f>VLOOKUP(A274,BASE.!$A$2:$T$878,19,FALSE)</f>
        <v>Se acompaña certificado financiero correspondiente al año 2019, aprobados por el Subdepartamento de Supervisión Financiera.</v>
      </c>
      <c r="T274" s="169">
        <f>VLOOKUP(A274,BASE.!$A$2:$T$878,20,FALSE)</f>
        <v>37970</v>
      </c>
      <c r="U274" s="183">
        <v>6470</v>
      </c>
      <c r="V274" s="184">
        <v>29389890</v>
      </c>
      <c r="W274" s="184">
        <v>99822186</v>
      </c>
      <c r="X274" s="170">
        <v>44286</v>
      </c>
      <c r="Y274" s="166" t="s">
        <v>7879</v>
      </c>
      <c r="Z274" s="166" t="s">
        <v>7880</v>
      </c>
      <c r="AA274" s="183" t="s">
        <v>7937</v>
      </c>
    </row>
    <row r="275" spans="1:27" x14ac:dyDescent="0.2">
      <c r="A275" s="183">
        <v>6470</v>
      </c>
      <c r="B275" s="124" t="str">
        <f>VLOOKUP(A275,BASE.!$A$2:$T$878,2,FALSE)</f>
        <v>Fundación Nacional para la Defensa Ecológica del Menor de Edad-Fundación DEM</v>
      </c>
      <c r="C275" s="124">
        <f>VLOOKUP(A275,BASE.!$A$2:$T$878,3,FALSE)</f>
        <v>716316009</v>
      </c>
      <c r="D275" s="124" t="str">
        <f>VLOOKUP(A275,BASE.!$A$2:$T$878,4,FALSE)</f>
        <v>Fundación de Derecho Privado</v>
      </c>
      <c r="E275" s="124" t="str">
        <f>VLOOKUP(A275,BASE.!$A$2:$T$878,5,FALSE)</f>
        <v>Otorgada por Decreto Supremo Nº 1314, de 28 de diciembre de 1987, del Ministerio de Justicia.</v>
      </c>
      <c r="F275" s="124" t="str">
        <f>VLOOKUP(A275,BASE.!$A$2:$T$878,6,FALSE)</f>
        <v xml:space="preserve">Certificado de Vigencia, folio Nº 500339247039, emitido con fecha 06 de agosto de 2020, por el Servicio de Registro Civil e Identificación.
</v>
      </c>
      <c r="G275" s="124" t="str">
        <f>VLOOKUP(A275,BASE.!$A$2:$T$878,7,FALSE)</f>
        <v xml:space="preserve">Promover a través de la iniciativa privada, la defensa ecológica del menor de edad, principalmente en relación a los valores, conocimientos, aprendizaje, bienestar, seguridad, dignidad, justicia, equidad y espiritualidad. </v>
      </c>
      <c r="H275" s="124" t="str">
        <f>VLOOKUP(A275,BASE.!$A$2:$T$878,8,FALSE)</f>
        <v>Presidente:   
Juan Eduardo Parry Mobarec
Vicepresidente:
Daniela Yáñez Meneses
Tesorero:
Rodrigo Sepúlveda Prado
Secretaria:
Alicia Ibarra Medina,
Directoras/es:
Carlos Cifuentes Fernández
María Cristina Concha Wagenknecht
María Eliana Sandoval Díaz</v>
      </c>
      <c r="I275" s="124" t="str">
        <f>VLOOKUP(A275,BASE.!$A$2:$T$878,9,FALSE)</f>
        <v>1 año.</v>
      </c>
      <c r="J275" s="124" t="str">
        <f>VLOOKUP(A275,BASE.!$A$2:$T$878,10,FALSE)</f>
        <v>01 de julio de 2020.</v>
      </c>
      <c r="K275" s="124" t="str">
        <f>VLOOKUP(A275,BASE.!$A$2:$T$878,11,FALSE)</f>
        <v xml:space="preserve">Presidente 
Juan Eduardo Pary Mobarec, 
</v>
      </c>
      <c r="L275" s="124" t="str">
        <f>VLOOKUP(A275,BASE.!$A$2:$T$878,12,FALSE)</f>
        <v xml:space="preserve">Marina de Gaete Nº 755, comuna de Santiago, Región Metropolitana.
</v>
      </c>
      <c r="M275" s="124" t="str">
        <f>VLOOKUP(A275,BASE.!$A$2:$T$878,13,FALSE)</f>
        <v>XIII</v>
      </c>
      <c r="N275" s="124" t="str">
        <f>VLOOKUP(A275,BASE.!$A$2:$T$878,14,FALSE)</f>
        <v>Santiago</v>
      </c>
      <c r="O275" s="124" t="str">
        <f>VLOOKUP(A275,BASE.!$A$2:$T$878,15,FALSE)</f>
        <v>222150200 
+56971407762</v>
      </c>
      <c r="P275" s="124" t="str">
        <f>VLOOKUP(A275,BASE.!$A$2:$T$878,16,FALSE)</f>
        <v>Sitio Web: http://www.fundaciondem.cl
E-Mail: info@fundaciondem.cl admninistracioncentral@fundaciondem.cl</v>
      </c>
      <c r="Q275" s="124">
        <f>VLOOKUP(A275,BASE.!$A$2:$T$878,17,FALSE)</f>
        <v>0</v>
      </c>
      <c r="R275" s="124">
        <f>VLOOKUP(A275,BASE.!$A$2:$T$878,18,FALSE)</f>
        <v>93401</v>
      </c>
      <c r="S275" s="124" t="str">
        <f>VLOOKUP(A275,BASE.!$A$2:$T$878,19,FALSE)</f>
        <v>Se acompaña certificado financiero correspondiente al año 2019, aprobados por el Subdepartamento de Supervisión Financiera.</v>
      </c>
      <c r="T275" s="169">
        <f>VLOOKUP(A275,BASE.!$A$2:$T$878,20,FALSE)</f>
        <v>37970</v>
      </c>
      <c r="U275" s="183">
        <v>6470</v>
      </c>
      <c r="V275" s="184">
        <v>37469588</v>
      </c>
      <c r="W275" s="184">
        <v>124120210</v>
      </c>
      <c r="X275" s="170">
        <v>44286</v>
      </c>
      <c r="Y275" s="166" t="s">
        <v>7879</v>
      </c>
      <c r="Z275" s="166" t="s">
        <v>7880</v>
      </c>
      <c r="AA275" s="183" t="s">
        <v>7906</v>
      </c>
    </row>
    <row r="276" spans="1:27" x14ac:dyDescent="0.2">
      <c r="A276" s="183">
        <v>6470</v>
      </c>
      <c r="B276" s="124" t="str">
        <f>VLOOKUP(A276,BASE.!$A$2:$T$878,2,FALSE)</f>
        <v>Fundación Nacional para la Defensa Ecológica del Menor de Edad-Fundación DEM</v>
      </c>
      <c r="C276" s="124">
        <f>VLOOKUP(A276,BASE.!$A$2:$T$878,3,FALSE)</f>
        <v>716316009</v>
      </c>
      <c r="D276" s="124" t="str">
        <f>VLOOKUP(A276,BASE.!$A$2:$T$878,4,FALSE)</f>
        <v>Fundación de Derecho Privado</v>
      </c>
      <c r="E276" s="124" t="str">
        <f>VLOOKUP(A276,BASE.!$A$2:$T$878,5,FALSE)</f>
        <v>Otorgada por Decreto Supremo Nº 1314, de 28 de diciembre de 1987, del Ministerio de Justicia.</v>
      </c>
      <c r="F276" s="124" t="str">
        <f>VLOOKUP(A276,BASE.!$A$2:$T$878,6,FALSE)</f>
        <v xml:space="preserve">Certificado de Vigencia, folio Nº 500339247039, emitido con fecha 06 de agosto de 2020, por el Servicio de Registro Civil e Identificación.
</v>
      </c>
      <c r="G276" s="124" t="str">
        <f>VLOOKUP(A276,BASE.!$A$2:$T$878,7,FALSE)</f>
        <v xml:space="preserve">Promover a través de la iniciativa privada, la defensa ecológica del menor de edad, principalmente en relación a los valores, conocimientos, aprendizaje, bienestar, seguridad, dignidad, justicia, equidad y espiritualidad. </v>
      </c>
      <c r="H276" s="124" t="str">
        <f>VLOOKUP(A276,BASE.!$A$2:$T$878,8,FALSE)</f>
        <v>Presidente:   
Juan Eduardo Parry Mobarec
Vicepresidente:
Daniela Yáñez Meneses
Tesorero:
Rodrigo Sepúlveda Prado
Secretaria:
Alicia Ibarra Medina,
Directoras/es:
Carlos Cifuentes Fernández
María Cristina Concha Wagenknecht
María Eliana Sandoval Díaz</v>
      </c>
      <c r="I276" s="124" t="str">
        <f>VLOOKUP(A276,BASE.!$A$2:$T$878,9,FALSE)</f>
        <v>1 año.</v>
      </c>
      <c r="J276" s="124" t="str">
        <f>VLOOKUP(A276,BASE.!$A$2:$T$878,10,FALSE)</f>
        <v>01 de julio de 2020.</v>
      </c>
      <c r="K276" s="124" t="str">
        <f>VLOOKUP(A276,BASE.!$A$2:$T$878,11,FALSE)</f>
        <v xml:space="preserve">Presidente 
Juan Eduardo Pary Mobarec, 
</v>
      </c>
      <c r="L276" s="124" t="str">
        <f>VLOOKUP(A276,BASE.!$A$2:$T$878,12,FALSE)</f>
        <v xml:space="preserve">Marina de Gaete Nº 755, comuna de Santiago, Región Metropolitana.
</v>
      </c>
      <c r="M276" s="124" t="str">
        <f>VLOOKUP(A276,BASE.!$A$2:$T$878,13,FALSE)</f>
        <v>XIII</v>
      </c>
      <c r="N276" s="124" t="str">
        <f>VLOOKUP(A276,BASE.!$A$2:$T$878,14,FALSE)</f>
        <v>Santiago</v>
      </c>
      <c r="O276" s="124" t="str">
        <f>VLOOKUP(A276,BASE.!$A$2:$T$878,15,FALSE)</f>
        <v>222150200 
+56971407762</v>
      </c>
      <c r="P276" s="124" t="str">
        <f>VLOOKUP(A276,BASE.!$A$2:$T$878,16,FALSE)</f>
        <v>Sitio Web: http://www.fundaciondem.cl
E-Mail: info@fundaciondem.cl admninistracioncentral@fundaciondem.cl</v>
      </c>
      <c r="Q276" s="124">
        <f>VLOOKUP(A276,BASE.!$A$2:$T$878,17,FALSE)</f>
        <v>0</v>
      </c>
      <c r="R276" s="124">
        <f>VLOOKUP(A276,BASE.!$A$2:$T$878,18,FALSE)</f>
        <v>93401</v>
      </c>
      <c r="S276" s="124" t="str">
        <f>VLOOKUP(A276,BASE.!$A$2:$T$878,19,FALSE)</f>
        <v>Se acompaña certificado financiero correspondiente al año 2019, aprobados por el Subdepartamento de Supervisión Financiera.</v>
      </c>
      <c r="T276" s="169">
        <f>VLOOKUP(A276,BASE.!$A$2:$T$878,20,FALSE)</f>
        <v>37970</v>
      </c>
      <c r="U276" s="183">
        <v>6470</v>
      </c>
      <c r="V276" s="184">
        <v>6573612</v>
      </c>
      <c r="W276" s="184">
        <v>21003492</v>
      </c>
      <c r="X276" s="170">
        <v>44286</v>
      </c>
      <c r="Y276" s="166" t="s">
        <v>7879</v>
      </c>
      <c r="Z276" s="166" t="s">
        <v>7880</v>
      </c>
      <c r="AA276" s="183" t="s">
        <v>7888</v>
      </c>
    </row>
    <row r="277" spans="1:27" x14ac:dyDescent="0.2">
      <c r="A277" s="183">
        <v>6560</v>
      </c>
      <c r="B277" s="124" t="str">
        <f>VLOOKUP(A277,BASE.!$A$2:$T$878,2,FALSE)</f>
        <v xml:space="preserve">
Fundación Mis Amigos
</v>
      </c>
      <c r="C277" s="124">
        <f>VLOOKUP(A277,BASE.!$A$2:$T$878,3,FALSE)</f>
        <v>716569004</v>
      </c>
      <c r="D277" s="124" t="str">
        <f>VLOOKUP(A277,BASE.!$A$2:$T$878,4,FALSE)</f>
        <v>Fundación de Derecho Privado</v>
      </c>
      <c r="E277" s="124" t="str">
        <f>VLOOKUP(A277,BASE.!$A$2:$T$878,5,FALSE)</f>
        <v>Otorgado por Decreto Supremo Nº 258, de fecha 7 de febrero de 1990, del Ministerio de Justicia.</v>
      </c>
      <c r="F277" s="124" t="str">
        <f>VLOOKUP(A277,BASE.!$A$2:$T$878,6,FALSE)</f>
        <v>Certificado de Vigencia, folio Nº 500340924657, emitido por el Servicio de Registro Civil e Identificación, con fecha 17 de agosto de 2020.</v>
      </c>
      <c r="G277" s="124" t="str">
        <f>VLOOKUP(A277,BASE.!$A$2:$T$878,7,FALSE)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77" s="124" t="str">
        <f>VLOOKUP(A277,BASE.!$A$2:$T$878,8,FALSE)</f>
        <v xml:space="preserve">Presidente: Clemente Muñiz Trigo   
Vicepdte: María Teresa Herrera Azocar
Tesorero: Félix Vergara Ruiz         
Secretaria: María Luisa Leuthner Wanner
Director: Gaspar Handgraaf Schaaper  </v>
      </c>
      <c r="I277" s="124" t="str">
        <f>VLOOKUP(A277,BASE.!$A$2:$T$878,9,FALSE)</f>
        <v>: Durarán en sus cargos cuatro años, y se renovarán por parcialidades</v>
      </c>
      <c r="J277" s="124" t="str">
        <f>VLOOKUP(A277,BASE.!$A$2:$T$878,10,FALSE)</f>
        <v>El 09 de marzo de 2019, según Certificado de Directorio de Persona Jurídica Sin Fines de Lucro, Folio N° 500340924676, emitido por el Servicio de Registro Civil de Identificación, de fecha 17 de agosto de 2020.</v>
      </c>
      <c r="K277" s="124" t="str">
        <f>VLOOKUP(A277,BASE.!$A$2:$T$878,11,FALSE)</f>
        <v xml:space="preserve">Clemente Muñiz Trigo      </v>
      </c>
      <c r="L277" s="124" t="str">
        <f>VLOOKUP(A277,BASE.!$A$2:$T$878,12,FALSE)</f>
        <v>Avenida Vicuña Mackenna Nº 3153, Peñaflor</v>
      </c>
      <c r="M277" s="124" t="str">
        <f>VLOOKUP(A277,BASE.!$A$2:$T$878,13,FALSE)</f>
        <v>XIII</v>
      </c>
      <c r="N277" s="124" t="str">
        <f>VLOOKUP(A277,BASE.!$A$2:$T$878,14,FALSE)</f>
        <v>Peñaflor</v>
      </c>
      <c r="O277" s="124" t="str">
        <f>VLOOKUP(A277,BASE.!$A$2:$T$878,15,FALSE)</f>
        <v>Fono 228120757 – 228115687</v>
      </c>
      <c r="P277" s="124" t="str">
        <f>VLOOKUP(A277,BASE.!$A$2:$T$878,16,FALSE)</f>
        <v>aldeamisamigos@yahoo.es</v>
      </c>
      <c r="Q277" s="124">
        <f>VLOOKUP(A277,BASE.!$A$2:$T$878,17,FALSE)</f>
        <v>0</v>
      </c>
      <c r="R277" s="124">
        <f>VLOOKUP(A277,BASE.!$A$2:$T$878,18,FALSE)</f>
        <v>93105</v>
      </c>
      <c r="S277" s="124" t="str">
        <f>VLOOKUP(A277,BASE.!$A$2:$T$878,19,FALSE)</f>
        <v>Se acompaña certificado financiero correspondiente al año 2019, aprobado por parte del Subdepartamento de Supervisión Financiera Nacional.</v>
      </c>
      <c r="T277" s="169">
        <f>VLOOKUP(A277,BASE.!$A$2:$T$878,20,FALSE)</f>
        <v>37970</v>
      </c>
      <c r="U277" s="183">
        <v>6560</v>
      </c>
      <c r="V277" s="184">
        <v>28627020</v>
      </c>
      <c r="W277" s="184">
        <v>117361620</v>
      </c>
      <c r="X277" s="170">
        <v>44286</v>
      </c>
      <c r="Y277" s="166" t="s">
        <v>7879</v>
      </c>
      <c r="Z277" s="166" t="s">
        <v>7880</v>
      </c>
      <c r="AA277" s="183" t="s">
        <v>7925</v>
      </c>
    </row>
    <row r="278" spans="1:27" x14ac:dyDescent="0.2">
      <c r="A278" s="183">
        <v>6570</v>
      </c>
      <c r="B278" s="124" t="str">
        <f>VLOOKUP(A278,BASE.!$A$2:$T$878,2,FALSE)</f>
        <v>Corporación de Oportunidad y Acción Solidaria OPCIÓN</v>
      </c>
      <c r="C278" s="124">
        <f>VLOOKUP(A278,BASE.!$A$2:$T$878,3,FALSE)</f>
        <v>717150007</v>
      </c>
      <c r="D278" s="124" t="str">
        <f>VLOOKUP(A278,BASE.!$A$2:$T$878,4,FALSE)</f>
        <v>Corporación de Derecho Privado.</v>
      </c>
      <c r="E278" s="124" t="str">
        <f>VLOOKUP(A278,BASE.!$A$2:$T$878,5,FALSE)</f>
        <v xml:space="preserve">Otorgada por Decreto Supremo Nº 972, de fecha 25 de julio de  1990, del Ministerio de Justicia, publicado en el Diario Oficial el día 13 de agosto de 1990. </v>
      </c>
      <c r="F278" s="124" t="str">
        <f>VLOOKUP(A278,BASE.!$A$2:$T$878,6,FALSE)</f>
        <v xml:space="preserve">Certificado de vigencia, folio Nº 500233447698, de fecha 18 de junio de 2019, del Servicio de Registro Civil e Identificación.
</v>
      </c>
      <c r="G278" s="124" t="str">
        <f>VLOOKUP(A278,BASE.!$A$2:$T$878,7,FALSE)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8" s="124" t="str">
        <f>VLOOKUP(A278,BASE.!$A$2:$T$878,8,FALSE)</f>
        <v xml:space="preserve">Presidente: Exequiel González Balbontín
Vicepresidenta: María Patricia Contreras Largo
Secretaria: María Francisca Concha Contreras
Tesorera: Sandra Cepeda Zepeda
</v>
      </c>
      <c r="I278" s="124" t="str">
        <f>VLOOKUP(A278,BASE.!$A$2:$T$878,9,FALSE)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8" s="124" t="str">
        <f>VLOOKUP(A278,BASE.!$A$2:$T$878,10,FALSE)</f>
        <v>21 de marzo de 2019 a 21 de marzo de 2022</v>
      </c>
      <c r="K278" s="124" t="str">
        <f>VLOOKUP(A278,BASE.!$A$2:$T$878,11,FALSE)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78" s="124" t="str">
        <f>VLOOKUP(A278,BASE.!$A$2:$T$878,12,FALSE)</f>
        <v xml:space="preserve">Carlos Justiniano Nº 1123, comuna de Providencia, Región Metropolitana.
</v>
      </c>
      <c r="M278" s="124" t="str">
        <f>VLOOKUP(A278,BASE.!$A$2:$T$878,13,FALSE)</f>
        <v>XIII</v>
      </c>
      <c r="N278" s="124" t="str">
        <f>VLOOKUP(A278,BASE.!$A$2:$T$878,14,FALSE)</f>
        <v>Providencia</v>
      </c>
      <c r="O278" s="124" t="str">
        <f>VLOOKUP(A278,BASE.!$A$2:$T$878,15,FALSE)</f>
        <v>Fono 223393900- 223393901</v>
      </c>
      <c r="P278" s="124">
        <f>VLOOKUP(A278,BASE.!$A$2:$T$878,16,FALSE)</f>
        <v>0</v>
      </c>
      <c r="Q278" s="124">
        <f>VLOOKUP(A278,BASE.!$A$2:$T$878,17,FALSE)</f>
        <v>0</v>
      </c>
      <c r="R278" s="124" t="str">
        <f>VLOOKUP(A278,BASE.!$A$2:$T$878,18,FALSE)</f>
        <v>93401: Institución de Asistencia Social</v>
      </c>
      <c r="S278" s="124" t="str">
        <f>VLOOKUP(A278,BASE.!$A$2:$T$878,19,FALSE)</f>
        <v>Certificado Financiero, correspondiente al año 2019, aprobado por el Sub Departamento de Supervisión Financiera Nacional.</v>
      </c>
      <c r="T278" s="169">
        <f>VLOOKUP(A278,BASE.!$A$2:$T$878,20,FALSE)</f>
        <v>37970</v>
      </c>
      <c r="U278" s="183">
        <v>6570</v>
      </c>
      <c r="V278" s="184">
        <v>89137857</v>
      </c>
      <c r="W278" s="184">
        <v>190640331</v>
      </c>
      <c r="X278" s="170">
        <v>44286</v>
      </c>
      <c r="Y278" s="166" t="s">
        <v>7879</v>
      </c>
      <c r="Z278" s="166" t="s">
        <v>7880</v>
      </c>
      <c r="AA278" s="183" t="s">
        <v>8012</v>
      </c>
    </row>
    <row r="279" spans="1:27" x14ac:dyDescent="0.2">
      <c r="A279" s="183">
        <v>6570</v>
      </c>
      <c r="B279" s="124" t="str">
        <f>VLOOKUP(A279,BASE.!$A$2:$T$878,2,FALSE)</f>
        <v>Corporación de Oportunidad y Acción Solidaria OPCIÓN</v>
      </c>
      <c r="C279" s="124">
        <f>VLOOKUP(A279,BASE.!$A$2:$T$878,3,FALSE)</f>
        <v>717150007</v>
      </c>
      <c r="D279" s="124" t="str">
        <f>VLOOKUP(A279,BASE.!$A$2:$T$878,4,FALSE)</f>
        <v>Corporación de Derecho Privado.</v>
      </c>
      <c r="E279" s="124" t="str">
        <f>VLOOKUP(A279,BASE.!$A$2:$T$878,5,FALSE)</f>
        <v xml:space="preserve">Otorgada por Decreto Supremo Nº 972, de fecha 25 de julio de  1990, del Ministerio de Justicia, publicado en el Diario Oficial el día 13 de agosto de 1990. </v>
      </c>
      <c r="F279" s="124" t="str">
        <f>VLOOKUP(A279,BASE.!$A$2:$T$878,6,FALSE)</f>
        <v xml:space="preserve">Certificado de vigencia, folio Nº 500233447698, de fecha 18 de junio de 2019, del Servicio de Registro Civil e Identificación.
</v>
      </c>
      <c r="G279" s="124" t="str">
        <f>VLOOKUP(A279,BASE.!$A$2:$T$878,7,FALSE)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124" t="str">
        <f>VLOOKUP(A279,BASE.!$A$2:$T$878,8,FALSE)</f>
        <v xml:space="preserve">Presidente: Exequiel González Balbontín
Vicepresidenta: María Patricia Contreras Largo
Secretaria: María Francisca Concha Contreras
Tesorera: Sandra Cepeda Zepeda
</v>
      </c>
      <c r="I279" s="124" t="str">
        <f>VLOOKUP(A279,BASE.!$A$2:$T$878,9,FALSE)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124" t="str">
        <f>VLOOKUP(A279,BASE.!$A$2:$T$878,10,FALSE)</f>
        <v>21 de marzo de 2019 a 21 de marzo de 2022</v>
      </c>
      <c r="K279" s="124" t="str">
        <f>VLOOKUP(A279,BASE.!$A$2:$T$878,11,FALSE)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79" s="124" t="str">
        <f>VLOOKUP(A279,BASE.!$A$2:$T$878,12,FALSE)</f>
        <v xml:space="preserve">Carlos Justiniano Nº 1123, comuna de Providencia, Región Metropolitana.
</v>
      </c>
      <c r="M279" s="124" t="str">
        <f>VLOOKUP(A279,BASE.!$A$2:$T$878,13,FALSE)</f>
        <v>XIII</v>
      </c>
      <c r="N279" s="124" t="str">
        <f>VLOOKUP(A279,BASE.!$A$2:$T$878,14,FALSE)</f>
        <v>Providencia</v>
      </c>
      <c r="O279" s="124" t="str">
        <f>VLOOKUP(A279,BASE.!$A$2:$T$878,15,FALSE)</f>
        <v>Fono 223393900- 223393901</v>
      </c>
      <c r="P279" s="124">
        <f>VLOOKUP(A279,BASE.!$A$2:$T$878,16,FALSE)</f>
        <v>0</v>
      </c>
      <c r="Q279" s="124">
        <f>VLOOKUP(A279,BASE.!$A$2:$T$878,17,FALSE)</f>
        <v>0</v>
      </c>
      <c r="R279" s="124" t="str">
        <f>VLOOKUP(A279,BASE.!$A$2:$T$878,18,FALSE)</f>
        <v>93401: Institución de Asistencia Social</v>
      </c>
      <c r="S279" s="124" t="str">
        <f>VLOOKUP(A279,BASE.!$A$2:$T$878,19,FALSE)</f>
        <v>Certificado Financiero, correspondiente al año 2019, aprobado por el Sub Departamento de Supervisión Financiera Nacional.</v>
      </c>
      <c r="T279" s="169">
        <f>VLOOKUP(A279,BASE.!$A$2:$T$878,20,FALSE)</f>
        <v>37970</v>
      </c>
      <c r="U279" s="183">
        <v>6570</v>
      </c>
      <c r="V279" s="184">
        <v>67444201</v>
      </c>
      <c r="W279" s="184">
        <v>182831479</v>
      </c>
      <c r="X279" s="170">
        <v>44286</v>
      </c>
      <c r="Y279" s="166" t="s">
        <v>7879</v>
      </c>
      <c r="Z279" s="166" t="s">
        <v>7880</v>
      </c>
      <c r="AA279" s="183" t="s">
        <v>8013</v>
      </c>
    </row>
    <row r="280" spans="1:27" x14ac:dyDescent="0.2">
      <c r="A280" s="183">
        <v>6570</v>
      </c>
      <c r="B280" s="124" t="str">
        <f>VLOOKUP(A280,BASE.!$A$2:$T$878,2,FALSE)</f>
        <v>Corporación de Oportunidad y Acción Solidaria OPCIÓN</v>
      </c>
      <c r="C280" s="124">
        <f>VLOOKUP(A280,BASE.!$A$2:$T$878,3,FALSE)</f>
        <v>717150007</v>
      </c>
      <c r="D280" s="124" t="str">
        <f>VLOOKUP(A280,BASE.!$A$2:$T$878,4,FALSE)</f>
        <v>Corporación de Derecho Privado.</v>
      </c>
      <c r="E280" s="124" t="str">
        <f>VLOOKUP(A280,BASE.!$A$2:$T$878,5,FALSE)</f>
        <v xml:space="preserve">Otorgada por Decreto Supremo Nº 972, de fecha 25 de julio de  1990, del Ministerio de Justicia, publicado en el Diario Oficial el día 13 de agosto de 1990. </v>
      </c>
      <c r="F280" s="124" t="str">
        <f>VLOOKUP(A280,BASE.!$A$2:$T$878,6,FALSE)</f>
        <v xml:space="preserve">Certificado de vigencia, folio Nº 500233447698, de fecha 18 de junio de 2019, del Servicio de Registro Civil e Identificación.
</v>
      </c>
      <c r="G280" s="124" t="str">
        <f>VLOOKUP(A280,BASE.!$A$2:$T$878,7,FALSE)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124" t="str">
        <f>VLOOKUP(A280,BASE.!$A$2:$T$878,8,FALSE)</f>
        <v xml:space="preserve">Presidente: Exequiel González Balbontín
Vicepresidenta: María Patricia Contreras Largo
Secretaria: María Francisca Concha Contreras
Tesorera: Sandra Cepeda Zepeda
</v>
      </c>
      <c r="I280" s="124" t="str">
        <f>VLOOKUP(A280,BASE.!$A$2:$T$878,9,FALSE)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124" t="str">
        <f>VLOOKUP(A280,BASE.!$A$2:$T$878,10,FALSE)</f>
        <v>21 de marzo de 2019 a 21 de marzo de 2022</v>
      </c>
      <c r="K280" s="124" t="str">
        <f>VLOOKUP(A280,BASE.!$A$2:$T$878,11,FALSE)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0" s="124" t="str">
        <f>VLOOKUP(A280,BASE.!$A$2:$T$878,12,FALSE)</f>
        <v xml:space="preserve">Carlos Justiniano Nº 1123, comuna de Providencia, Región Metropolitana.
</v>
      </c>
      <c r="M280" s="124" t="str">
        <f>VLOOKUP(A280,BASE.!$A$2:$T$878,13,FALSE)</f>
        <v>XIII</v>
      </c>
      <c r="N280" s="124" t="str">
        <f>VLOOKUP(A280,BASE.!$A$2:$T$878,14,FALSE)</f>
        <v>Providencia</v>
      </c>
      <c r="O280" s="124" t="str">
        <f>VLOOKUP(A280,BASE.!$A$2:$T$878,15,FALSE)</f>
        <v>Fono 223393900- 223393901</v>
      </c>
      <c r="P280" s="124">
        <f>VLOOKUP(A280,BASE.!$A$2:$T$878,16,FALSE)</f>
        <v>0</v>
      </c>
      <c r="Q280" s="124">
        <f>VLOOKUP(A280,BASE.!$A$2:$T$878,17,FALSE)</f>
        <v>0</v>
      </c>
      <c r="R280" s="124" t="str">
        <f>VLOOKUP(A280,BASE.!$A$2:$T$878,18,FALSE)</f>
        <v>93401: Institución de Asistencia Social</v>
      </c>
      <c r="S280" s="124" t="str">
        <f>VLOOKUP(A280,BASE.!$A$2:$T$878,19,FALSE)</f>
        <v>Certificado Financiero, correspondiente al año 2019, aprobado por el Sub Departamento de Supervisión Financiera Nacional.</v>
      </c>
      <c r="T280" s="169">
        <f>VLOOKUP(A280,BASE.!$A$2:$T$878,20,FALSE)</f>
        <v>37970</v>
      </c>
      <c r="U280" s="183">
        <v>6570</v>
      </c>
      <c r="V280" s="184">
        <v>3594251</v>
      </c>
      <c r="W280" s="184">
        <v>8914685</v>
      </c>
      <c r="X280" s="170">
        <v>44286</v>
      </c>
      <c r="Y280" s="166" t="s">
        <v>7879</v>
      </c>
      <c r="Z280" s="166" t="s">
        <v>7880</v>
      </c>
      <c r="AA280" s="183" t="s">
        <v>7909</v>
      </c>
    </row>
    <row r="281" spans="1:27" x14ac:dyDescent="0.2">
      <c r="A281" s="183">
        <v>6570</v>
      </c>
      <c r="B281" s="124" t="str">
        <f>VLOOKUP(A281,BASE.!$A$2:$T$878,2,FALSE)</f>
        <v>Corporación de Oportunidad y Acción Solidaria OPCIÓN</v>
      </c>
      <c r="C281" s="124">
        <f>VLOOKUP(A281,BASE.!$A$2:$T$878,3,FALSE)</f>
        <v>717150007</v>
      </c>
      <c r="D281" s="124" t="str">
        <f>VLOOKUP(A281,BASE.!$A$2:$T$878,4,FALSE)</f>
        <v>Corporación de Derecho Privado.</v>
      </c>
      <c r="E281" s="124" t="str">
        <f>VLOOKUP(A281,BASE.!$A$2:$T$878,5,FALSE)</f>
        <v xml:space="preserve">Otorgada por Decreto Supremo Nº 972, de fecha 25 de julio de  1990, del Ministerio de Justicia, publicado en el Diario Oficial el día 13 de agosto de 1990. </v>
      </c>
      <c r="F281" s="124" t="str">
        <f>VLOOKUP(A281,BASE.!$A$2:$T$878,6,FALSE)</f>
        <v xml:space="preserve">Certificado de vigencia, folio Nº 500233447698, de fecha 18 de junio de 2019, del Servicio de Registro Civil e Identificación.
</v>
      </c>
      <c r="G281" s="124" t="str">
        <f>VLOOKUP(A281,BASE.!$A$2:$T$878,7,FALSE)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124" t="str">
        <f>VLOOKUP(A281,BASE.!$A$2:$T$878,8,FALSE)</f>
        <v xml:space="preserve">Presidente: Exequiel González Balbontín
Vicepresidenta: María Patricia Contreras Largo
Secretaria: María Francisca Concha Contreras
Tesorera: Sandra Cepeda Zepeda
</v>
      </c>
      <c r="I281" s="124" t="str">
        <f>VLOOKUP(A281,BASE.!$A$2:$T$878,9,FALSE)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124" t="str">
        <f>VLOOKUP(A281,BASE.!$A$2:$T$878,10,FALSE)</f>
        <v>21 de marzo de 2019 a 21 de marzo de 2022</v>
      </c>
      <c r="K281" s="124" t="str">
        <f>VLOOKUP(A281,BASE.!$A$2:$T$878,11,FALSE)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1" s="124" t="str">
        <f>VLOOKUP(A281,BASE.!$A$2:$T$878,12,FALSE)</f>
        <v xml:space="preserve">Carlos Justiniano Nº 1123, comuna de Providencia, Región Metropolitana.
</v>
      </c>
      <c r="M281" s="124" t="str">
        <f>VLOOKUP(A281,BASE.!$A$2:$T$878,13,FALSE)</f>
        <v>XIII</v>
      </c>
      <c r="N281" s="124" t="str">
        <f>VLOOKUP(A281,BASE.!$A$2:$T$878,14,FALSE)</f>
        <v>Providencia</v>
      </c>
      <c r="O281" s="124" t="str">
        <f>VLOOKUP(A281,BASE.!$A$2:$T$878,15,FALSE)</f>
        <v>Fono 223393900- 223393901</v>
      </c>
      <c r="P281" s="124">
        <f>VLOOKUP(A281,BASE.!$A$2:$T$878,16,FALSE)</f>
        <v>0</v>
      </c>
      <c r="Q281" s="124">
        <f>VLOOKUP(A281,BASE.!$A$2:$T$878,17,FALSE)</f>
        <v>0</v>
      </c>
      <c r="R281" s="124" t="str">
        <f>VLOOKUP(A281,BASE.!$A$2:$T$878,18,FALSE)</f>
        <v>93401: Institución de Asistencia Social</v>
      </c>
      <c r="S281" s="124" t="str">
        <f>VLOOKUP(A281,BASE.!$A$2:$T$878,19,FALSE)</f>
        <v>Certificado Financiero, correspondiente al año 2019, aprobado por el Sub Departamento de Supervisión Financiera Nacional.</v>
      </c>
      <c r="T281" s="169">
        <f>VLOOKUP(A281,BASE.!$A$2:$T$878,20,FALSE)</f>
        <v>37970</v>
      </c>
      <c r="U281" s="183">
        <v>6570</v>
      </c>
      <c r="V281" s="184">
        <v>14441603</v>
      </c>
      <c r="W281" s="184">
        <v>43519966</v>
      </c>
      <c r="X281" s="170">
        <v>44286</v>
      </c>
      <c r="Y281" s="166" t="s">
        <v>7879</v>
      </c>
      <c r="Z281" s="166" t="s">
        <v>7880</v>
      </c>
      <c r="AA281" s="183" t="s">
        <v>8014</v>
      </c>
    </row>
    <row r="282" spans="1:27" x14ac:dyDescent="0.2">
      <c r="A282" s="183">
        <v>6570</v>
      </c>
      <c r="B282" s="124" t="str">
        <f>VLOOKUP(A282,BASE.!$A$2:$T$878,2,FALSE)</f>
        <v>Corporación de Oportunidad y Acción Solidaria OPCIÓN</v>
      </c>
      <c r="C282" s="124">
        <f>VLOOKUP(A282,BASE.!$A$2:$T$878,3,FALSE)</f>
        <v>717150007</v>
      </c>
      <c r="D282" s="124" t="str">
        <f>VLOOKUP(A282,BASE.!$A$2:$T$878,4,FALSE)</f>
        <v>Corporación de Derecho Privado.</v>
      </c>
      <c r="E282" s="124" t="str">
        <f>VLOOKUP(A282,BASE.!$A$2:$T$878,5,FALSE)</f>
        <v xml:space="preserve">Otorgada por Decreto Supremo Nº 972, de fecha 25 de julio de  1990, del Ministerio de Justicia, publicado en el Diario Oficial el día 13 de agosto de 1990. </v>
      </c>
      <c r="F282" s="124" t="str">
        <f>VLOOKUP(A282,BASE.!$A$2:$T$878,6,FALSE)</f>
        <v xml:space="preserve">Certificado de vigencia, folio Nº 500233447698, de fecha 18 de junio de 2019, del Servicio de Registro Civil e Identificación.
</v>
      </c>
      <c r="G282" s="124" t="str">
        <f>VLOOKUP(A282,BASE.!$A$2:$T$878,7,FALSE)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124" t="str">
        <f>VLOOKUP(A282,BASE.!$A$2:$T$878,8,FALSE)</f>
        <v xml:space="preserve">Presidente: Exequiel González Balbontín
Vicepresidenta: María Patricia Contreras Largo
Secretaria: María Francisca Concha Contreras
Tesorera: Sandra Cepeda Zepeda
</v>
      </c>
      <c r="I282" s="124" t="str">
        <f>VLOOKUP(A282,BASE.!$A$2:$T$878,9,FALSE)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124" t="str">
        <f>VLOOKUP(A282,BASE.!$A$2:$T$878,10,FALSE)</f>
        <v>21 de marzo de 2019 a 21 de marzo de 2022</v>
      </c>
      <c r="K282" s="124" t="str">
        <f>VLOOKUP(A282,BASE.!$A$2:$T$878,11,FALSE)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2" s="124" t="str">
        <f>VLOOKUP(A282,BASE.!$A$2:$T$878,12,FALSE)</f>
        <v xml:space="preserve">Carlos Justiniano Nº 1123, comuna de Providencia, Región Metropolitana.
</v>
      </c>
      <c r="M282" s="124" t="str">
        <f>VLOOKUP(A282,BASE.!$A$2:$T$878,13,FALSE)</f>
        <v>XIII</v>
      </c>
      <c r="N282" s="124" t="str">
        <f>VLOOKUP(A282,BASE.!$A$2:$T$878,14,FALSE)</f>
        <v>Providencia</v>
      </c>
      <c r="O282" s="124" t="str">
        <f>VLOOKUP(A282,BASE.!$A$2:$T$878,15,FALSE)</f>
        <v>Fono 223393900- 223393901</v>
      </c>
      <c r="P282" s="124">
        <f>VLOOKUP(A282,BASE.!$A$2:$T$878,16,FALSE)</f>
        <v>0</v>
      </c>
      <c r="Q282" s="124">
        <f>VLOOKUP(A282,BASE.!$A$2:$T$878,17,FALSE)</f>
        <v>0</v>
      </c>
      <c r="R282" s="124" t="str">
        <f>VLOOKUP(A282,BASE.!$A$2:$T$878,18,FALSE)</f>
        <v>93401: Institución de Asistencia Social</v>
      </c>
      <c r="S282" s="124" t="str">
        <f>VLOOKUP(A282,BASE.!$A$2:$T$878,19,FALSE)</f>
        <v>Certificado Financiero, correspondiente al año 2019, aprobado por el Sub Departamento de Supervisión Financiera Nacional.</v>
      </c>
      <c r="T282" s="169">
        <f>VLOOKUP(A282,BASE.!$A$2:$T$878,20,FALSE)</f>
        <v>37970</v>
      </c>
      <c r="U282" s="183">
        <v>6570</v>
      </c>
      <c r="V282" s="184">
        <v>66793701</v>
      </c>
      <c r="W282" s="184">
        <v>192354139</v>
      </c>
      <c r="X282" s="170">
        <v>44286</v>
      </c>
      <c r="Y282" s="166" t="s">
        <v>7879</v>
      </c>
      <c r="Z282" s="166" t="s">
        <v>7880</v>
      </c>
      <c r="AA282" s="183" t="s">
        <v>7902</v>
      </c>
    </row>
    <row r="283" spans="1:27" x14ac:dyDescent="0.2">
      <c r="A283" s="183">
        <v>6570</v>
      </c>
      <c r="B283" s="124" t="str">
        <f>VLOOKUP(A283,BASE.!$A$2:$T$878,2,FALSE)</f>
        <v>Corporación de Oportunidad y Acción Solidaria OPCIÓN</v>
      </c>
      <c r="C283" s="124">
        <f>VLOOKUP(A283,BASE.!$A$2:$T$878,3,FALSE)</f>
        <v>717150007</v>
      </c>
      <c r="D283" s="124" t="str">
        <f>VLOOKUP(A283,BASE.!$A$2:$T$878,4,FALSE)</f>
        <v>Corporación de Derecho Privado.</v>
      </c>
      <c r="E283" s="124" t="str">
        <f>VLOOKUP(A283,BASE.!$A$2:$T$878,5,FALSE)</f>
        <v xml:space="preserve">Otorgada por Decreto Supremo Nº 972, de fecha 25 de julio de  1990, del Ministerio de Justicia, publicado en el Diario Oficial el día 13 de agosto de 1990. </v>
      </c>
      <c r="F283" s="124" t="str">
        <f>VLOOKUP(A283,BASE.!$A$2:$T$878,6,FALSE)</f>
        <v xml:space="preserve">Certificado de vigencia, folio Nº 500233447698, de fecha 18 de junio de 2019, del Servicio de Registro Civil e Identificación.
</v>
      </c>
      <c r="G283" s="124" t="str">
        <f>VLOOKUP(A283,BASE.!$A$2:$T$878,7,FALSE)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124" t="str">
        <f>VLOOKUP(A283,BASE.!$A$2:$T$878,8,FALSE)</f>
        <v xml:space="preserve">Presidente: Exequiel González Balbontín
Vicepresidenta: María Patricia Contreras Largo
Secretaria: María Francisca Concha Contreras
Tesorera: Sandra Cepeda Zepeda
</v>
      </c>
      <c r="I283" s="124" t="str">
        <f>VLOOKUP(A283,BASE.!$A$2:$T$878,9,FALSE)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124" t="str">
        <f>VLOOKUP(A283,BASE.!$A$2:$T$878,10,FALSE)</f>
        <v>21 de marzo de 2019 a 21 de marzo de 2022</v>
      </c>
      <c r="K283" s="124" t="str">
        <f>VLOOKUP(A283,BASE.!$A$2:$T$878,11,FALSE)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3" s="124" t="str">
        <f>VLOOKUP(A283,BASE.!$A$2:$T$878,12,FALSE)</f>
        <v xml:space="preserve">Carlos Justiniano Nº 1123, comuna de Providencia, Región Metropolitana.
</v>
      </c>
      <c r="M283" s="124" t="str">
        <f>VLOOKUP(A283,BASE.!$A$2:$T$878,13,FALSE)</f>
        <v>XIII</v>
      </c>
      <c r="N283" s="124" t="str">
        <f>VLOOKUP(A283,BASE.!$A$2:$T$878,14,FALSE)</f>
        <v>Providencia</v>
      </c>
      <c r="O283" s="124" t="str">
        <f>VLOOKUP(A283,BASE.!$A$2:$T$878,15,FALSE)</f>
        <v>Fono 223393900- 223393901</v>
      </c>
      <c r="P283" s="124">
        <f>VLOOKUP(A283,BASE.!$A$2:$T$878,16,FALSE)</f>
        <v>0</v>
      </c>
      <c r="Q283" s="124">
        <f>VLOOKUP(A283,BASE.!$A$2:$T$878,17,FALSE)</f>
        <v>0</v>
      </c>
      <c r="R283" s="124" t="str">
        <f>VLOOKUP(A283,BASE.!$A$2:$T$878,18,FALSE)</f>
        <v>93401: Institución de Asistencia Social</v>
      </c>
      <c r="S283" s="124" t="str">
        <f>VLOOKUP(A283,BASE.!$A$2:$T$878,19,FALSE)</f>
        <v>Certificado Financiero, correspondiente al año 2019, aprobado por el Sub Departamento de Supervisión Financiera Nacional.</v>
      </c>
      <c r="T283" s="169">
        <f>VLOOKUP(A283,BASE.!$A$2:$T$878,20,FALSE)</f>
        <v>37970</v>
      </c>
      <c r="U283" s="183">
        <v>6570</v>
      </c>
      <c r="V283" s="184">
        <v>22882686</v>
      </c>
      <c r="W283" s="184">
        <v>85917675</v>
      </c>
      <c r="X283" s="170">
        <v>44286</v>
      </c>
      <c r="Y283" s="166" t="s">
        <v>7879</v>
      </c>
      <c r="Z283" s="166" t="s">
        <v>7880</v>
      </c>
      <c r="AA283" s="183" t="s">
        <v>162</v>
      </c>
    </row>
    <row r="284" spans="1:27" x14ac:dyDescent="0.2">
      <c r="A284" s="183">
        <v>6570</v>
      </c>
      <c r="B284" s="124" t="str">
        <f>VLOOKUP(A284,BASE.!$A$2:$T$878,2,FALSE)</f>
        <v>Corporación de Oportunidad y Acción Solidaria OPCIÓN</v>
      </c>
      <c r="C284" s="124">
        <f>VLOOKUP(A284,BASE.!$A$2:$T$878,3,FALSE)</f>
        <v>717150007</v>
      </c>
      <c r="D284" s="124" t="str">
        <f>VLOOKUP(A284,BASE.!$A$2:$T$878,4,FALSE)</f>
        <v>Corporación de Derecho Privado.</v>
      </c>
      <c r="E284" s="124" t="str">
        <f>VLOOKUP(A284,BASE.!$A$2:$T$878,5,FALSE)</f>
        <v xml:space="preserve">Otorgada por Decreto Supremo Nº 972, de fecha 25 de julio de  1990, del Ministerio de Justicia, publicado en el Diario Oficial el día 13 de agosto de 1990. </v>
      </c>
      <c r="F284" s="124" t="str">
        <f>VLOOKUP(A284,BASE.!$A$2:$T$878,6,FALSE)</f>
        <v xml:space="preserve">Certificado de vigencia, folio Nº 500233447698, de fecha 18 de junio de 2019, del Servicio de Registro Civil e Identificación.
</v>
      </c>
      <c r="G284" s="124" t="str">
        <f>VLOOKUP(A284,BASE.!$A$2:$T$878,7,FALSE)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124" t="str">
        <f>VLOOKUP(A284,BASE.!$A$2:$T$878,8,FALSE)</f>
        <v xml:space="preserve">Presidente: Exequiel González Balbontín
Vicepresidenta: María Patricia Contreras Largo
Secretaria: María Francisca Concha Contreras
Tesorera: Sandra Cepeda Zepeda
</v>
      </c>
      <c r="I284" s="124" t="str">
        <f>VLOOKUP(A284,BASE.!$A$2:$T$878,9,FALSE)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124" t="str">
        <f>VLOOKUP(A284,BASE.!$A$2:$T$878,10,FALSE)</f>
        <v>21 de marzo de 2019 a 21 de marzo de 2022</v>
      </c>
      <c r="K284" s="124" t="str">
        <f>VLOOKUP(A284,BASE.!$A$2:$T$878,11,FALSE)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4" s="124" t="str">
        <f>VLOOKUP(A284,BASE.!$A$2:$T$878,12,FALSE)</f>
        <v xml:space="preserve">Carlos Justiniano Nº 1123, comuna de Providencia, Región Metropolitana.
</v>
      </c>
      <c r="M284" s="124" t="str">
        <f>VLOOKUP(A284,BASE.!$A$2:$T$878,13,FALSE)</f>
        <v>XIII</v>
      </c>
      <c r="N284" s="124" t="str">
        <f>VLOOKUP(A284,BASE.!$A$2:$T$878,14,FALSE)</f>
        <v>Providencia</v>
      </c>
      <c r="O284" s="124" t="str">
        <f>VLOOKUP(A284,BASE.!$A$2:$T$878,15,FALSE)</f>
        <v>Fono 223393900- 223393901</v>
      </c>
      <c r="P284" s="124">
        <f>VLOOKUP(A284,BASE.!$A$2:$T$878,16,FALSE)</f>
        <v>0</v>
      </c>
      <c r="Q284" s="124">
        <f>VLOOKUP(A284,BASE.!$A$2:$T$878,17,FALSE)</f>
        <v>0</v>
      </c>
      <c r="R284" s="124" t="str">
        <f>VLOOKUP(A284,BASE.!$A$2:$T$878,18,FALSE)</f>
        <v>93401: Institución de Asistencia Social</v>
      </c>
      <c r="S284" s="124" t="str">
        <f>VLOOKUP(A284,BASE.!$A$2:$T$878,19,FALSE)</f>
        <v>Certificado Financiero, correspondiente al año 2019, aprobado por el Sub Departamento de Supervisión Financiera Nacional.</v>
      </c>
      <c r="T284" s="169">
        <f>VLOOKUP(A284,BASE.!$A$2:$T$878,20,FALSE)</f>
        <v>37970</v>
      </c>
      <c r="U284" s="183">
        <v>6570</v>
      </c>
      <c r="V284" s="184">
        <v>0</v>
      </c>
      <c r="W284" s="184">
        <v>30144892</v>
      </c>
      <c r="X284" s="170">
        <v>44286</v>
      </c>
      <c r="Y284" s="166" t="s">
        <v>7879</v>
      </c>
      <c r="Z284" s="166" t="s">
        <v>7880</v>
      </c>
      <c r="AA284" s="183" t="s">
        <v>7959</v>
      </c>
    </row>
    <row r="285" spans="1:27" x14ac:dyDescent="0.2">
      <c r="A285" s="183">
        <v>6570</v>
      </c>
      <c r="B285" s="124" t="str">
        <f>VLOOKUP(A285,BASE.!$A$2:$T$878,2,FALSE)</f>
        <v>Corporación de Oportunidad y Acción Solidaria OPCIÓN</v>
      </c>
      <c r="C285" s="124">
        <f>VLOOKUP(A285,BASE.!$A$2:$T$878,3,FALSE)</f>
        <v>717150007</v>
      </c>
      <c r="D285" s="124" t="str">
        <f>VLOOKUP(A285,BASE.!$A$2:$T$878,4,FALSE)</f>
        <v>Corporación de Derecho Privado.</v>
      </c>
      <c r="E285" s="124" t="str">
        <f>VLOOKUP(A285,BASE.!$A$2:$T$878,5,FALSE)</f>
        <v xml:space="preserve">Otorgada por Decreto Supremo Nº 972, de fecha 25 de julio de  1990, del Ministerio de Justicia, publicado en el Diario Oficial el día 13 de agosto de 1990. </v>
      </c>
      <c r="F285" s="124" t="str">
        <f>VLOOKUP(A285,BASE.!$A$2:$T$878,6,FALSE)</f>
        <v xml:space="preserve">Certificado de vigencia, folio Nº 500233447698, de fecha 18 de junio de 2019, del Servicio de Registro Civil e Identificación.
</v>
      </c>
      <c r="G285" s="124" t="str">
        <f>VLOOKUP(A285,BASE.!$A$2:$T$878,7,FALSE)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124" t="str">
        <f>VLOOKUP(A285,BASE.!$A$2:$T$878,8,FALSE)</f>
        <v xml:space="preserve">Presidente: Exequiel González Balbontín
Vicepresidenta: María Patricia Contreras Largo
Secretaria: María Francisca Concha Contreras
Tesorera: Sandra Cepeda Zepeda
</v>
      </c>
      <c r="I285" s="124" t="str">
        <f>VLOOKUP(A285,BASE.!$A$2:$T$878,9,FALSE)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124" t="str">
        <f>VLOOKUP(A285,BASE.!$A$2:$T$878,10,FALSE)</f>
        <v>21 de marzo de 2019 a 21 de marzo de 2022</v>
      </c>
      <c r="K285" s="124" t="str">
        <f>VLOOKUP(A285,BASE.!$A$2:$T$878,11,FALSE)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5" s="124" t="str">
        <f>VLOOKUP(A285,BASE.!$A$2:$T$878,12,FALSE)</f>
        <v xml:space="preserve">Carlos Justiniano Nº 1123, comuna de Providencia, Región Metropolitana.
</v>
      </c>
      <c r="M285" s="124" t="str">
        <f>VLOOKUP(A285,BASE.!$A$2:$T$878,13,FALSE)</f>
        <v>XIII</v>
      </c>
      <c r="N285" s="124" t="str">
        <f>VLOOKUP(A285,BASE.!$A$2:$T$878,14,FALSE)</f>
        <v>Providencia</v>
      </c>
      <c r="O285" s="124" t="str">
        <f>VLOOKUP(A285,BASE.!$A$2:$T$878,15,FALSE)</f>
        <v>Fono 223393900- 223393901</v>
      </c>
      <c r="P285" s="124">
        <f>VLOOKUP(A285,BASE.!$A$2:$T$878,16,FALSE)</f>
        <v>0</v>
      </c>
      <c r="Q285" s="124">
        <f>VLOOKUP(A285,BASE.!$A$2:$T$878,17,FALSE)</f>
        <v>0</v>
      </c>
      <c r="R285" s="124" t="str">
        <f>VLOOKUP(A285,BASE.!$A$2:$T$878,18,FALSE)</f>
        <v>93401: Institución de Asistencia Social</v>
      </c>
      <c r="S285" s="124" t="str">
        <f>VLOOKUP(A285,BASE.!$A$2:$T$878,19,FALSE)</f>
        <v>Certificado Financiero, correspondiente al año 2019, aprobado por el Sub Departamento de Supervisión Financiera Nacional.</v>
      </c>
      <c r="T285" s="169">
        <f>VLOOKUP(A285,BASE.!$A$2:$T$878,20,FALSE)</f>
        <v>37970</v>
      </c>
      <c r="U285" s="183">
        <v>6570</v>
      </c>
      <c r="V285" s="184">
        <v>10100916</v>
      </c>
      <c r="W285" s="184">
        <v>31425072</v>
      </c>
      <c r="X285" s="170">
        <v>44286</v>
      </c>
      <c r="Y285" s="166" t="s">
        <v>7879</v>
      </c>
      <c r="Z285" s="166" t="s">
        <v>7880</v>
      </c>
      <c r="AA285" s="183" t="s">
        <v>7891</v>
      </c>
    </row>
    <row r="286" spans="1:27" x14ac:dyDescent="0.2">
      <c r="A286" s="183">
        <v>6570</v>
      </c>
      <c r="B286" s="124" t="str">
        <f>VLOOKUP(A286,BASE.!$A$2:$T$878,2,FALSE)</f>
        <v>Corporación de Oportunidad y Acción Solidaria OPCIÓN</v>
      </c>
      <c r="C286" s="124">
        <f>VLOOKUP(A286,BASE.!$A$2:$T$878,3,FALSE)</f>
        <v>717150007</v>
      </c>
      <c r="D286" s="124" t="str">
        <f>VLOOKUP(A286,BASE.!$A$2:$T$878,4,FALSE)</f>
        <v>Corporación de Derecho Privado.</v>
      </c>
      <c r="E286" s="124" t="str">
        <f>VLOOKUP(A286,BASE.!$A$2:$T$878,5,FALSE)</f>
        <v xml:space="preserve">Otorgada por Decreto Supremo Nº 972, de fecha 25 de julio de  1990, del Ministerio de Justicia, publicado en el Diario Oficial el día 13 de agosto de 1990. </v>
      </c>
      <c r="F286" s="124" t="str">
        <f>VLOOKUP(A286,BASE.!$A$2:$T$878,6,FALSE)</f>
        <v xml:space="preserve">Certificado de vigencia, folio Nº 500233447698, de fecha 18 de junio de 2019, del Servicio de Registro Civil e Identificación.
</v>
      </c>
      <c r="G286" s="124" t="str">
        <f>VLOOKUP(A286,BASE.!$A$2:$T$878,7,FALSE)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124" t="str">
        <f>VLOOKUP(A286,BASE.!$A$2:$T$878,8,FALSE)</f>
        <v xml:space="preserve">Presidente: Exequiel González Balbontín
Vicepresidenta: María Patricia Contreras Largo
Secretaria: María Francisca Concha Contreras
Tesorera: Sandra Cepeda Zepeda
</v>
      </c>
      <c r="I286" s="124" t="str">
        <f>VLOOKUP(A286,BASE.!$A$2:$T$878,9,FALSE)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124" t="str">
        <f>VLOOKUP(A286,BASE.!$A$2:$T$878,10,FALSE)</f>
        <v>21 de marzo de 2019 a 21 de marzo de 2022</v>
      </c>
      <c r="K286" s="124" t="str">
        <f>VLOOKUP(A286,BASE.!$A$2:$T$878,11,FALSE)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6" s="124" t="str">
        <f>VLOOKUP(A286,BASE.!$A$2:$T$878,12,FALSE)</f>
        <v xml:space="preserve">Carlos Justiniano Nº 1123, comuna de Providencia, Región Metropolitana.
</v>
      </c>
      <c r="M286" s="124" t="str">
        <f>VLOOKUP(A286,BASE.!$A$2:$T$878,13,FALSE)</f>
        <v>XIII</v>
      </c>
      <c r="N286" s="124" t="str">
        <f>VLOOKUP(A286,BASE.!$A$2:$T$878,14,FALSE)</f>
        <v>Providencia</v>
      </c>
      <c r="O286" s="124" t="str">
        <f>VLOOKUP(A286,BASE.!$A$2:$T$878,15,FALSE)</f>
        <v>Fono 223393900- 223393901</v>
      </c>
      <c r="P286" s="124">
        <f>VLOOKUP(A286,BASE.!$A$2:$T$878,16,FALSE)</f>
        <v>0</v>
      </c>
      <c r="Q286" s="124">
        <f>VLOOKUP(A286,BASE.!$A$2:$T$878,17,FALSE)</f>
        <v>0</v>
      </c>
      <c r="R286" s="124" t="str">
        <f>VLOOKUP(A286,BASE.!$A$2:$T$878,18,FALSE)</f>
        <v>93401: Institución de Asistencia Social</v>
      </c>
      <c r="S286" s="124" t="str">
        <f>VLOOKUP(A286,BASE.!$A$2:$T$878,19,FALSE)</f>
        <v>Certificado Financiero, correspondiente al año 2019, aprobado por el Sub Departamento de Supervisión Financiera Nacional.</v>
      </c>
      <c r="T286" s="169">
        <f>VLOOKUP(A286,BASE.!$A$2:$T$878,20,FALSE)</f>
        <v>37970</v>
      </c>
      <c r="U286" s="183">
        <v>6570</v>
      </c>
      <c r="V286" s="184">
        <v>73748169</v>
      </c>
      <c r="W286" s="184">
        <v>198214419</v>
      </c>
      <c r="X286" s="170">
        <v>44286</v>
      </c>
      <c r="Y286" s="166" t="s">
        <v>7879</v>
      </c>
      <c r="Z286" s="166" t="s">
        <v>7880</v>
      </c>
      <c r="AA286" s="183" t="s">
        <v>7954</v>
      </c>
    </row>
    <row r="287" spans="1:27" x14ac:dyDescent="0.2">
      <c r="A287" s="183">
        <v>6570</v>
      </c>
      <c r="B287" s="124" t="str">
        <f>VLOOKUP(A287,BASE.!$A$2:$T$878,2,FALSE)</f>
        <v>Corporación de Oportunidad y Acción Solidaria OPCIÓN</v>
      </c>
      <c r="C287" s="124">
        <f>VLOOKUP(A287,BASE.!$A$2:$T$878,3,FALSE)</f>
        <v>717150007</v>
      </c>
      <c r="D287" s="124" t="str">
        <f>VLOOKUP(A287,BASE.!$A$2:$T$878,4,FALSE)</f>
        <v>Corporación de Derecho Privado.</v>
      </c>
      <c r="E287" s="124" t="str">
        <f>VLOOKUP(A287,BASE.!$A$2:$T$878,5,FALSE)</f>
        <v xml:space="preserve">Otorgada por Decreto Supremo Nº 972, de fecha 25 de julio de  1990, del Ministerio de Justicia, publicado en el Diario Oficial el día 13 de agosto de 1990. </v>
      </c>
      <c r="F287" s="124" t="str">
        <f>VLOOKUP(A287,BASE.!$A$2:$T$878,6,FALSE)</f>
        <v xml:space="preserve">Certificado de vigencia, folio Nº 500233447698, de fecha 18 de junio de 2019, del Servicio de Registro Civil e Identificación.
</v>
      </c>
      <c r="G287" s="124" t="str">
        <f>VLOOKUP(A287,BASE.!$A$2:$T$878,7,FALSE)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124" t="str">
        <f>VLOOKUP(A287,BASE.!$A$2:$T$878,8,FALSE)</f>
        <v xml:space="preserve">Presidente: Exequiel González Balbontín
Vicepresidenta: María Patricia Contreras Largo
Secretaria: María Francisca Concha Contreras
Tesorera: Sandra Cepeda Zepeda
</v>
      </c>
      <c r="I287" s="124" t="str">
        <f>VLOOKUP(A287,BASE.!$A$2:$T$878,9,FALSE)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124" t="str">
        <f>VLOOKUP(A287,BASE.!$A$2:$T$878,10,FALSE)</f>
        <v>21 de marzo de 2019 a 21 de marzo de 2022</v>
      </c>
      <c r="K287" s="124" t="str">
        <f>VLOOKUP(A287,BASE.!$A$2:$T$878,11,FALSE)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124" t="str">
        <f>VLOOKUP(A287,BASE.!$A$2:$T$878,12,FALSE)</f>
        <v xml:space="preserve">Carlos Justiniano Nº 1123, comuna de Providencia, Región Metropolitana.
</v>
      </c>
      <c r="M287" s="124" t="str">
        <f>VLOOKUP(A287,BASE.!$A$2:$T$878,13,FALSE)</f>
        <v>XIII</v>
      </c>
      <c r="N287" s="124" t="str">
        <f>VLOOKUP(A287,BASE.!$A$2:$T$878,14,FALSE)</f>
        <v>Providencia</v>
      </c>
      <c r="O287" s="124" t="str">
        <f>VLOOKUP(A287,BASE.!$A$2:$T$878,15,FALSE)</f>
        <v>Fono 223393900- 223393901</v>
      </c>
      <c r="P287" s="124">
        <f>VLOOKUP(A287,BASE.!$A$2:$T$878,16,FALSE)</f>
        <v>0</v>
      </c>
      <c r="Q287" s="124">
        <f>VLOOKUP(A287,BASE.!$A$2:$T$878,17,FALSE)</f>
        <v>0</v>
      </c>
      <c r="R287" s="124" t="str">
        <f>VLOOKUP(A287,BASE.!$A$2:$T$878,18,FALSE)</f>
        <v>93401: Institución de Asistencia Social</v>
      </c>
      <c r="S287" s="124" t="str">
        <f>VLOOKUP(A287,BASE.!$A$2:$T$878,19,FALSE)</f>
        <v>Certificado Financiero, correspondiente al año 2019, aprobado por el Sub Departamento de Supervisión Financiera Nacional.</v>
      </c>
      <c r="T287" s="169">
        <f>VLOOKUP(A287,BASE.!$A$2:$T$878,20,FALSE)</f>
        <v>37970</v>
      </c>
      <c r="U287" s="183">
        <v>6570</v>
      </c>
      <c r="V287" s="184">
        <v>16055812</v>
      </c>
      <c r="W287" s="184">
        <v>54295835</v>
      </c>
      <c r="X287" s="170">
        <v>44286</v>
      </c>
      <c r="Y287" s="166" t="s">
        <v>7879</v>
      </c>
      <c r="Z287" s="166" t="s">
        <v>7880</v>
      </c>
      <c r="AA287" s="183" t="s">
        <v>7892</v>
      </c>
    </row>
    <row r="288" spans="1:27" x14ac:dyDescent="0.2">
      <c r="A288" s="183">
        <v>6570</v>
      </c>
      <c r="B288" s="124" t="str">
        <f>VLOOKUP(A288,BASE.!$A$2:$T$878,2,FALSE)</f>
        <v>Corporación de Oportunidad y Acción Solidaria OPCIÓN</v>
      </c>
      <c r="C288" s="124">
        <f>VLOOKUP(A288,BASE.!$A$2:$T$878,3,FALSE)</f>
        <v>717150007</v>
      </c>
      <c r="D288" s="124" t="str">
        <f>VLOOKUP(A288,BASE.!$A$2:$T$878,4,FALSE)</f>
        <v>Corporación de Derecho Privado.</v>
      </c>
      <c r="E288" s="124" t="str">
        <f>VLOOKUP(A288,BASE.!$A$2:$T$878,5,FALSE)</f>
        <v xml:space="preserve">Otorgada por Decreto Supremo Nº 972, de fecha 25 de julio de  1990, del Ministerio de Justicia, publicado en el Diario Oficial el día 13 de agosto de 1990. </v>
      </c>
      <c r="F288" s="124" t="str">
        <f>VLOOKUP(A288,BASE.!$A$2:$T$878,6,FALSE)</f>
        <v xml:space="preserve">Certificado de vigencia, folio Nº 500233447698, de fecha 18 de junio de 2019, del Servicio de Registro Civil e Identificación.
</v>
      </c>
      <c r="G288" s="124" t="str">
        <f>VLOOKUP(A288,BASE.!$A$2:$T$878,7,FALSE)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124" t="str">
        <f>VLOOKUP(A288,BASE.!$A$2:$T$878,8,FALSE)</f>
        <v xml:space="preserve">Presidente: Exequiel González Balbontín
Vicepresidenta: María Patricia Contreras Largo
Secretaria: María Francisca Concha Contreras
Tesorera: Sandra Cepeda Zepeda
</v>
      </c>
      <c r="I288" s="124" t="str">
        <f>VLOOKUP(A288,BASE.!$A$2:$T$878,9,FALSE)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124" t="str">
        <f>VLOOKUP(A288,BASE.!$A$2:$T$878,10,FALSE)</f>
        <v>21 de marzo de 2019 a 21 de marzo de 2022</v>
      </c>
      <c r="K288" s="124" t="str">
        <f>VLOOKUP(A288,BASE.!$A$2:$T$878,11,FALSE)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124" t="str">
        <f>VLOOKUP(A288,BASE.!$A$2:$T$878,12,FALSE)</f>
        <v xml:space="preserve">Carlos Justiniano Nº 1123, comuna de Providencia, Región Metropolitana.
</v>
      </c>
      <c r="M288" s="124" t="str">
        <f>VLOOKUP(A288,BASE.!$A$2:$T$878,13,FALSE)</f>
        <v>XIII</v>
      </c>
      <c r="N288" s="124" t="str">
        <f>VLOOKUP(A288,BASE.!$A$2:$T$878,14,FALSE)</f>
        <v>Providencia</v>
      </c>
      <c r="O288" s="124" t="str">
        <f>VLOOKUP(A288,BASE.!$A$2:$T$878,15,FALSE)</f>
        <v>Fono 223393900- 223393901</v>
      </c>
      <c r="P288" s="124">
        <f>VLOOKUP(A288,BASE.!$A$2:$T$878,16,FALSE)</f>
        <v>0</v>
      </c>
      <c r="Q288" s="124">
        <f>VLOOKUP(A288,BASE.!$A$2:$T$878,17,FALSE)</f>
        <v>0</v>
      </c>
      <c r="R288" s="124" t="str">
        <f>VLOOKUP(A288,BASE.!$A$2:$T$878,18,FALSE)</f>
        <v>93401: Institución de Asistencia Social</v>
      </c>
      <c r="S288" s="124" t="str">
        <f>VLOOKUP(A288,BASE.!$A$2:$T$878,19,FALSE)</f>
        <v>Certificado Financiero, correspondiente al año 2019, aprobado por el Sub Departamento de Supervisión Financiera Nacional.</v>
      </c>
      <c r="T288" s="169">
        <f>VLOOKUP(A288,BASE.!$A$2:$T$878,20,FALSE)</f>
        <v>37970</v>
      </c>
      <c r="U288" s="183">
        <v>6570</v>
      </c>
      <c r="V288" s="184">
        <v>13708386</v>
      </c>
      <c r="W288" s="184">
        <v>57940778</v>
      </c>
      <c r="X288" s="170">
        <v>44286</v>
      </c>
      <c r="Y288" s="166" t="s">
        <v>7879</v>
      </c>
      <c r="Z288" s="166" t="s">
        <v>7880</v>
      </c>
      <c r="AA288" s="183" t="s">
        <v>7913</v>
      </c>
    </row>
    <row r="289" spans="1:27" x14ac:dyDescent="0.2">
      <c r="A289" s="183">
        <v>6570</v>
      </c>
      <c r="B289" s="124" t="str">
        <f>VLOOKUP(A289,BASE.!$A$2:$T$878,2,FALSE)</f>
        <v>Corporación de Oportunidad y Acción Solidaria OPCIÓN</v>
      </c>
      <c r="C289" s="124">
        <f>VLOOKUP(A289,BASE.!$A$2:$T$878,3,FALSE)</f>
        <v>717150007</v>
      </c>
      <c r="D289" s="124" t="str">
        <f>VLOOKUP(A289,BASE.!$A$2:$T$878,4,FALSE)</f>
        <v>Corporación de Derecho Privado.</v>
      </c>
      <c r="E289" s="124" t="str">
        <f>VLOOKUP(A289,BASE.!$A$2:$T$878,5,FALSE)</f>
        <v xml:space="preserve">Otorgada por Decreto Supremo Nº 972, de fecha 25 de julio de  1990, del Ministerio de Justicia, publicado en el Diario Oficial el día 13 de agosto de 1990. </v>
      </c>
      <c r="F289" s="124" t="str">
        <f>VLOOKUP(A289,BASE.!$A$2:$T$878,6,FALSE)</f>
        <v xml:space="preserve">Certificado de vigencia, folio Nº 500233447698, de fecha 18 de junio de 2019, del Servicio de Registro Civil e Identificación.
</v>
      </c>
      <c r="G289" s="124" t="str">
        <f>VLOOKUP(A289,BASE.!$A$2:$T$878,7,FALSE)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124" t="str">
        <f>VLOOKUP(A289,BASE.!$A$2:$T$878,8,FALSE)</f>
        <v xml:space="preserve">Presidente: Exequiel González Balbontín
Vicepresidenta: María Patricia Contreras Largo
Secretaria: María Francisca Concha Contreras
Tesorera: Sandra Cepeda Zepeda
</v>
      </c>
      <c r="I289" s="124" t="str">
        <f>VLOOKUP(A289,BASE.!$A$2:$T$878,9,FALSE)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124" t="str">
        <f>VLOOKUP(A289,BASE.!$A$2:$T$878,10,FALSE)</f>
        <v>21 de marzo de 2019 a 21 de marzo de 2022</v>
      </c>
      <c r="K289" s="124" t="str">
        <f>VLOOKUP(A289,BASE.!$A$2:$T$878,11,FALSE)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124" t="str">
        <f>VLOOKUP(A289,BASE.!$A$2:$T$878,12,FALSE)</f>
        <v xml:space="preserve">Carlos Justiniano Nº 1123, comuna de Providencia, Región Metropolitana.
</v>
      </c>
      <c r="M289" s="124" t="str">
        <f>VLOOKUP(A289,BASE.!$A$2:$T$878,13,FALSE)</f>
        <v>XIII</v>
      </c>
      <c r="N289" s="124" t="str">
        <f>VLOOKUP(A289,BASE.!$A$2:$T$878,14,FALSE)</f>
        <v>Providencia</v>
      </c>
      <c r="O289" s="124" t="str">
        <f>VLOOKUP(A289,BASE.!$A$2:$T$878,15,FALSE)</f>
        <v>Fono 223393900- 223393901</v>
      </c>
      <c r="P289" s="124">
        <f>VLOOKUP(A289,BASE.!$A$2:$T$878,16,FALSE)</f>
        <v>0</v>
      </c>
      <c r="Q289" s="124">
        <f>VLOOKUP(A289,BASE.!$A$2:$T$878,17,FALSE)</f>
        <v>0</v>
      </c>
      <c r="R289" s="124" t="str">
        <f>VLOOKUP(A289,BASE.!$A$2:$T$878,18,FALSE)</f>
        <v>93401: Institución de Asistencia Social</v>
      </c>
      <c r="S289" s="124" t="str">
        <f>VLOOKUP(A289,BASE.!$A$2:$T$878,19,FALSE)</f>
        <v>Certificado Financiero, correspondiente al año 2019, aprobado por el Sub Departamento de Supervisión Financiera Nacional.</v>
      </c>
      <c r="T289" s="169">
        <f>VLOOKUP(A289,BASE.!$A$2:$T$878,20,FALSE)</f>
        <v>37970</v>
      </c>
      <c r="U289" s="183">
        <v>6570</v>
      </c>
      <c r="V289" s="184">
        <v>0</v>
      </c>
      <c r="W289" s="184">
        <v>14390208</v>
      </c>
      <c r="X289" s="170">
        <v>44286</v>
      </c>
      <c r="Y289" s="166" t="s">
        <v>7879</v>
      </c>
      <c r="Z289" s="166" t="s">
        <v>7880</v>
      </c>
      <c r="AA289" s="183" t="s">
        <v>7949</v>
      </c>
    </row>
    <row r="290" spans="1:27" x14ac:dyDescent="0.2">
      <c r="A290" s="183">
        <v>6570</v>
      </c>
      <c r="B290" s="124" t="str">
        <f>VLOOKUP(A290,BASE.!$A$2:$T$878,2,FALSE)</f>
        <v>Corporación de Oportunidad y Acción Solidaria OPCIÓN</v>
      </c>
      <c r="C290" s="124">
        <f>VLOOKUP(A290,BASE.!$A$2:$T$878,3,FALSE)</f>
        <v>717150007</v>
      </c>
      <c r="D290" s="124" t="str">
        <f>VLOOKUP(A290,BASE.!$A$2:$T$878,4,FALSE)</f>
        <v>Corporación de Derecho Privado.</v>
      </c>
      <c r="E290" s="124" t="str">
        <f>VLOOKUP(A290,BASE.!$A$2:$T$878,5,FALSE)</f>
        <v xml:space="preserve">Otorgada por Decreto Supremo Nº 972, de fecha 25 de julio de  1990, del Ministerio de Justicia, publicado en el Diario Oficial el día 13 de agosto de 1990. </v>
      </c>
      <c r="F290" s="124" t="str">
        <f>VLOOKUP(A290,BASE.!$A$2:$T$878,6,FALSE)</f>
        <v xml:space="preserve">Certificado de vigencia, folio Nº 500233447698, de fecha 18 de junio de 2019, del Servicio de Registro Civil e Identificación.
</v>
      </c>
      <c r="G290" s="124" t="str">
        <f>VLOOKUP(A290,BASE.!$A$2:$T$878,7,FALSE)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24" t="str">
        <f>VLOOKUP(A290,BASE.!$A$2:$T$878,8,FALSE)</f>
        <v xml:space="preserve">Presidente: Exequiel González Balbontín
Vicepresidenta: María Patricia Contreras Largo
Secretaria: María Francisca Concha Contreras
Tesorera: Sandra Cepeda Zepeda
</v>
      </c>
      <c r="I290" s="124" t="str">
        <f>VLOOKUP(A290,BASE.!$A$2:$T$878,9,FALSE)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24" t="str">
        <f>VLOOKUP(A290,BASE.!$A$2:$T$878,10,FALSE)</f>
        <v>21 de marzo de 2019 a 21 de marzo de 2022</v>
      </c>
      <c r="K290" s="124" t="str">
        <f>VLOOKUP(A290,BASE.!$A$2:$T$878,11,FALSE)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124" t="str">
        <f>VLOOKUP(A290,BASE.!$A$2:$T$878,12,FALSE)</f>
        <v xml:space="preserve">Carlos Justiniano Nº 1123, comuna de Providencia, Región Metropolitana.
</v>
      </c>
      <c r="M290" s="124" t="str">
        <f>VLOOKUP(A290,BASE.!$A$2:$T$878,13,FALSE)</f>
        <v>XIII</v>
      </c>
      <c r="N290" s="124" t="str">
        <f>VLOOKUP(A290,BASE.!$A$2:$T$878,14,FALSE)</f>
        <v>Providencia</v>
      </c>
      <c r="O290" s="124" t="str">
        <f>VLOOKUP(A290,BASE.!$A$2:$T$878,15,FALSE)</f>
        <v>Fono 223393900- 223393901</v>
      </c>
      <c r="P290" s="124">
        <f>VLOOKUP(A290,BASE.!$A$2:$T$878,16,FALSE)</f>
        <v>0</v>
      </c>
      <c r="Q290" s="124">
        <f>VLOOKUP(A290,BASE.!$A$2:$T$878,17,FALSE)</f>
        <v>0</v>
      </c>
      <c r="R290" s="124" t="str">
        <f>VLOOKUP(A290,BASE.!$A$2:$T$878,18,FALSE)</f>
        <v>93401: Institución de Asistencia Social</v>
      </c>
      <c r="S290" s="124" t="str">
        <f>VLOOKUP(A290,BASE.!$A$2:$T$878,19,FALSE)</f>
        <v>Certificado Financiero, correspondiente al año 2019, aprobado por el Sub Departamento de Supervisión Financiera Nacional.</v>
      </c>
      <c r="T290" s="169">
        <f>VLOOKUP(A290,BASE.!$A$2:$T$878,20,FALSE)</f>
        <v>37970</v>
      </c>
      <c r="U290" s="183">
        <v>6570</v>
      </c>
      <c r="V290" s="184">
        <v>0</v>
      </c>
      <c r="W290" s="184">
        <v>20312168</v>
      </c>
      <c r="X290" s="170">
        <v>44286</v>
      </c>
      <c r="Y290" s="166" t="s">
        <v>7879</v>
      </c>
      <c r="Z290" s="166" t="s">
        <v>7880</v>
      </c>
      <c r="AA290" s="183" t="s">
        <v>250</v>
      </c>
    </row>
    <row r="291" spans="1:27" x14ac:dyDescent="0.2">
      <c r="A291" s="183">
        <v>6570</v>
      </c>
      <c r="B291" s="124" t="str">
        <f>VLOOKUP(A291,BASE.!$A$2:$T$878,2,FALSE)</f>
        <v>Corporación de Oportunidad y Acción Solidaria OPCIÓN</v>
      </c>
      <c r="C291" s="124">
        <f>VLOOKUP(A291,BASE.!$A$2:$T$878,3,FALSE)</f>
        <v>717150007</v>
      </c>
      <c r="D291" s="124" t="str">
        <f>VLOOKUP(A291,BASE.!$A$2:$T$878,4,FALSE)</f>
        <v>Corporación de Derecho Privado.</v>
      </c>
      <c r="E291" s="124" t="str">
        <f>VLOOKUP(A291,BASE.!$A$2:$T$878,5,FALSE)</f>
        <v xml:space="preserve">Otorgada por Decreto Supremo Nº 972, de fecha 25 de julio de  1990, del Ministerio de Justicia, publicado en el Diario Oficial el día 13 de agosto de 1990. </v>
      </c>
      <c r="F291" s="124" t="str">
        <f>VLOOKUP(A291,BASE.!$A$2:$T$878,6,FALSE)</f>
        <v xml:space="preserve">Certificado de vigencia, folio Nº 500233447698, de fecha 18 de junio de 2019, del Servicio de Registro Civil e Identificación.
</v>
      </c>
      <c r="G291" s="124" t="str">
        <f>VLOOKUP(A291,BASE.!$A$2:$T$878,7,FALSE)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24" t="str">
        <f>VLOOKUP(A291,BASE.!$A$2:$T$878,8,FALSE)</f>
        <v xml:space="preserve">Presidente: Exequiel González Balbontín
Vicepresidenta: María Patricia Contreras Largo
Secretaria: María Francisca Concha Contreras
Tesorera: Sandra Cepeda Zepeda
</v>
      </c>
      <c r="I291" s="124" t="str">
        <f>VLOOKUP(A291,BASE.!$A$2:$T$878,9,FALSE)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24" t="str">
        <f>VLOOKUP(A291,BASE.!$A$2:$T$878,10,FALSE)</f>
        <v>21 de marzo de 2019 a 21 de marzo de 2022</v>
      </c>
      <c r="K291" s="124" t="str">
        <f>VLOOKUP(A291,BASE.!$A$2:$T$878,11,FALSE)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124" t="str">
        <f>VLOOKUP(A291,BASE.!$A$2:$T$878,12,FALSE)</f>
        <v xml:space="preserve">Carlos Justiniano Nº 1123, comuna de Providencia, Región Metropolitana.
</v>
      </c>
      <c r="M291" s="124" t="str">
        <f>VLOOKUP(A291,BASE.!$A$2:$T$878,13,FALSE)</f>
        <v>XIII</v>
      </c>
      <c r="N291" s="124" t="str">
        <f>VLOOKUP(A291,BASE.!$A$2:$T$878,14,FALSE)</f>
        <v>Providencia</v>
      </c>
      <c r="O291" s="124" t="str">
        <f>VLOOKUP(A291,BASE.!$A$2:$T$878,15,FALSE)</f>
        <v>Fono 223393900- 223393901</v>
      </c>
      <c r="P291" s="124">
        <f>VLOOKUP(A291,BASE.!$A$2:$T$878,16,FALSE)</f>
        <v>0</v>
      </c>
      <c r="Q291" s="124">
        <f>VLOOKUP(A291,BASE.!$A$2:$T$878,17,FALSE)</f>
        <v>0</v>
      </c>
      <c r="R291" s="124" t="str">
        <f>VLOOKUP(A291,BASE.!$A$2:$T$878,18,FALSE)</f>
        <v>93401: Institución de Asistencia Social</v>
      </c>
      <c r="S291" s="124" t="str">
        <f>VLOOKUP(A291,BASE.!$A$2:$T$878,19,FALSE)</f>
        <v>Certificado Financiero, correspondiente al año 2019, aprobado por el Sub Departamento de Supervisión Financiera Nacional.</v>
      </c>
      <c r="T291" s="169">
        <f>VLOOKUP(A291,BASE.!$A$2:$T$878,20,FALSE)</f>
        <v>37970</v>
      </c>
      <c r="U291" s="183">
        <v>6570</v>
      </c>
      <c r="V291" s="184">
        <v>102440936</v>
      </c>
      <c r="W291" s="184">
        <v>295263691</v>
      </c>
      <c r="X291" s="170">
        <v>44286</v>
      </c>
      <c r="Y291" s="166" t="s">
        <v>7879</v>
      </c>
      <c r="Z291" s="166" t="s">
        <v>7880</v>
      </c>
      <c r="AA291" s="183" t="s">
        <v>187</v>
      </c>
    </row>
    <row r="292" spans="1:27" x14ac:dyDescent="0.2">
      <c r="A292" s="183">
        <v>6570</v>
      </c>
      <c r="B292" s="124" t="str">
        <f>VLOOKUP(A292,BASE.!$A$2:$T$878,2,FALSE)</f>
        <v>Corporación de Oportunidad y Acción Solidaria OPCIÓN</v>
      </c>
      <c r="C292" s="124">
        <f>VLOOKUP(A292,BASE.!$A$2:$T$878,3,FALSE)</f>
        <v>717150007</v>
      </c>
      <c r="D292" s="124" t="str">
        <f>VLOOKUP(A292,BASE.!$A$2:$T$878,4,FALSE)</f>
        <v>Corporación de Derecho Privado.</v>
      </c>
      <c r="E292" s="124" t="str">
        <f>VLOOKUP(A292,BASE.!$A$2:$T$878,5,FALSE)</f>
        <v xml:space="preserve">Otorgada por Decreto Supremo Nº 972, de fecha 25 de julio de  1990, del Ministerio de Justicia, publicado en el Diario Oficial el día 13 de agosto de 1990. </v>
      </c>
      <c r="F292" s="124" t="str">
        <f>VLOOKUP(A292,BASE.!$A$2:$T$878,6,FALSE)</f>
        <v xml:space="preserve">Certificado de vigencia, folio Nº 500233447698, de fecha 18 de junio de 2019, del Servicio de Registro Civil e Identificación.
</v>
      </c>
      <c r="G292" s="124" t="str">
        <f>VLOOKUP(A292,BASE.!$A$2:$T$878,7,FALSE)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24" t="str">
        <f>VLOOKUP(A292,BASE.!$A$2:$T$878,8,FALSE)</f>
        <v xml:space="preserve">Presidente: Exequiel González Balbontín
Vicepresidenta: María Patricia Contreras Largo
Secretaria: María Francisca Concha Contreras
Tesorera: Sandra Cepeda Zepeda
</v>
      </c>
      <c r="I292" s="124" t="str">
        <f>VLOOKUP(A292,BASE.!$A$2:$T$878,9,FALSE)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24" t="str">
        <f>VLOOKUP(A292,BASE.!$A$2:$T$878,10,FALSE)</f>
        <v>21 de marzo de 2019 a 21 de marzo de 2022</v>
      </c>
      <c r="K292" s="124" t="str">
        <f>VLOOKUP(A292,BASE.!$A$2:$T$878,11,FALSE)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124" t="str">
        <f>VLOOKUP(A292,BASE.!$A$2:$T$878,12,FALSE)</f>
        <v xml:space="preserve">Carlos Justiniano Nº 1123, comuna de Providencia, Región Metropolitana.
</v>
      </c>
      <c r="M292" s="124" t="str">
        <f>VLOOKUP(A292,BASE.!$A$2:$T$878,13,FALSE)</f>
        <v>XIII</v>
      </c>
      <c r="N292" s="124" t="str">
        <f>VLOOKUP(A292,BASE.!$A$2:$T$878,14,FALSE)</f>
        <v>Providencia</v>
      </c>
      <c r="O292" s="124" t="str">
        <f>VLOOKUP(A292,BASE.!$A$2:$T$878,15,FALSE)</f>
        <v>Fono 223393900- 223393901</v>
      </c>
      <c r="P292" s="124">
        <f>VLOOKUP(A292,BASE.!$A$2:$T$878,16,FALSE)</f>
        <v>0</v>
      </c>
      <c r="Q292" s="124">
        <f>VLOOKUP(A292,BASE.!$A$2:$T$878,17,FALSE)</f>
        <v>0</v>
      </c>
      <c r="R292" s="124" t="str">
        <f>VLOOKUP(A292,BASE.!$A$2:$T$878,18,FALSE)</f>
        <v>93401: Institución de Asistencia Social</v>
      </c>
      <c r="S292" s="124" t="str">
        <f>VLOOKUP(A292,BASE.!$A$2:$T$878,19,FALSE)</f>
        <v>Certificado Financiero, correspondiente al año 2019, aprobado por el Sub Departamento de Supervisión Financiera Nacional.</v>
      </c>
      <c r="T292" s="169">
        <f>VLOOKUP(A292,BASE.!$A$2:$T$878,20,FALSE)</f>
        <v>37970</v>
      </c>
      <c r="U292" s="183">
        <v>6570</v>
      </c>
      <c r="V292" s="184">
        <v>36266754</v>
      </c>
      <c r="W292" s="184">
        <v>108101696</v>
      </c>
      <c r="X292" s="170">
        <v>44286</v>
      </c>
      <c r="Y292" s="166" t="s">
        <v>7879</v>
      </c>
      <c r="Z292" s="166" t="s">
        <v>7880</v>
      </c>
      <c r="AA292" s="183" t="s">
        <v>7944</v>
      </c>
    </row>
    <row r="293" spans="1:27" x14ac:dyDescent="0.2">
      <c r="A293" s="183">
        <v>6570</v>
      </c>
      <c r="B293" s="124" t="str">
        <f>VLOOKUP(A293,BASE.!$A$2:$T$878,2,FALSE)</f>
        <v>Corporación de Oportunidad y Acción Solidaria OPCIÓN</v>
      </c>
      <c r="C293" s="124">
        <f>VLOOKUP(A293,BASE.!$A$2:$T$878,3,FALSE)</f>
        <v>717150007</v>
      </c>
      <c r="D293" s="124" t="str">
        <f>VLOOKUP(A293,BASE.!$A$2:$T$878,4,FALSE)</f>
        <v>Corporación de Derecho Privado.</v>
      </c>
      <c r="E293" s="124" t="str">
        <f>VLOOKUP(A293,BASE.!$A$2:$T$878,5,FALSE)</f>
        <v xml:space="preserve">Otorgada por Decreto Supremo Nº 972, de fecha 25 de julio de  1990, del Ministerio de Justicia, publicado en el Diario Oficial el día 13 de agosto de 1990. </v>
      </c>
      <c r="F293" s="124" t="str">
        <f>VLOOKUP(A293,BASE.!$A$2:$T$878,6,FALSE)</f>
        <v xml:space="preserve">Certificado de vigencia, folio Nº 500233447698, de fecha 18 de junio de 2019, del Servicio de Registro Civil e Identificación.
</v>
      </c>
      <c r="G293" s="124" t="str">
        <f>VLOOKUP(A293,BASE.!$A$2:$T$878,7,FALSE)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24" t="str">
        <f>VLOOKUP(A293,BASE.!$A$2:$T$878,8,FALSE)</f>
        <v xml:space="preserve">Presidente: Exequiel González Balbontín
Vicepresidenta: María Patricia Contreras Largo
Secretaria: María Francisca Concha Contreras
Tesorera: Sandra Cepeda Zepeda
</v>
      </c>
      <c r="I293" s="124" t="str">
        <f>VLOOKUP(A293,BASE.!$A$2:$T$878,9,FALSE)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24" t="str">
        <f>VLOOKUP(A293,BASE.!$A$2:$T$878,10,FALSE)</f>
        <v>21 de marzo de 2019 a 21 de marzo de 2022</v>
      </c>
      <c r="K293" s="124" t="str">
        <f>VLOOKUP(A293,BASE.!$A$2:$T$878,11,FALSE)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124" t="str">
        <f>VLOOKUP(A293,BASE.!$A$2:$T$878,12,FALSE)</f>
        <v xml:space="preserve">Carlos Justiniano Nº 1123, comuna de Providencia, Región Metropolitana.
</v>
      </c>
      <c r="M293" s="124" t="str">
        <f>VLOOKUP(A293,BASE.!$A$2:$T$878,13,FALSE)</f>
        <v>XIII</v>
      </c>
      <c r="N293" s="124" t="str">
        <f>VLOOKUP(A293,BASE.!$A$2:$T$878,14,FALSE)</f>
        <v>Providencia</v>
      </c>
      <c r="O293" s="124" t="str">
        <f>VLOOKUP(A293,BASE.!$A$2:$T$878,15,FALSE)</f>
        <v>Fono 223393900- 223393901</v>
      </c>
      <c r="P293" s="124">
        <f>VLOOKUP(A293,BASE.!$A$2:$T$878,16,FALSE)</f>
        <v>0</v>
      </c>
      <c r="Q293" s="124">
        <f>VLOOKUP(A293,BASE.!$A$2:$T$878,17,FALSE)</f>
        <v>0</v>
      </c>
      <c r="R293" s="124" t="str">
        <f>VLOOKUP(A293,BASE.!$A$2:$T$878,18,FALSE)</f>
        <v>93401: Institución de Asistencia Social</v>
      </c>
      <c r="S293" s="124" t="str">
        <f>VLOOKUP(A293,BASE.!$A$2:$T$878,19,FALSE)</f>
        <v>Certificado Financiero, correspondiente al año 2019, aprobado por el Sub Departamento de Supervisión Financiera Nacional.</v>
      </c>
      <c r="T293" s="169">
        <f>VLOOKUP(A293,BASE.!$A$2:$T$878,20,FALSE)</f>
        <v>37970</v>
      </c>
      <c r="U293" s="183">
        <v>6570</v>
      </c>
      <c r="V293" s="184">
        <v>39765784</v>
      </c>
      <c r="W293" s="184">
        <v>138771924</v>
      </c>
      <c r="X293" s="170">
        <v>44286</v>
      </c>
      <c r="Y293" s="166" t="s">
        <v>7879</v>
      </c>
      <c r="Z293" s="166" t="s">
        <v>7880</v>
      </c>
      <c r="AA293" s="183" t="s">
        <v>7960</v>
      </c>
    </row>
    <row r="294" spans="1:27" x14ac:dyDescent="0.2">
      <c r="A294" s="183">
        <v>6570</v>
      </c>
      <c r="B294" s="124" t="str">
        <f>VLOOKUP(A294,BASE.!$A$2:$T$878,2,FALSE)</f>
        <v>Corporación de Oportunidad y Acción Solidaria OPCIÓN</v>
      </c>
      <c r="C294" s="124">
        <f>VLOOKUP(A294,BASE.!$A$2:$T$878,3,FALSE)</f>
        <v>717150007</v>
      </c>
      <c r="D294" s="124" t="str">
        <f>VLOOKUP(A294,BASE.!$A$2:$T$878,4,FALSE)</f>
        <v>Corporación de Derecho Privado.</v>
      </c>
      <c r="E294" s="124" t="str">
        <f>VLOOKUP(A294,BASE.!$A$2:$T$878,5,FALSE)</f>
        <v xml:space="preserve">Otorgada por Decreto Supremo Nº 972, de fecha 25 de julio de  1990, del Ministerio de Justicia, publicado en el Diario Oficial el día 13 de agosto de 1990. </v>
      </c>
      <c r="F294" s="124" t="str">
        <f>VLOOKUP(A294,BASE.!$A$2:$T$878,6,FALSE)</f>
        <v xml:space="preserve">Certificado de vigencia, folio Nº 500233447698, de fecha 18 de junio de 2019, del Servicio de Registro Civil e Identificación.
</v>
      </c>
      <c r="G294" s="124" t="str">
        <f>VLOOKUP(A294,BASE.!$A$2:$T$878,7,FALSE)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24" t="str">
        <f>VLOOKUP(A294,BASE.!$A$2:$T$878,8,FALSE)</f>
        <v xml:space="preserve">Presidente: Exequiel González Balbontín
Vicepresidenta: María Patricia Contreras Largo
Secretaria: María Francisca Concha Contreras
Tesorera: Sandra Cepeda Zepeda
</v>
      </c>
      <c r="I294" s="124" t="str">
        <f>VLOOKUP(A294,BASE.!$A$2:$T$878,9,FALSE)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24" t="str">
        <f>VLOOKUP(A294,BASE.!$A$2:$T$878,10,FALSE)</f>
        <v>21 de marzo de 2019 a 21 de marzo de 2022</v>
      </c>
      <c r="K294" s="124" t="str">
        <f>VLOOKUP(A294,BASE.!$A$2:$T$878,11,FALSE)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124" t="str">
        <f>VLOOKUP(A294,BASE.!$A$2:$T$878,12,FALSE)</f>
        <v xml:space="preserve">Carlos Justiniano Nº 1123, comuna de Providencia, Región Metropolitana.
</v>
      </c>
      <c r="M294" s="124" t="str">
        <f>VLOOKUP(A294,BASE.!$A$2:$T$878,13,FALSE)</f>
        <v>XIII</v>
      </c>
      <c r="N294" s="124" t="str">
        <f>VLOOKUP(A294,BASE.!$A$2:$T$878,14,FALSE)</f>
        <v>Providencia</v>
      </c>
      <c r="O294" s="124" t="str">
        <f>VLOOKUP(A294,BASE.!$A$2:$T$878,15,FALSE)</f>
        <v>Fono 223393900- 223393901</v>
      </c>
      <c r="P294" s="124">
        <f>VLOOKUP(A294,BASE.!$A$2:$T$878,16,FALSE)</f>
        <v>0</v>
      </c>
      <c r="Q294" s="124">
        <f>VLOOKUP(A294,BASE.!$A$2:$T$878,17,FALSE)</f>
        <v>0</v>
      </c>
      <c r="R294" s="124" t="str">
        <f>VLOOKUP(A294,BASE.!$A$2:$T$878,18,FALSE)</f>
        <v>93401: Institución de Asistencia Social</v>
      </c>
      <c r="S294" s="124" t="str">
        <f>VLOOKUP(A294,BASE.!$A$2:$T$878,19,FALSE)</f>
        <v>Certificado Financiero, correspondiente al año 2019, aprobado por el Sub Departamento de Supervisión Financiera Nacional.</v>
      </c>
      <c r="T294" s="169">
        <f>VLOOKUP(A294,BASE.!$A$2:$T$878,20,FALSE)</f>
        <v>37970</v>
      </c>
      <c r="U294" s="183">
        <v>6570</v>
      </c>
      <c r="V294" s="184">
        <v>16033200</v>
      </c>
      <c r="W294" s="184">
        <v>60124500</v>
      </c>
      <c r="X294" s="170">
        <v>44286</v>
      </c>
      <c r="Y294" s="166" t="s">
        <v>7879</v>
      </c>
      <c r="Z294" s="166" t="s">
        <v>7880</v>
      </c>
      <c r="AA294" s="183" t="s">
        <v>7977</v>
      </c>
    </row>
    <row r="295" spans="1:27" x14ac:dyDescent="0.2">
      <c r="A295" s="183">
        <v>6570</v>
      </c>
      <c r="B295" s="124" t="str">
        <f>VLOOKUP(A295,BASE.!$A$2:$T$878,2,FALSE)</f>
        <v>Corporación de Oportunidad y Acción Solidaria OPCIÓN</v>
      </c>
      <c r="C295" s="124">
        <f>VLOOKUP(A295,BASE.!$A$2:$T$878,3,FALSE)</f>
        <v>717150007</v>
      </c>
      <c r="D295" s="124" t="str">
        <f>VLOOKUP(A295,BASE.!$A$2:$T$878,4,FALSE)</f>
        <v>Corporación de Derecho Privado.</v>
      </c>
      <c r="E295" s="124" t="str">
        <f>VLOOKUP(A295,BASE.!$A$2:$T$878,5,FALSE)</f>
        <v xml:space="preserve">Otorgada por Decreto Supremo Nº 972, de fecha 25 de julio de  1990, del Ministerio de Justicia, publicado en el Diario Oficial el día 13 de agosto de 1990. </v>
      </c>
      <c r="F295" s="124" t="str">
        <f>VLOOKUP(A295,BASE.!$A$2:$T$878,6,FALSE)</f>
        <v xml:space="preserve">Certificado de vigencia, folio Nº 500233447698, de fecha 18 de junio de 2019, del Servicio de Registro Civil e Identificación.
</v>
      </c>
      <c r="G295" s="124" t="str">
        <f>VLOOKUP(A295,BASE.!$A$2:$T$878,7,FALSE)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24" t="str">
        <f>VLOOKUP(A295,BASE.!$A$2:$T$878,8,FALSE)</f>
        <v xml:space="preserve">Presidente: Exequiel González Balbontín
Vicepresidenta: María Patricia Contreras Largo
Secretaria: María Francisca Concha Contreras
Tesorera: Sandra Cepeda Zepeda
</v>
      </c>
      <c r="I295" s="124" t="str">
        <f>VLOOKUP(A295,BASE.!$A$2:$T$878,9,FALSE)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24" t="str">
        <f>VLOOKUP(A295,BASE.!$A$2:$T$878,10,FALSE)</f>
        <v>21 de marzo de 2019 a 21 de marzo de 2022</v>
      </c>
      <c r="K295" s="124" t="str">
        <f>VLOOKUP(A295,BASE.!$A$2:$T$878,11,FALSE)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124" t="str">
        <f>VLOOKUP(A295,BASE.!$A$2:$T$878,12,FALSE)</f>
        <v xml:space="preserve">Carlos Justiniano Nº 1123, comuna de Providencia, Región Metropolitana.
</v>
      </c>
      <c r="M295" s="124" t="str">
        <f>VLOOKUP(A295,BASE.!$A$2:$T$878,13,FALSE)</f>
        <v>XIII</v>
      </c>
      <c r="N295" s="124" t="str">
        <f>VLOOKUP(A295,BASE.!$A$2:$T$878,14,FALSE)</f>
        <v>Providencia</v>
      </c>
      <c r="O295" s="124" t="str">
        <f>VLOOKUP(A295,BASE.!$A$2:$T$878,15,FALSE)</f>
        <v>Fono 223393900- 223393901</v>
      </c>
      <c r="P295" s="124">
        <f>VLOOKUP(A295,BASE.!$A$2:$T$878,16,FALSE)</f>
        <v>0</v>
      </c>
      <c r="Q295" s="124">
        <f>VLOOKUP(A295,BASE.!$A$2:$T$878,17,FALSE)</f>
        <v>0</v>
      </c>
      <c r="R295" s="124" t="str">
        <f>VLOOKUP(A295,BASE.!$A$2:$T$878,18,FALSE)</f>
        <v>93401: Institución de Asistencia Social</v>
      </c>
      <c r="S295" s="124" t="str">
        <f>VLOOKUP(A295,BASE.!$A$2:$T$878,19,FALSE)</f>
        <v>Certificado Financiero, correspondiente al año 2019, aprobado por el Sub Departamento de Supervisión Financiera Nacional.</v>
      </c>
      <c r="T295" s="169">
        <f>VLOOKUP(A295,BASE.!$A$2:$T$878,20,FALSE)</f>
        <v>37970</v>
      </c>
      <c r="U295" s="183">
        <v>6570</v>
      </c>
      <c r="V295" s="184">
        <v>10644148</v>
      </c>
      <c r="W295" s="184">
        <v>34484654</v>
      </c>
      <c r="X295" s="170">
        <v>44286</v>
      </c>
      <c r="Y295" s="166" t="s">
        <v>7879</v>
      </c>
      <c r="Z295" s="166" t="s">
        <v>7880</v>
      </c>
      <c r="AA295" s="183" t="s">
        <v>7941</v>
      </c>
    </row>
    <row r="296" spans="1:27" x14ac:dyDescent="0.2">
      <c r="A296" s="183">
        <v>6570</v>
      </c>
      <c r="B296" s="124" t="str">
        <f>VLOOKUP(A296,BASE.!$A$2:$T$878,2,FALSE)</f>
        <v>Corporación de Oportunidad y Acción Solidaria OPCIÓN</v>
      </c>
      <c r="C296" s="124">
        <f>VLOOKUP(A296,BASE.!$A$2:$T$878,3,FALSE)</f>
        <v>717150007</v>
      </c>
      <c r="D296" s="124" t="str">
        <f>VLOOKUP(A296,BASE.!$A$2:$T$878,4,FALSE)</f>
        <v>Corporación de Derecho Privado.</v>
      </c>
      <c r="E296" s="124" t="str">
        <f>VLOOKUP(A296,BASE.!$A$2:$T$878,5,FALSE)</f>
        <v xml:space="preserve">Otorgada por Decreto Supremo Nº 972, de fecha 25 de julio de  1990, del Ministerio de Justicia, publicado en el Diario Oficial el día 13 de agosto de 1990. </v>
      </c>
      <c r="F296" s="124" t="str">
        <f>VLOOKUP(A296,BASE.!$A$2:$T$878,6,FALSE)</f>
        <v xml:space="preserve">Certificado de vigencia, folio Nº 500233447698, de fecha 18 de junio de 2019, del Servicio de Registro Civil e Identificación.
</v>
      </c>
      <c r="G296" s="124" t="str">
        <f>VLOOKUP(A296,BASE.!$A$2:$T$878,7,FALSE)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24" t="str">
        <f>VLOOKUP(A296,BASE.!$A$2:$T$878,8,FALSE)</f>
        <v xml:space="preserve">Presidente: Exequiel González Balbontín
Vicepresidenta: María Patricia Contreras Largo
Secretaria: María Francisca Concha Contreras
Tesorera: Sandra Cepeda Zepeda
</v>
      </c>
      <c r="I296" s="124" t="str">
        <f>VLOOKUP(A296,BASE.!$A$2:$T$878,9,FALSE)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24" t="str">
        <f>VLOOKUP(A296,BASE.!$A$2:$T$878,10,FALSE)</f>
        <v>21 de marzo de 2019 a 21 de marzo de 2022</v>
      </c>
      <c r="K296" s="124" t="str">
        <f>VLOOKUP(A296,BASE.!$A$2:$T$878,11,FALSE)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124" t="str">
        <f>VLOOKUP(A296,BASE.!$A$2:$T$878,12,FALSE)</f>
        <v xml:space="preserve">Carlos Justiniano Nº 1123, comuna de Providencia, Región Metropolitana.
</v>
      </c>
      <c r="M296" s="124" t="str">
        <f>VLOOKUP(A296,BASE.!$A$2:$T$878,13,FALSE)</f>
        <v>XIII</v>
      </c>
      <c r="N296" s="124" t="str">
        <f>VLOOKUP(A296,BASE.!$A$2:$T$878,14,FALSE)</f>
        <v>Providencia</v>
      </c>
      <c r="O296" s="124" t="str">
        <f>VLOOKUP(A296,BASE.!$A$2:$T$878,15,FALSE)</f>
        <v>Fono 223393900- 223393901</v>
      </c>
      <c r="P296" s="124">
        <f>VLOOKUP(A296,BASE.!$A$2:$T$878,16,FALSE)</f>
        <v>0</v>
      </c>
      <c r="Q296" s="124">
        <f>VLOOKUP(A296,BASE.!$A$2:$T$878,17,FALSE)</f>
        <v>0</v>
      </c>
      <c r="R296" s="124" t="str">
        <f>VLOOKUP(A296,BASE.!$A$2:$T$878,18,FALSE)</f>
        <v>93401: Institución de Asistencia Social</v>
      </c>
      <c r="S296" s="124" t="str">
        <f>VLOOKUP(A296,BASE.!$A$2:$T$878,19,FALSE)</f>
        <v>Certificado Financiero, correspondiente al año 2019, aprobado por el Sub Departamento de Supervisión Financiera Nacional.</v>
      </c>
      <c r="T296" s="169">
        <f>VLOOKUP(A296,BASE.!$A$2:$T$878,20,FALSE)</f>
        <v>37970</v>
      </c>
      <c r="U296" s="183">
        <v>6570</v>
      </c>
      <c r="V296" s="184">
        <v>27462802</v>
      </c>
      <c r="W296" s="184">
        <v>45212756</v>
      </c>
      <c r="X296" s="170">
        <v>44286</v>
      </c>
      <c r="Y296" s="166" t="s">
        <v>7879</v>
      </c>
      <c r="Z296" s="166" t="s">
        <v>7880</v>
      </c>
      <c r="AA296" s="183" t="s">
        <v>7993</v>
      </c>
    </row>
    <row r="297" spans="1:27" x14ac:dyDescent="0.2">
      <c r="A297" s="183">
        <v>6570</v>
      </c>
      <c r="B297" s="124" t="str">
        <f>VLOOKUP(A297,BASE.!$A$2:$T$878,2,FALSE)</f>
        <v>Corporación de Oportunidad y Acción Solidaria OPCIÓN</v>
      </c>
      <c r="C297" s="124">
        <f>VLOOKUP(A297,BASE.!$A$2:$T$878,3,FALSE)</f>
        <v>717150007</v>
      </c>
      <c r="D297" s="124" t="str">
        <f>VLOOKUP(A297,BASE.!$A$2:$T$878,4,FALSE)</f>
        <v>Corporación de Derecho Privado.</v>
      </c>
      <c r="E297" s="124" t="str">
        <f>VLOOKUP(A297,BASE.!$A$2:$T$878,5,FALSE)</f>
        <v xml:space="preserve">Otorgada por Decreto Supremo Nº 972, de fecha 25 de julio de  1990, del Ministerio de Justicia, publicado en el Diario Oficial el día 13 de agosto de 1990. </v>
      </c>
      <c r="F297" s="124" t="str">
        <f>VLOOKUP(A297,BASE.!$A$2:$T$878,6,FALSE)</f>
        <v xml:space="preserve">Certificado de vigencia, folio Nº 500233447698, de fecha 18 de junio de 2019, del Servicio de Registro Civil e Identificación.
</v>
      </c>
      <c r="G297" s="124" t="str">
        <f>VLOOKUP(A297,BASE.!$A$2:$T$878,7,FALSE)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24" t="str">
        <f>VLOOKUP(A297,BASE.!$A$2:$T$878,8,FALSE)</f>
        <v xml:space="preserve">Presidente: Exequiel González Balbontín
Vicepresidenta: María Patricia Contreras Largo
Secretaria: María Francisca Concha Contreras
Tesorera: Sandra Cepeda Zepeda
</v>
      </c>
      <c r="I297" s="124" t="str">
        <f>VLOOKUP(A297,BASE.!$A$2:$T$878,9,FALSE)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24" t="str">
        <f>VLOOKUP(A297,BASE.!$A$2:$T$878,10,FALSE)</f>
        <v>21 de marzo de 2019 a 21 de marzo de 2022</v>
      </c>
      <c r="K297" s="124" t="str">
        <f>VLOOKUP(A297,BASE.!$A$2:$T$878,11,FALSE)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124" t="str">
        <f>VLOOKUP(A297,BASE.!$A$2:$T$878,12,FALSE)</f>
        <v xml:space="preserve">Carlos Justiniano Nº 1123, comuna de Providencia, Región Metropolitana.
</v>
      </c>
      <c r="M297" s="124" t="str">
        <f>VLOOKUP(A297,BASE.!$A$2:$T$878,13,FALSE)</f>
        <v>XIII</v>
      </c>
      <c r="N297" s="124" t="str">
        <f>VLOOKUP(A297,BASE.!$A$2:$T$878,14,FALSE)</f>
        <v>Providencia</v>
      </c>
      <c r="O297" s="124" t="str">
        <f>VLOOKUP(A297,BASE.!$A$2:$T$878,15,FALSE)</f>
        <v>Fono 223393900- 223393901</v>
      </c>
      <c r="P297" s="124">
        <f>VLOOKUP(A297,BASE.!$A$2:$T$878,16,FALSE)</f>
        <v>0</v>
      </c>
      <c r="Q297" s="124">
        <f>VLOOKUP(A297,BASE.!$A$2:$T$878,17,FALSE)</f>
        <v>0</v>
      </c>
      <c r="R297" s="124" t="str">
        <f>VLOOKUP(A297,BASE.!$A$2:$T$878,18,FALSE)</f>
        <v>93401: Institución de Asistencia Social</v>
      </c>
      <c r="S297" s="124" t="str">
        <f>VLOOKUP(A297,BASE.!$A$2:$T$878,19,FALSE)</f>
        <v>Certificado Financiero, correspondiente al año 2019, aprobado por el Sub Departamento de Supervisión Financiera Nacional.</v>
      </c>
      <c r="T297" s="169">
        <f>VLOOKUP(A297,BASE.!$A$2:$T$878,20,FALSE)</f>
        <v>37970</v>
      </c>
      <c r="U297" s="183">
        <v>6570</v>
      </c>
      <c r="V297" s="184">
        <v>9138924</v>
      </c>
      <c r="W297" s="184">
        <v>25745190</v>
      </c>
      <c r="X297" s="170">
        <v>44286</v>
      </c>
      <c r="Y297" s="166" t="s">
        <v>7879</v>
      </c>
      <c r="Z297" s="166" t="s">
        <v>7880</v>
      </c>
      <c r="AA297" s="183" t="s">
        <v>7994</v>
      </c>
    </row>
    <row r="298" spans="1:27" x14ac:dyDescent="0.2">
      <c r="A298" s="183">
        <v>6570</v>
      </c>
      <c r="B298" s="124" t="str">
        <f>VLOOKUP(A298,BASE.!$A$2:$T$878,2,FALSE)</f>
        <v>Corporación de Oportunidad y Acción Solidaria OPCIÓN</v>
      </c>
      <c r="C298" s="124">
        <f>VLOOKUP(A298,BASE.!$A$2:$T$878,3,FALSE)</f>
        <v>717150007</v>
      </c>
      <c r="D298" s="124" t="str">
        <f>VLOOKUP(A298,BASE.!$A$2:$T$878,4,FALSE)</f>
        <v>Corporación de Derecho Privado.</v>
      </c>
      <c r="E298" s="124" t="str">
        <f>VLOOKUP(A298,BASE.!$A$2:$T$878,5,FALSE)</f>
        <v xml:space="preserve">Otorgada por Decreto Supremo Nº 972, de fecha 25 de julio de  1990, del Ministerio de Justicia, publicado en el Diario Oficial el día 13 de agosto de 1990. </v>
      </c>
      <c r="F298" s="124" t="str">
        <f>VLOOKUP(A298,BASE.!$A$2:$T$878,6,FALSE)</f>
        <v xml:space="preserve">Certificado de vigencia, folio Nº 500233447698, de fecha 18 de junio de 2019, del Servicio de Registro Civil e Identificación.
</v>
      </c>
      <c r="G298" s="124" t="str">
        <f>VLOOKUP(A298,BASE.!$A$2:$T$878,7,FALSE)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24" t="str">
        <f>VLOOKUP(A298,BASE.!$A$2:$T$878,8,FALSE)</f>
        <v xml:space="preserve">Presidente: Exequiel González Balbontín
Vicepresidenta: María Patricia Contreras Largo
Secretaria: María Francisca Concha Contreras
Tesorera: Sandra Cepeda Zepeda
</v>
      </c>
      <c r="I298" s="124" t="str">
        <f>VLOOKUP(A298,BASE.!$A$2:$T$878,9,FALSE)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24" t="str">
        <f>VLOOKUP(A298,BASE.!$A$2:$T$878,10,FALSE)</f>
        <v>21 de marzo de 2019 a 21 de marzo de 2022</v>
      </c>
      <c r="K298" s="124" t="str">
        <f>VLOOKUP(A298,BASE.!$A$2:$T$878,11,FALSE)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124" t="str">
        <f>VLOOKUP(A298,BASE.!$A$2:$T$878,12,FALSE)</f>
        <v xml:space="preserve">Carlos Justiniano Nº 1123, comuna de Providencia, Región Metropolitana.
</v>
      </c>
      <c r="M298" s="124" t="str">
        <f>VLOOKUP(A298,BASE.!$A$2:$T$878,13,FALSE)</f>
        <v>XIII</v>
      </c>
      <c r="N298" s="124" t="str">
        <f>VLOOKUP(A298,BASE.!$A$2:$T$878,14,FALSE)</f>
        <v>Providencia</v>
      </c>
      <c r="O298" s="124" t="str">
        <f>VLOOKUP(A298,BASE.!$A$2:$T$878,15,FALSE)</f>
        <v>Fono 223393900- 223393901</v>
      </c>
      <c r="P298" s="124">
        <f>VLOOKUP(A298,BASE.!$A$2:$T$878,16,FALSE)</f>
        <v>0</v>
      </c>
      <c r="Q298" s="124">
        <f>VLOOKUP(A298,BASE.!$A$2:$T$878,17,FALSE)</f>
        <v>0</v>
      </c>
      <c r="R298" s="124" t="str">
        <f>VLOOKUP(A298,BASE.!$A$2:$T$878,18,FALSE)</f>
        <v>93401: Institución de Asistencia Social</v>
      </c>
      <c r="S298" s="124" t="str">
        <f>VLOOKUP(A298,BASE.!$A$2:$T$878,19,FALSE)</f>
        <v>Certificado Financiero, correspondiente al año 2019, aprobado por el Sub Departamento de Supervisión Financiera Nacional.</v>
      </c>
      <c r="T298" s="169">
        <f>VLOOKUP(A298,BASE.!$A$2:$T$878,20,FALSE)</f>
        <v>37970</v>
      </c>
      <c r="U298" s="183">
        <v>6570</v>
      </c>
      <c r="V298" s="184">
        <v>21138654</v>
      </c>
      <c r="W298" s="184">
        <v>71000010</v>
      </c>
      <c r="X298" s="170">
        <v>44286</v>
      </c>
      <c r="Y298" s="166" t="s">
        <v>7879</v>
      </c>
      <c r="Z298" s="166" t="s">
        <v>7880</v>
      </c>
      <c r="AA298" s="183" t="s">
        <v>7979</v>
      </c>
    </row>
    <row r="299" spans="1:27" x14ac:dyDescent="0.2">
      <c r="A299" s="183">
        <v>6570</v>
      </c>
      <c r="B299" s="124" t="str">
        <f>VLOOKUP(A299,BASE.!$A$2:$T$878,2,FALSE)</f>
        <v>Corporación de Oportunidad y Acción Solidaria OPCIÓN</v>
      </c>
      <c r="C299" s="124">
        <f>VLOOKUP(A299,BASE.!$A$2:$T$878,3,FALSE)</f>
        <v>717150007</v>
      </c>
      <c r="D299" s="124" t="str">
        <f>VLOOKUP(A299,BASE.!$A$2:$T$878,4,FALSE)</f>
        <v>Corporación de Derecho Privado.</v>
      </c>
      <c r="E299" s="124" t="str">
        <f>VLOOKUP(A299,BASE.!$A$2:$T$878,5,FALSE)</f>
        <v xml:space="preserve">Otorgada por Decreto Supremo Nº 972, de fecha 25 de julio de  1990, del Ministerio de Justicia, publicado en el Diario Oficial el día 13 de agosto de 1990. </v>
      </c>
      <c r="F299" s="124" t="str">
        <f>VLOOKUP(A299,BASE.!$A$2:$T$878,6,FALSE)</f>
        <v xml:space="preserve">Certificado de vigencia, folio Nº 500233447698, de fecha 18 de junio de 2019, del Servicio de Registro Civil e Identificación.
</v>
      </c>
      <c r="G299" s="124" t="str">
        <f>VLOOKUP(A299,BASE.!$A$2:$T$878,7,FALSE)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24" t="str">
        <f>VLOOKUP(A299,BASE.!$A$2:$T$878,8,FALSE)</f>
        <v xml:space="preserve">Presidente: Exequiel González Balbontín
Vicepresidenta: María Patricia Contreras Largo
Secretaria: María Francisca Concha Contreras
Tesorera: Sandra Cepeda Zepeda
</v>
      </c>
      <c r="I299" s="124" t="str">
        <f>VLOOKUP(A299,BASE.!$A$2:$T$878,9,FALSE)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24" t="str">
        <f>VLOOKUP(A299,BASE.!$A$2:$T$878,10,FALSE)</f>
        <v>21 de marzo de 2019 a 21 de marzo de 2022</v>
      </c>
      <c r="K299" s="124" t="str">
        <f>VLOOKUP(A299,BASE.!$A$2:$T$878,11,FALSE)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124" t="str">
        <f>VLOOKUP(A299,BASE.!$A$2:$T$878,12,FALSE)</f>
        <v xml:space="preserve">Carlos Justiniano Nº 1123, comuna de Providencia, Región Metropolitana.
</v>
      </c>
      <c r="M299" s="124" t="str">
        <f>VLOOKUP(A299,BASE.!$A$2:$T$878,13,FALSE)</f>
        <v>XIII</v>
      </c>
      <c r="N299" s="124" t="str">
        <f>VLOOKUP(A299,BASE.!$A$2:$T$878,14,FALSE)</f>
        <v>Providencia</v>
      </c>
      <c r="O299" s="124" t="str">
        <f>VLOOKUP(A299,BASE.!$A$2:$T$878,15,FALSE)</f>
        <v>Fono 223393900- 223393901</v>
      </c>
      <c r="P299" s="124">
        <f>VLOOKUP(A299,BASE.!$A$2:$T$878,16,FALSE)</f>
        <v>0</v>
      </c>
      <c r="Q299" s="124">
        <f>VLOOKUP(A299,BASE.!$A$2:$T$878,17,FALSE)</f>
        <v>0</v>
      </c>
      <c r="R299" s="124" t="str">
        <f>VLOOKUP(A299,BASE.!$A$2:$T$878,18,FALSE)</f>
        <v>93401: Institución de Asistencia Social</v>
      </c>
      <c r="S299" s="124" t="str">
        <f>VLOOKUP(A299,BASE.!$A$2:$T$878,19,FALSE)</f>
        <v>Certificado Financiero, correspondiente al año 2019, aprobado por el Sub Departamento de Supervisión Financiera Nacional.</v>
      </c>
      <c r="T299" s="169">
        <f>VLOOKUP(A299,BASE.!$A$2:$T$878,20,FALSE)</f>
        <v>37970</v>
      </c>
      <c r="U299" s="183">
        <v>6570</v>
      </c>
      <c r="V299" s="184">
        <v>18191648</v>
      </c>
      <c r="W299" s="184">
        <v>53755354</v>
      </c>
      <c r="X299" s="170">
        <v>44286</v>
      </c>
      <c r="Y299" s="166" t="s">
        <v>7879</v>
      </c>
      <c r="Z299" s="166" t="s">
        <v>7880</v>
      </c>
      <c r="AA299" s="183" t="s">
        <v>7921</v>
      </c>
    </row>
    <row r="300" spans="1:27" x14ac:dyDescent="0.2">
      <c r="A300" s="183">
        <v>6570</v>
      </c>
      <c r="B300" s="124" t="str">
        <f>VLOOKUP(A300,BASE.!$A$2:$T$878,2,FALSE)</f>
        <v>Corporación de Oportunidad y Acción Solidaria OPCIÓN</v>
      </c>
      <c r="C300" s="124">
        <f>VLOOKUP(A300,BASE.!$A$2:$T$878,3,FALSE)</f>
        <v>717150007</v>
      </c>
      <c r="D300" s="124" t="str">
        <f>VLOOKUP(A300,BASE.!$A$2:$T$878,4,FALSE)</f>
        <v>Corporación de Derecho Privado.</v>
      </c>
      <c r="E300" s="124" t="str">
        <f>VLOOKUP(A300,BASE.!$A$2:$T$878,5,FALSE)</f>
        <v xml:space="preserve">Otorgada por Decreto Supremo Nº 972, de fecha 25 de julio de  1990, del Ministerio de Justicia, publicado en el Diario Oficial el día 13 de agosto de 1990. </v>
      </c>
      <c r="F300" s="124" t="str">
        <f>VLOOKUP(A300,BASE.!$A$2:$T$878,6,FALSE)</f>
        <v xml:space="preserve">Certificado de vigencia, folio Nº 500233447698, de fecha 18 de junio de 2019, del Servicio de Registro Civil e Identificación.
</v>
      </c>
      <c r="G300" s="124" t="str">
        <f>VLOOKUP(A300,BASE.!$A$2:$T$878,7,FALSE)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24" t="str">
        <f>VLOOKUP(A300,BASE.!$A$2:$T$878,8,FALSE)</f>
        <v xml:space="preserve">Presidente: Exequiel González Balbontín
Vicepresidenta: María Patricia Contreras Largo
Secretaria: María Francisca Concha Contreras
Tesorera: Sandra Cepeda Zepeda
</v>
      </c>
      <c r="I300" s="124" t="str">
        <f>VLOOKUP(A300,BASE.!$A$2:$T$878,9,FALSE)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24" t="str">
        <f>VLOOKUP(A300,BASE.!$A$2:$T$878,10,FALSE)</f>
        <v>21 de marzo de 2019 a 21 de marzo de 2022</v>
      </c>
      <c r="K300" s="124" t="str">
        <f>VLOOKUP(A300,BASE.!$A$2:$T$878,11,FALSE)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124" t="str">
        <f>VLOOKUP(A300,BASE.!$A$2:$T$878,12,FALSE)</f>
        <v xml:space="preserve">Carlos Justiniano Nº 1123, comuna de Providencia, Región Metropolitana.
</v>
      </c>
      <c r="M300" s="124" t="str">
        <f>VLOOKUP(A300,BASE.!$A$2:$T$878,13,FALSE)</f>
        <v>XIII</v>
      </c>
      <c r="N300" s="124" t="str">
        <f>VLOOKUP(A300,BASE.!$A$2:$T$878,14,FALSE)</f>
        <v>Providencia</v>
      </c>
      <c r="O300" s="124" t="str">
        <f>VLOOKUP(A300,BASE.!$A$2:$T$878,15,FALSE)</f>
        <v>Fono 223393900- 223393901</v>
      </c>
      <c r="P300" s="124">
        <f>VLOOKUP(A300,BASE.!$A$2:$T$878,16,FALSE)</f>
        <v>0</v>
      </c>
      <c r="Q300" s="124">
        <f>VLOOKUP(A300,BASE.!$A$2:$T$878,17,FALSE)</f>
        <v>0</v>
      </c>
      <c r="R300" s="124" t="str">
        <f>VLOOKUP(A300,BASE.!$A$2:$T$878,18,FALSE)</f>
        <v>93401: Institución de Asistencia Social</v>
      </c>
      <c r="S300" s="124" t="str">
        <f>VLOOKUP(A300,BASE.!$A$2:$T$878,19,FALSE)</f>
        <v>Certificado Financiero, correspondiente al año 2019, aprobado por el Sub Departamento de Supervisión Financiera Nacional.</v>
      </c>
      <c r="T300" s="169">
        <f>VLOOKUP(A300,BASE.!$A$2:$T$878,20,FALSE)</f>
        <v>37970</v>
      </c>
      <c r="U300" s="183">
        <v>6570</v>
      </c>
      <c r="V300" s="184">
        <v>0</v>
      </c>
      <c r="W300" s="184">
        <v>1779168</v>
      </c>
      <c r="X300" s="170">
        <v>44286</v>
      </c>
      <c r="Y300" s="166" t="s">
        <v>7879</v>
      </c>
      <c r="Z300" s="166" t="s">
        <v>7880</v>
      </c>
      <c r="AA300" s="183" t="s">
        <v>7922</v>
      </c>
    </row>
    <row r="301" spans="1:27" x14ac:dyDescent="0.2">
      <c r="A301" s="183">
        <v>6570</v>
      </c>
      <c r="B301" s="124" t="str">
        <f>VLOOKUP(A301,BASE.!$A$2:$T$878,2,FALSE)</f>
        <v>Corporación de Oportunidad y Acción Solidaria OPCIÓN</v>
      </c>
      <c r="C301" s="124">
        <f>VLOOKUP(A301,BASE.!$A$2:$T$878,3,FALSE)</f>
        <v>717150007</v>
      </c>
      <c r="D301" s="124" t="str">
        <f>VLOOKUP(A301,BASE.!$A$2:$T$878,4,FALSE)</f>
        <v>Corporación de Derecho Privado.</v>
      </c>
      <c r="E301" s="124" t="str">
        <f>VLOOKUP(A301,BASE.!$A$2:$T$878,5,FALSE)</f>
        <v xml:space="preserve">Otorgada por Decreto Supremo Nº 972, de fecha 25 de julio de  1990, del Ministerio de Justicia, publicado en el Diario Oficial el día 13 de agosto de 1990. </v>
      </c>
      <c r="F301" s="124" t="str">
        <f>VLOOKUP(A301,BASE.!$A$2:$T$878,6,FALSE)</f>
        <v xml:space="preserve">Certificado de vigencia, folio Nº 500233447698, de fecha 18 de junio de 2019, del Servicio de Registro Civil e Identificación.
</v>
      </c>
      <c r="G301" s="124" t="str">
        <f>VLOOKUP(A301,BASE.!$A$2:$T$878,7,FALSE)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24" t="str">
        <f>VLOOKUP(A301,BASE.!$A$2:$T$878,8,FALSE)</f>
        <v xml:space="preserve">Presidente: Exequiel González Balbontín
Vicepresidenta: María Patricia Contreras Largo
Secretaria: María Francisca Concha Contreras
Tesorera: Sandra Cepeda Zepeda
</v>
      </c>
      <c r="I301" s="124" t="str">
        <f>VLOOKUP(A301,BASE.!$A$2:$T$878,9,FALSE)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24" t="str">
        <f>VLOOKUP(A301,BASE.!$A$2:$T$878,10,FALSE)</f>
        <v>21 de marzo de 2019 a 21 de marzo de 2022</v>
      </c>
      <c r="K301" s="124" t="str">
        <f>VLOOKUP(A301,BASE.!$A$2:$T$878,11,FALSE)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124" t="str">
        <f>VLOOKUP(A301,BASE.!$A$2:$T$878,12,FALSE)</f>
        <v xml:space="preserve">Carlos Justiniano Nº 1123, comuna de Providencia, Región Metropolitana.
</v>
      </c>
      <c r="M301" s="124" t="str">
        <f>VLOOKUP(A301,BASE.!$A$2:$T$878,13,FALSE)</f>
        <v>XIII</v>
      </c>
      <c r="N301" s="124" t="str">
        <f>VLOOKUP(A301,BASE.!$A$2:$T$878,14,FALSE)</f>
        <v>Providencia</v>
      </c>
      <c r="O301" s="124" t="str">
        <f>VLOOKUP(A301,BASE.!$A$2:$T$878,15,FALSE)</f>
        <v>Fono 223393900- 223393901</v>
      </c>
      <c r="P301" s="124">
        <f>VLOOKUP(A301,BASE.!$A$2:$T$878,16,FALSE)</f>
        <v>0</v>
      </c>
      <c r="Q301" s="124">
        <f>VLOOKUP(A301,BASE.!$A$2:$T$878,17,FALSE)</f>
        <v>0</v>
      </c>
      <c r="R301" s="124" t="str">
        <f>VLOOKUP(A301,BASE.!$A$2:$T$878,18,FALSE)</f>
        <v>93401: Institución de Asistencia Social</v>
      </c>
      <c r="S301" s="124" t="str">
        <f>VLOOKUP(A301,BASE.!$A$2:$T$878,19,FALSE)</f>
        <v>Certificado Financiero, correspondiente al año 2019, aprobado por el Sub Departamento de Supervisión Financiera Nacional.</v>
      </c>
      <c r="T301" s="169">
        <f>VLOOKUP(A301,BASE.!$A$2:$T$878,20,FALSE)</f>
        <v>37970</v>
      </c>
      <c r="U301" s="183">
        <v>6570</v>
      </c>
      <c r="V301" s="184">
        <v>20650761</v>
      </c>
      <c r="W301" s="184">
        <v>65804534</v>
      </c>
      <c r="X301" s="170">
        <v>44286</v>
      </c>
      <c r="Y301" s="166" t="s">
        <v>7879</v>
      </c>
      <c r="Z301" s="166" t="s">
        <v>7880</v>
      </c>
      <c r="AA301" s="183" t="s">
        <v>7996</v>
      </c>
    </row>
    <row r="302" spans="1:27" x14ac:dyDescent="0.2">
      <c r="A302" s="183">
        <v>6570</v>
      </c>
      <c r="B302" s="124" t="str">
        <f>VLOOKUP(A302,BASE.!$A$2:$T$878,2,FALSE)</f>
        <v>Corporación de Oportunidad y Acción Solidaria OPCIÓN</v>
      </c>
      <c r="C302" s="124">
        <f>VLOOKUP(A302,BASE.!$A$2:$T$878,3,FALSE)</f>
        <v>717150007</v>
      </c>
      <c r="D302" s="124" t="str">
        <f>VLOOKUP(A302,BASE.!$A$2:$T$878,4,FALSE)</f>
        <v>Corporación de Derecho Privado.</v>
      </c>
      <c r="E302" s="124" t="str">
        <f>VLOOKUP(A302,BASE.!$A$2:$T$878,5,FALSE)</f>
        <v xml:space="preserve">Otorgada por Decreto Supremo Nº 972, de fecha 25 de julio de  1990, del Ministerio de Justicia, publicado en el Diario Oficial el día 13 de agosto de 1990. </v>
      </c>
      <c r="F302" s="124" t="str">
        <f>VLOOKUP(A302,BASE.!$A$2:$T$878,6,FALSE)</f>
        <v xml:space="preserve">Certificado de vigencia, folio Nº 500233447698, de fecha 18 de junio de 2019, del Servicio de Registro Civil e Identificación.
</v>
      </c>
      <c r="G302" s="124" t="str">
        <f>VLOOKUP(A302,BASE.!$A$2:$T$878,7,FALSE)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24" t="str">
        <f>VLOOKUP(A302,BASE.!$A$2:$T$878,8,FALSE)</f>
        <v xml:space="preserve">Presidente: Exequiel González Balbontín
Vicepresidenta: María Patricia Contreras Largo
Secretaria: María Francisca Concha Contreras
Tesorera: Sandra Cepeda Zepeda
</v>
      </c>
      <c r="I302" s="124" t="str">
        <f>VLOOKUP(A302,BASE.!$A$2:$T$878,9,FALSE)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24" t="str">
        <f>VLOOKUP(A302,BASE.!$A$2:$T$878,10,FALSE)</f>
        <v>21 de marzo de 2019 a 21 de marzo de 2022</v>
      </c>
      <c r="K302" s="124" t="str">
        <f>VLOOKUP(A302,BASE.!$A$2:$T$878,11,FALSE)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124" t="str">
        <f>VLOOKUP(A302,BASE.!$A$2:$T$878,12,FALSE)</f>
        <v xml:space="preserve">Carlos Justiniano Nº 1123, comuna de Providencia, Región Metropolitana.
</v>
      </c>
      <c r="M302" s="124" t="str">
        <f>VLOOKUP(A302,BASE.!$A$2:$T$878,13,FALSE)</f>
        <v>XIII</v>
      </c>
      <c r="N302" s="124" t="str">
        <f>VLOOKUP(A302,BASE.!$A$2:$T$878,14,FALSE)</f>
        <v>Providencia</v>
      </c>
      <c r="O302" s="124" t="str">
        <f>VLOOKUP(A302,BASE.!$A$2:$T$878,15,FALSE)</f>
        <v>Fono 223393900- 223393901</v>
      </c>
      <c r="P302" s="124">
        <f>VLOOKUP(A302,BASE.!$A$2:$T$878,16,FALSE)</f>
        <v>0</v>
      </c>
      <c r="Q302" s="124">
        <f>VLOOKUP(A302,BASE.!$A$2:$T$878,17,FALSE)</f>
        <v>0</v>
      </c>
      <c r="R302" s="124" t="str">
        <f>VLOOKUP(A302,BASE.!$A$2:$T$878,18,FALSE)</f>
        <v>93401: Institución de Asistencia Social</v>
      </c>
      <c r="S302" s="124" t="str">
        <f>VLOOKUP(A302,BASE.!$A$2:$T$878,19,FALSE)</f>
        <v>Certificado Financiero, correspondiente al año 2019, aprobado por el Sub Departamento de Supervisión Financiera Nacional.</v>
      </c>
      <c r="T302" s="169">
        <f>VLOOKUP(A302,BASE.!$A$2:$T$878,20,FALSE)</f>
        <v>37970</v>
      </c>
      <c r="U302" s="183">
        <v>6570</v>
      </c>
      <c r="V302" s="184">
        <v>40083000</v>
      </c>
      <c r="W302" s="184">
        <v>158078732</v>
      </c>
      <c r="X302" s="170">
        <v>44286</v>
      </c>
      <c r="Y302" s="166" t="s">
        <v>7879</v>
      </c>
      <c r="Z302" s="166" t="s">
        <v>7880</v>
      </c>
      <c r="AA302" s="183" t="s">
        <v>7946</v>
      </c>
    </row>
    <row r="303" spans="1:27" x14ac:dyDescent="0.2">
      <c r="A303" s="183">
        <v>6570</v>
      </c>
      <c r="B303" s="124" t="str">
        <f>VLOOKUP(A303,BASE.!$A$2:$T$878,2,FALSE)</f>
        <v>Corporación de Oportunidad y Acción Solidaria OPCIÓN</v>
      </c>
      <c r="C303" s="124">
        <f>VLOOKUP(A303,BASE.!$A$2:$T$878,3,FALSE)</f>
        <v>717150007</v>
      </c>
      <c r="D303" s="124" t="str">
        <f>VLOOKUP(A303,BASE.!$A$2:$T$878,4,FALSE)</f>
        <v>Corporación de Derecho Privado.</v>
      </c>
      <c r="E303" s="124" t="str">
        <f>VLOOKUP(A303,BASE.!$A$2:$T$878,5,FALSE)</f>
        <v xml:space="preserve">Otorgada por Decreto Supremo Nº 972, de fecha 25 de julio de  1990, del Ministerio de Justicia, publicado en el Diario Oficial el día 13 de agosto de 1990. </v>
      </c>
      <c r="F303" s="124" t="str">
        <f>VLOOKUP(A303,BASE.!$A$2:$T$878,6,FALSE)</f>
        <v xml:space="preserve">Certificado de vigencia, folio Nº 500233447698, de fecha 18 de junio de 2019, del Servicio de Registro Civil e Identificación.
</v>
      </c>
      <c r="G303" s="124" t="str">
        <f>VLOOKUP(A303,BASE.!$A$2:$T$878,7,FALSE)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24" t="str">
        <f>VLOOKUP(A303,BASE.!$A$2:$T$878,8,FALSE)</f>
        <v xml:space="preserve">Presidente: Exequiel González Balbontín
Vicepresidenta: María Patricia Contreras Largo
Secretaria: María Francisca Concha Contreras
Tesorera: Sandra Cepeda Zepeda
</v>
      </c>
      <c r="I303" s="124" t="str">
        <f>VLOOKUP(A303,BASE.!$A$2:$T$878,9,FALSE)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24" t="str">
        <f>VLOOKUP(A303,BASE.!$A$2:$T$878,10,FALSE)</f>
        <v>21 de marzo de 2019 a 21 de marzo de 2022</v>
      </c>
      <c r="K303" s="124" t="str">
        <f>VLOOKUP(A303,BASE.!$A$2:$T$878,11,FALSE)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124" t="str">
        <f>VLOOKUP(A303,BASE.!$A$2:$T$878,12,FALSE)</f>
        <v xml:space="preserve">Carlos Justiniano Nº 1123, comuna de Providencia, Región Metropolitana.
</v>
      </c>
      <c r="M303" s="124" t="str">
        <f>VLOOKUP(A303,BASE.!$A$2:$T$878,13,FALSE)</f>
        <v>XIII</v>
      </c>
      <c r="N303" s="124" t="str">
        <f>VLOOKUP(A303,BASE.!$A$2:$T$878,14,FALSE)</f>
        <v>Providencia</v>
      </c>
      <c r="O303" s="124" t="str">
        <f>VLOOKUP(A303,BASE.!$A$2:$T$878,15,FALSE)</f>
        <v>Fono 223393900- 223393901</v>
      </c>
      <c r="P303" s="124">
        <f>VLOOKUP(A303,BASE.!$A$2:$T$878,16,FALSE)</f>
        <v>0</v>
      </c>
      <c r="Q303" s="124">
        <f>VLOOKUP(A303,BASE.!$A$2:$T$878,17,FALSE)</f>
        <v>0</v>
      </c>
      <c r="R303" s="124" t="str">
        <f>VLOOKUP(A303,BASE.!$A$2:$T$878,18,FALSE)</f>
        <v>93401: Institución de Asistencia Social</v>
      </c>
      <c r="S303" s="124" t="str">
        <f>VLOOKUP(A303,BASE.!$A$2:$T$878,19,FALSE)</f>
        <v>Certificado Financiero, correspondiente al año 2019, aprobado por el Sub Departamento de Supervisión Financiera Nacional.</v>
      </c>
      <c r="T303" s="169">
        <f>VLOOKUP(A303,BASE.!$A$2:$T$878,20,FALSE)</f>
        <v>37970</v>
      </c>
      <c r="U303" s="183">
        <v>6570</v>
      </c>
      <c r="V303" s="184">
        <v>8844120</v>
      </c>
      <c r="W303" s="184">
        <v>30777537</v>
      </c>
      <c r="X303" s="170">
        <v>44286</v>
      </c>
      <c r="Y303" s="166" t="s">
        <v>7879</v>
      </c>
      <c r="Z303" s="166" t="s">
        <v>7880</v>
      </c>
      <c r="AA303" s="183" t="s">
        <v>7956</v>
      </c>
    </row>
    <row r="304" spans="1:27" x14ac:dyDescent="0.2">
      <c r="A304" s="183">
        <v>6570</v>
      </c>
      <c r="B304" s="124" t="str">
        <f>VLOOKUP(A304,BASE.!$A$2:$T$878,2,FALSE)</f>
        <v>Corporación de Oportunidad y Acción Solidaria OPCIÓN</v>
      </c>
      <c r="C304" s="124">
        <f>VLOOKUP(A304,BASE.!$A$2:$T$878,3,FALSE)</f>
        <v>717150007</v>
      </c>
      <c r="D304" s="124" t="str">
        <f>VLOOKUP(A304,BASE.!$A$2:$T$878,4,FALSE)</f>
        <v>Corporación de Derecho Privado.</v>
      </c>
      <c r="E304" s="124" t="str">
        <f>VLOOKUP(A304,BASE.!$A$2:$T$878,5,FALSE)</f>
        <v xml:space="preserve">Otorgada por Decreto Supremo Nº 972, de fecha 25 de julio de  1990, del Ministerio de Justicia, publicado en el Diario Oficial el día 13 de agosto de 1990. </v>
      </c>
      <c r="F304" s="124" t="str">
        <f>VLOOKUP(A304,BASE.!$A$2:$T$878,6,FALSE)</f>
        <v xml:space="preserve">Certificado de vigencia, folio Nº 500233447698, de fecha 18 de junio de 2019, del Servicio de Registro Civil e Identificación.
</v>
      </c>
      <c r="G304" s="124" t="str">
        <f>VLOOKUP(A304,BASE.!$A$2:$T$878,7,FALSE)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24" t="str">
        <f>VLOOKUP(A304,BASE.!$A$2:$T$878,8,FALSE)</f>
        <v xml:space="preserve">Presidente: Exequiel González Balbontín
Vicepresidenta: María Patricia Contreras Largo
Secretaria: María Francisca Concha Contreras
Tesorera: Sandra Cepeda Zepeda
</v>
      </c>
      <c r="I304" s="124" t="str">
        <f>VLOOKUP(A304,BASE.!$A$2:$T$878,9,FALSE)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24" t="str">
        <f>VLOOKUP(A304,BASE.!$A$2:$T$878,10,FALSE)</f>
        <v>21 de marzo de 2019 a 21 de marzo de 2022</v>
      </c>
      <c r="K304" s="124" t="str">
        <f>VLOOKUP(A304,BASE.!$A$2:$T$878,11,FALSE)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124" t="str">
        <f>VLOOKUP(A304,BASE.!$A$2:$T$878,12,FALSE)</f>
        <v xml:space="preserve">Carlos Justiniano Nº 1123, comuna de Providencia, Región Metropolitana.
</v>
      </c>
      <c r="M304" s="124" t="str">
        <f>VLOOKUP(A304,BASE.!$A$2:$T$878,13,FALSE)</f>
        <v>XIII</v>
      </c>
      <c r="N304" s="124" t="str">
        <f>VLOOKUP(A304,BASE.!$A$2:$T$878,14,FALSE)</f>
        <v>Providencia</v>
      </c>
      <c r="O304" s="124" t="str">
        <f>VLOOKUP(A304,BASE.!$A$2:$T$878,15,FALSE)</f>
        <v>Fono 223393900- 223393901</v>
      </c>
      <c r="P304" s="124">
        <f>VLOOKUP(A304,BASE.!$A$2:$T$878,16,FALSE)</f>
        <v>0</v>
      </c>
      <c r="Q304" s="124">
        <f>VLOOKUP(A304,BASE.!$A$2:$T$878,17,FALSE)</f>
        <v>0</v>
      </c>
      <c r="R304" s="124" t="str">
        <f>VLOOKUP(A304,BASE.!$A$2:$T$878,18,FALSE)</f>
        <v>93401: Institución de Asistencia Social</v>
      </c>
      <c r="S304" s="124" t="str">
        <f>VLOOKUP(A304,BASE.!$A$2:$T$878,19,FALSE)</f>
        <v>Certificado Financiero, correspondiente al año 2019, aprobado por el Sub Departamento de Supervisión Financiera Nacional.</v>
      </c>
      <c r="T304" s="169">
        <f>VLOOKUP(A304,BASE.!$A$2:$T$878,20,FALSE)</f>
        <v>37970</v>
      </c>
      <c r="U304" s="183">
        <v>6570</v>
      </c>
      <c r="V304" s="184">
        <v>16033200</v>
      </c>
      <c r="W304" s="184">
        <v>41608200</v>
      </c>
      <c r="X304" s="170">
        <v>44286</v>
      </c>
      <c r="Y304" s="166" t="s">
        <v>7879</v>
      </c>
      <c r="Z304" s="166" t="s">
        <v>7880</v>
      </c>
      <c r="AA304" s="183" t="s">
        <v>7951</v>
      </c>
    </row>
    <row r="305" spans="1:27" x14ac:dyDescent="0.2">
      <c r="A305" s="183">
        <v>6570</v>
      </c>
      <c r="B305" s="124" t="str">
        <f>VLOOKUP(A305,BASE.!$A$2:$T$878,2,FALSE)</f>
        <v>Corporación de Oportunidad y Acción Solidaria OPCIÓN</v>
      </c>
      <c r="C305" s="124">
        <f>VLOOKUP(A305,BASE.!$A$2:$T$878,3,FALSE)</f>
        <v>717150007</v>
      </c>
      <c r="D305" s="124" t="str">
        <f>VLOOKUP(A305,BASE.!$A$2:$T$878,4,FALSE)</f>
        <v>Corporación de Derecho Privado.</v>
      </c>
      <c r="E305" s="124" t="str">
        <f>VLOOKUP(A305,BASE.!$A$2:$T$878,5,FALSE)</f>
        <v xml:space="preserve">Otorgada por Decreto Supremo Nº 972, de fecha 25 de julio de  1990, del Ministerio de Justicia, publicado en el Diario Oficial el día 13 de agosto de 1990. </v>
      </c>
      <c r="F305" s="124" t="str">
        <f>VLOOKUP(A305,BASE.!$A$2:$T$878,6,FALSE)</f>
        <v xml:space="preserve">Certificado de vigencia, folio Nº 500233447698, de fecha 18 de junio de 2019, del Servicio de Registro Civil e Identificación.
</v>
      </c>
      <c r="G305" s="124" t="str">
        <f>VLOOKUP(A305,BASE.!$A$2:$T$878,7,FALSE)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24" t="str">
        <f>VLOOKUP(A305,BASE.!$A$2:$T$878,8,FALSE)</f>
        <v xml:space="preserve">Presidente: Exequiel González Balbontín
Vicepresidenta: María Patricia Contreras Largo
Secretaria: María Francisca Concha Contreras
Tesorera: Sandra Cepeda Zepeda
</v>
      </c>
      <c r="I305" s="124" t="str">
        <f>VLOOKUP(A305,BASE.!$A$2:$T$878,9,FALSE)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24" t="str">
        <f>VLOOKUP(A305,BASE.!$A$2:$T$878,10,FALSE)</f>
        <v>21 de marzo de 2019 a 21 de marzo de 2022</v>
      </c>
      <c r="K305" s="124" t="str">
        <f>VLOOKUP(A305,BASE.!$A$2:$T$878,11,FALSE)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124" t="str">
        <f>VLOOKUP(A305,BASE.!$A$2:$T$878,12,FALSE)</f>
        <v xml:space="preserve">Carlos Justiniano Nº 1123, comuna de Providencia, Región Metropolitana.
</v>
      </c>
      <c r="M305" s="124" t="str">
        <f>VLOOKUP(A305,BASE.!$A$2:$T$878,13,FALSE)</f>
        <v>XIII</v>
      </c>
      <c r="N305" s="124" t="str">
        <f>VLOOKUP(A305,BASE.!$A$2:$T$878,14,FALSE)</f>
        <v>Providencia</v>
      </c>
      <c r="O305" s="124" t="str">
        <f>VLOOKUP(A305,BASE.!$A$2:$T$878,15,FALSE)</f>
        <v>Fono 223393900- 223393901</v>
      </c>
      <c r="P305" s="124">
        <f>VLOOKUP(A305,BASE.!$A$2:$T$878,16,FALSE)</f>
        <v>0</v>
      </c>
      <c r="Q305" s="124">
        <f>VLOOKUP(A305,BASE.!$A$2:$T$878,17,FALSE)</f>
        <v>0</v>
      </c>
      <c r="R305" s="124" t="str">
        <f>VLOOKUP(A305,BASE.!$A$2:$T$878,18,FALSE)</f>
        <v>93401: Institución de Asistencia Social</v>
      </c>
      <c r="S305" s="124" t="str">
        <f>VLOOKUP(A305,BASE.!$A$2:$T$878,19,FALSE)</f>
        <v>Certificado Financiero, correspondiente al año 2019, aprobado por el Sub Departamento de Supervisión Financiera Nacional.</v>
      </c>
      <c r="T305" s="169">
        <f>VLOOKUP(A305,BASE.!$A$2:$T$878,20,FALSE)</f>
        <v>37970</v>
      </c>
      <c r="U305" s="183">
        <v>6570</v>
      </c>
      <c r="V305" s="184">
        <v>16033200</v>
      </c>
      <c r="W305" s="184">
        <v>48099600</v>
      </c>
      <c r="X305" s="170">
        <v>44286</v>
      </c>
      <c r="Y305" s="166" t="s">
        <v>7879</v>
      </c>
      <c r="Z305" s="166" t="s">
        <v>7880</v>
      </c>
      <c r="AA305" s="183" t="s">
        <v>7961</v>
      </c>
    </row>
    <row r="306" spans="1:27" x14ac:dyDescent="0.2">
      <c r="A306" s="183">
        <v>6570</v>
      </c>
      <c r="B306" s="124" t="str">
        <f>VLOOKUP(A306,BASE.!$A$2:$T$878,2,FALSE)</f>
        <v>Corporación de Oportunidad y Acción Solidaria OPCIÓN</v>
      </c>
      <c r="C306" s="124">
        <f>VLOOKUP(A306,BASE.!$A$2:$T$878,3,FALSE)</f>
        <v>717150007</v>
      </c>
      <c r="D306" s="124" t="str">
        <f>VLOOKUP(A306,BASE.!$A$2:$T$878,4,FALSE)</f>
        <v>Corporación de Derecho Privado.</v>
      </c>
      <c r="E306" s="124" t="str">
        <f>VLOOKUP(A306,BASE.!$A$2:$T$878,5,FALSE)</f>
        <v xml:space="preserve">Otorgada por Decreto Supremo Nº 972, de fecha 25 de julio de  1990, del Ministerio de Justicia, publicado en el Diario Oficial el día 13 de agosto de 1990. </v>
      </c>
      <c r="F306" s="124" t="str">
        <f>VLOOKUP(A306,BASE.!$A$2:$T$878,6,FALSE)</f>
        <v xml:space="preserve">Certificado de vigencia, folio Nº 500233447698, de fecha 18 de junio de 2019, del Servicio de Registro Civil e Identificación.
</v>
      </c>
      <c r="G306" s="124" t="str">
        <f>VLOOKUP(A306,BASE.!$A$2:$T$878,7,FALSE)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24" t="str">
        <f>VLOOKUP(A306,BASE.!$A$2:$T$878,8,FALSE)</f>
        <v xml:space="preserve">Presidente: Exequiel González Balbontín
Vicepresidenta: María Patricia Contreras Largo
Secretaria: María Francisca Concha Contreras
Tesorera: Sandra Cepeda Zepeda
</v>
      </c>
      <c r="I306" s="124" t="str">
        <f>VLOOKUP(A306,BASE.!$A$2:$T$878,9,FALSE)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24" t="str">
        <f>VLOOKUP(A306,BASE.!$A$2:$T$878,10,FALSE)</f>
        <v>21 de marzo de 2019 a 21 de marzo de 2022</v>
      </c>
      <c r="K306" s="124" t="str">
        <f>VLOOKUP(A306,BASE.!$A$2:$T$878,11,FALSE)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124" t="str">
        <f>VLOOKUP(A306,BASE.!$A$2:$T$878,12,FALSE)</f>
        <v xml:space="preserve">Carlos Justiniano Nº 1123, comuna de Providencia, Región Metropolitana.
</v>
      </c>
      <c r="M306" s="124" t="str">
        <f>VLOOKUP(A306,BASE.!$A$2:$T$878,13,FALSE)</f>
        <v>XIII</v>
      </c>
      <c r="N306" s="124" t="str">
        <f>VLOOKUP(A306,BASE.!$A$2:$T$878,14,FALSE)</f>
        <v>Providencia</v>
      </c>
      <c r="O306" s="124" t="str">
        <f>VLOOKUP(A306,BASE.!$A$2:$T$878,15,FALSE)</f>
        <v>Fono 223393900- 223393901</v>
      </c>
      <c r="P306" s="124">
        <f>VLOOKUP(A306,BASE.!$A$2:$T$878,16,FALSE)</f>
        <v>0</v>
      </c>
      <c r="Q306" s="124">
        <f>VLOOKUP(A306,BASE.!$A$2:$T$878,17,FALSE)</f>
        <v>0</v>
      </c>
      <c r="R306" s="124" t="str">
        <f>VLOOKUP(A306,BASE.!$A$2:$T$878,18,FALSE)</f>
        <v>93401: Institución de Asistencia Social</v>
      </c>
      <c r="S306" s="124" t="str">
        <f>VLOOKUP(A306,BASE.!$A$2:$T$878,19,FALSE)</f>
        <v>Certificado Financiero, correspondiente al año 2019, aprobado por el Sub Departamento de Supervisión Financiera Nacional.</v>
      </c>
      <c r="T306" s="169">
        <f>VLOOKUP(A306,BASE.!$A$2:$T$878,20,FALSE)</f>
        <v>37970</v>
      </c>
      <c r="U306" s="183">
        <v>6570</v>
      </c>
      <c r="V306" s="184">
        <v>9459588</v>
      </c>
      <c r="W306" s="184">
        <v>28378764</v>
      </c>
      <c r="X306" s="170">
        <v>44286</v>
      </c>
      <c r="Y306" s="166" t="s">
        <v>7879</v>
      </c>
      <c r="Z306" s="166" t="s">
        <v>7880</v>
      </c>
      <c r="AA306" s="183" t="s">
        <v>78</v>
      </c>
    </row>
    <row r="307" spans="1:27" x14ac:dyDescent="0.2">
      <c r="A307" s="183">
        <v>6570</v>
      </c>
      <c r="B307" s="124" t="str">
        <f>VLOOKUP(A307,BASE.!$A$2:$T$878,2,FALSE)</f>
        <v>Corporación de Oportunidad y Acción Solidaria OPCIÓN</v>
      </c>
      <c r="C307" s="124">
        <f>VLOOKUP(A307,BASE.!$A$2:$T$878,3,FALSE)</f>
        <v>717150007</v>
      </c>
      <c r="D307" s="124" t="str">
        <f>VLOOKUP(A307,BASE.!$A$2:$T$878,4,FALSE)</f>
        <v>Corporación de Derecho Privado.</v>
      </c>
      <c r="E307" s="124" t="str">
        <f>VLOOKUP(A307,BASE.!$A$2:$T$878,5,FALSE)</f>
        <v xml:space="preserve">Otorgada por Decreto Supremo Nº 972, de fecha 25 de julio de  1990, del Ministerio de Justicia, publicado en el Diario Oficial el día 13 de agosto de 1990. </v>
      </c>
      <c r="F307" s="124" t="str">
        <f>VLOOKUP(A307,BASE.!$A$2:$T$878,6,FALSE)</f>
        <v xml:space="preserve">Certificado de vigencia, folio Nº 500233447698, de fecha 18 de junio de 2019, del Servicio de Registro Civil e Identificación.
</v>
      </c>
      <c r="G307" s="124" t="str">
        <f>VLOOKUP(A307,BASE.!$A$2:$T$878,7,FALSE)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24" t="str">
        <f>VLOOKUP(A307,BASE.!$A$2:$T$878,8,FALSE)</f>
        <v xml:space="preserve">Presidente: Exequiel González Balbontín
Vicepresidenta: María Patricia Contreras Largo
Secretaria: María Francisca Concha Contreras
Tesorera: Sandra Cepeda Zepeda
</v>
      </c>
      <c r="I307" s="124" t="str">
        <f>VLOOKUP(A307,BASE.!$A$2:$T$878,9,FALSE)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24" t="str">
        <f>VLOOKUP(A307,BASE.!$A$2:$T$878,10,FALSE)</f>
        <v>21 de marzo de 2019 a 21 de marzo de 2022</v>
      </c>
      <c r="K307" s="124" t="str">
        <f>VLOOKUP(A307,BASE.!$A$2:$T$878,11,FALSE)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124" t="str">
        <f>VLOOKUP(A307,BASE.!$A$2:$T$878,12,FALSE)</f>
        <v xml:space="preserve">Carlos Justiniano Nº 1123, comuna de Providencia, Región Metropolitana.
</v>
      </c>
      <c r="M307" s="124" t="str">
        <f>VLOOKUP(A307,BASE.!$A$2:$T$878,13,FALSE)</f>
        <v>XIII</v>
      </c>
      <c r="N307" s="124" t="str">
        <f>VLOOKUP(A307,BASE.!$A$2:$T$878,14,FALSE)</f>
        <v>Providencia</v>
      </c>
      <c r="O307" s="124" t="str">
        <f>VLOOKUP(A307,BASE.!$A$2:$T$878,15,FALSE)</f>
        <v>Fono 223393900- 223393901</v>
      </c>
      <c r="P307" s="124">
        <f>VLOOKUP(A307,BASE.!$A$2:$T$878,16,FALSE)</f>
        <v>0</v>
      </c>
      <c r="Q307" s="124">
        <f>VLOOKUP(A307,BASE.!$A$2:$T$878,17,FALSE)</f>
        <v>0</v>
      </c>
      <c r="R307" s="124" t="str">
        <f>VLOOKUP(A307,BASE.!$A$2:$T$878,18,FALSE)</f>
        <v>93401: Institución de Asistencia Social</v>
      </c>
      <c r="S307" s="124" t="str">
        <f>VLOOKUP(A307,BASE.!$A$2:$T$878,19,FALSE)</f>
        <v>Certificado Financiero, correspondiente al año 2019, aprobado por el Sub Departamento de Supervisión Financiera Nacional.</v>
      </c>
      <c r="T307" s="169">
        <f>VLOOKUP(A307,BASE.!$A$2:$T$878,20,FALSE)</f>
        <v>37970</v>
      </c>
      <c r="U307" s="183">
        <v>6570</v>
      </c>
      <c r="V307" s="184">
        <v>13231700</v>
      </c>
      <c r="W307" s="184">
        <v>42194900</v>
      </c>
      <c r="X307" s="170">
        <v>44286</v>
      </c>
      <c r="Y307" s="166" t="s">
        <v>7879</v>
      </c>
      <c r="Z307" s="166" t="s">
        <v>7880</v>
      </c>
      <c r="AA307" s="183" t="s">
        <v>7926</v>
      </c>
    </row>
    <row r="308" spans="1:27" x14ac:dyDescent="0.2">
      <c r="A308" s="183">
        <v>6570</v>
      </c>
      <c r="B308" s="124" t="str">
        <f>VLOOKUP(A308,BASE.!$A$2:$T$878,2,FALSE)</f>
        <v>Corporación de Oportunidad y Acción Solidaria OPCIÓN</v>
      </c>
      <c r="C308" s="124">
        <f>VLOOKUP(A308,BASE.!$A$2:$T$878,3,FALSE)</f>
        <v>717150007</v>
      </c>
      <c r="D308" s="124" t="str">
        <f>VLOOKUP(A308,BASE.!$A$2:$T$878,4,FALSE)</f>
        <v>Corporación de Derecho Privado.</v>
      </c>
      <c r="E308" s="124" t="str">
        <f>VLOOKUP(A308,BASE.!$A$2:$T$878,5,FALSE)</f>
        <v xml:space="preserve">Otorgada por Decreto Supremo Nº 972, de fecha 25 de julio de  1990, del Ministerio de Justicia, publicado en el Diario Oficial el día 13 de agosto de 1990. </v>
      </c>
      <c r="F308" s="124" t="str">
        <f>VLOOKUP(A308,BASE.!$A$2:$T$878,6,FALSE)</f>
        <v xml:space="preserve">Certificado de vigencia, folio Nº 500233447698, de fecha 18 de junio de 2019, del Servicio de Registro Civil e Identificación.
</v>
      </c>
      <c r="G308" s="124" t="str">
        <f>VLOOKUP(A308,BASE.!$A$2:$T$878,7,FALSE)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24" t="str">
        <f>VLOOKUP(A308,BASE.!$A$2:$T$878,8,FALSE)</f>
        <v xml:space="preserve">Presidente: Exequiel González Balbontín
Vicepresidenta: María Patricia Contreras Largo
Secretaria: María Francisca Concha Contreras
Tesorera: Sandra Cepeda Zepeda
</v>
      </c>
      <c r="I308" s="124" t="str">
        <f>VLOOKUP(A308,BASE.!$A$2:$T$878,9,FALSE)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24" t="str">
        <f>VLOOKUP(A308,BASE.!$A$2:$T$878,10,FALSE)</f>
        <v>21 de marzo de 2019 a 21 de marzo de 2022</v>
      </c>
      <c r="K308" s="124" t="str">
        <f>VLOOKUP(A308,BASE.!$A$2:$T$878,11,FALSE)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124" t="str">
        <f>VLOOKUP(A308,BASE.!$A$2:$T$878,12,FALSE)</f>
        <v xml:space="preserve">Carlos Justiniano Nº 1123, comuna de Providencia, Región Metropolitana.
</v>
      </c>
      <c r="M308" s="124" t="str">
        <f>VLOOKUP(A308,BASE.!$A$2:$T$878,13,FALSE)</f>
        <v>XIII</v>
      </c>
      <c r="N308" s="124" t="str">
        <f>VLOOKUP(A308,BASE.!$A$2:$T$878,14,FALSE)</f>
        <v>Providencia</v>
      </c>
      <c r="O308" s="124" t="str">
        <f>VLOOKUP(A308,BASE.!$A$2:$T$878,15,FALSE)</f>
        <v>Fono 223393900- 223393901</v>
      </c>
      <c r="P308" s="124">
        <f>VLOOKUP(A308,BASE.!$A$2:$T$878,16,FALSE)</f>
        <v>0</v>
      </c>
      <c r="Q308" s="124">
        <f>VLOOKUP(A308,BASE.!$A$2:$T$878,17,FALSE)</f>
        <v>0</v>
      </c>
      <c r="R308" s="124" t="str">
        <f>VLOOKUP(A308,BASE.!$A$2:$T$878,18,FALSE)</f>
        <v>93401: Institución de Asistencia Social</v>
      </c>
      <c r="S308" s="124" t="str">
        <f>VLOOKUP(A308,BASE.!$A$2:$T$878,19,FALSE)</f>
        <v>Certificado Financiero, correspondiente al año 2019, aprobado por el Sub Departamento de Supervisión Financiera Nacional.</v>
      </c>
      <c r="T308" s="169">
        <f>VLOOKUP(A308,BASE.!$A$2:$T$878,20,FALSE)</f>
        <v>37970</v>
      </c>
      <c r="U308" s="183">
        <v>6570</v>
      </c>
      <c r="V308" s="184">
        <v>15678056</v>
      </c>
      <c r="W308" s="184">
        <v>51142460</v>
      </c>
      <c r="X308" s="170">
        <v>44286</v>
      </c>
      <c r="Y308" s="166" t="s">
        <v>7879</v>
      </c>
      <c r="Z308" s="166" t="s">
        <v>7880</v>
      </c>
      <c r="AA308" s="183" t="s">
        <v>7927</v>
      </c>
    </row>
    <row r="309" spans="1:27" x14ac:dyDescent="0.2">
      <c r="A309" s="183">
        <v>6570</v>
      </c>
      <c r="B309" s="124" t="str">
        <f>VLOOKUP(A309,BASE.!$A$2:$T$878,2,FALSE)</f>
        <v>Corporación de Oportunidad y Acción Solidaria OPCIÓN</v>
      </c>
      <c r="C309" s="124">
        <f>VLOOKUP(A309,BASE.!$A$2:$T$878,3,FALSE)</f>
        <v>717150007</v>
      </c>
      <c r="D309" s="124" t="str">
        <f>VLOOKUP(A309,BASE.!$A$2:$T$878,4,FALSE)</f>
        <v>Corporación de Derecho Privado.</v>
      </c>
      <c r="E309" s="124" t="str">
        <f>VLOOKUP(A309,BASE.!$A$2:$T$878,5,FALSE)</f>
        <v xml:space="preserve">Otorgada por Decreto Supremo Nº 972, de fecha 25 de julio de  1990, del Ministerio de Justicia, publicado en el Diario Oficial el día 13 de agosto de 1990. </v>
      </c>
      <c r="F309" s="124" t="str">
        <f>VLOOKUP(A309,BASE.!$A$2:$T$878,6,FALSE)</f>
        <v xml:space="preserve">Certificado de vigencia, folio Nº 500233447698, de fecha 18 de junio de 2019, del Servicio de Registro Civil e Identificación.
</v>
      </c>
      <c r="G309" s="124" t="str">
        <f>VLOOKUP(A309,BASE.!$A$2:$T$878,7,FALSE)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24" t="str">
        <f>VLOOKUP(A309,BASE.!$A$2:$T$878,8,FALSE)</f>
        <v xml:space="preserve">Presidente: Exequiel González Balbontín
Vicepresidenta: María Patricia Contreras Largo
Secretaria: María Francisca Concha Contreras
Tesorera: Sandra Cepeda Zepeda
</v>
      </c>
      <c r="I309" s="124" t="str">
        <f>VLOOKUP(A309,BASE.!$A$2:$T$878,9,FALSE)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24" t="str">
        <f>VLOOKUP(A309,BASE.!$A$2:$T$878,10,FALSE)</f>
        <v>21 de marzo de 2019 a 21 de marzo de 2022</v>
      </c>
      <c r="K309" s="124" t="str">
        <f>VLOOKUP(A309,BASE.!$A$2:$T$878,11,FALSE)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124" t="str">
        <f>VLOOKUP(A309,BASE.!$A$2:$T$878,12,FALSE)</f>
        <v xml:space="preserve">Carlos Justiniano Nº 1123, comuna de Providencia, Región Metropolitana.
</v>
      </c>
      <c r="M309" s="124" t="str">
        <f>VLOOKUP(A309,BASE.!$A$2:$T$878,13,FALSE)</f>
        <v>XIII</v>
      </c>
      <c r="N309" s="124" t="str">
        <f>VLOOKUP(A309,BASE.!$A$2:$T$878,14,FALSE)</f>
        <v>Providencia</v>
      </c>
      <c r="O309" s="124" t="str">
        <f>VLOOKUP(A309,BASE.!$A$2:$T$878,15,FALSE)</f>
        <v>Fono 223393900- 223393901</v>
      </c>
      <c r="P309" s="124">
        <f>VLOOKUP(A309,BASE.!$A$2:$T$878,16,FALSE)</f>
        <v>0</v>
      </c>
      <c r="Q309" s="124">
        <f>VLOOKUP(A309,BASE.!$A$2:$T$878,17,FALSE)</f>
        <v>0</v>
      </c>
      <c r="R309" s="124" t="str">
        <f>VLOOKUP(A309,BASE.!$A$2:$T$878,18,FALSE)</f>
        <v>93401: Institución de Asistencia Social</v>
      </c>
      <c r="S309" s="124" t="str">
        <f>VLOOKUP(A309,BASE.!$A$2:$T$878,19,FALSE)</f>
        <v>Certificado Financiero, correspondiente al año 2019, aprobado por el Sub Departamento de Supervisión Financiera Nacional.</v>
      </c>
      <c r="T309" s="169">
        <f>VLOOKUP(A309,BASE.!$A$2:$T$878,20,FALSE)</f>
        <v>37970</v>
      </c>
      <c r="U309" s="183">
        <v>6570</v>
      </c>
      <c r="V309" s="184">
        <v>18277848</v>
      </c>
      <c r="W309" s="184">
        <v>56661328</v>
      </c>
      <c r="X309" s="170">
        <v>44286</v>
      </c>
      <c r="Y309" s="166" t="s">
        <v>7879</v>
      </c>
      <c r="Z309" s="166" t="s">
        <v>7880</v>
      </c>
      <c r="AA309" s="183" t="s">
        <v>8015</v>
      </c>
    </row>
    <row r="310" spans="1:27" x14ac:dyDescent="0.2">
      <c r="A310" s="183">
        <v>6570</v>
      </c>
      <c r="B310" s="124" t="str">
        <f>VLOOKUP(A310,BASE.!$A$2:$T$878,2,FALSE)</f>
        <v>Corporación de Oportunidad y Acción Solidaria OPCIÓN</v>
      </c>
      <c r="C310" s="124">
        <f>VLOOKUP(A310,BASE.!$A$2:$T$878,3,FALSE)</f>
        <v>717150007</v>
      </c>
      <c r="D310" s="124" t="str">
        <f>VLOOKUP(A310,BASE.!$A$2:$T$878,4,FALSE)</f>
        <v>Corporación de Derecho Privado.</v>
      </c>
      <c r="E310" s="124" t="str">
        <f>VLOOKUP(A310,BASE.!$A$2:$T$878,5,FALSE)</f>
        <v xml:space="preserve">Otorgada por Decreto Supremo Nº 972, de fecha 25 de julio de  1990, del Ministerio de Justicia, publicado en el Diario Oficial el día 13 de agosto de 1990. </v>
      </c>
      <c r="F310" s="124" t="str">
        <f>VLOOKUP(A310,BASE.!$A$2:$T$878,6,FALSE)</f>
        <v xml:space="preserve">Certificado de vigencia, folio Nº 500233447698, de fecha 18 de junio de 2019, del Servicio de Registro Civil e Identificación.
</v>
      </c>
      <c r="G310" s="124" t="str">
        <f>VLOOKUP(A310,BASE.!$A$2:$T$878,7,FALSE)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24" t="str">
        <f>VLOOKUP(A310,BASE.!$A$2:$T$878,8,FALSE)</f>
        <v xml:space="preserve">Presidente: Exequiel González Balbontín
Vicepresidenta: María Patricia Contreras Largo
Secretaria: María Francisca Concha Contreras
Tesorera: Sandra Cepeda Zepeda
</v>
      </c>
      <c r="I310" s="124" t="str">
        <f>VLOOKUP(A310,BASE.!$A$2:$T$878,9,FALSE)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24" t="str">
        <f>VLOOKUP(A310,BASE.!$A$2:$T$878,10,FALSE)</f>
        <v>21 de marzo de 2019 a 21 de marzo de 2022</v>
      </c>
      <c r="K310" s="124" t="str">
        <f>VLOOKUP(A310,BASE.!$A$2:$T$878,11,FALSE)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124" t="str">
        <f>VLOOKUP(A310,BASE.!$A$2:$T$878,12,FALSE)</f>
        <v xml:space="preserve">Carlos Justiniano Nº 1123, comuna de Providencia, Región Metropolitana.
</v>
      </c>
      <c r="M310" s="124" t="str">
        <f>VLOOKUP(A310,BASE.!$A$2:$T$878,13,FALSE)</f>
        <v>XIII</v>
      </c>
      <c r="N310" s="124" t="str">
        <f>VLOOKUP(A310,BASE.!$A$2:$T$878,14,FALSE)</f>
        <v>Providencia</v>
      </c>
      <c r="O310" s="124" t="str">
        <f>VLOOKUP(A310,BASE.!$A$2:$T$878,15,FALSE)</f>
        <v>Fono 223393900- 223393901</v>
      </c>
      <c r="P310" s="124">
        <f>VLOOKUP(A310,BASE.!$A$2:$T$878,16,FALSE)</f>
        <v>0</v>
      </c>
      <c r="Q310" s="124">
        <f>VLOOKUP(A310,BASE.!$A$2:$T$878,17,FALSE)</f>
        <v>0</v>
      </c>
      <c r="R310" s="124" t="str">
        <f>VLOOKUP(A310,BASE.!$A$2:$T$878,18,FALSE)</f>
        <v>93401: Institución de Asistencia Social</v>
      </c>
      <c r="S310" s="124" t="str">
        <f>VLOOKUP(A310,BASE.!$A$2:$T$878,19,FALSE)</f>
        <v>Certificado Financiero, correspondiente al año 2019, aprobado por el Sub Departamento de Supervisión Financiera Nacional.</v>
      </c>
      <c r="T310" s="169">
        <f>VLOOKUP(A310,BASE.!$A$2:$T$878,20,FALSE)</f>
        <v>37970</v>
      </c>
      <c r="U310" s="183">
        <v>6570</v>
      </c>
      <c r="V310" s="184">
        <v>36416899</v>
      </c>
      <c r="W310" s="184">
        <v>119378052</v>
      </c>
      <c r="X310" s="170">
        <v>44286</v>
      </c>
      <c r="Y310" s="166" t="s">
        <v>7879</v>
      </c>
      <c r="Z310" s="166" t="s">
        <v>7880</v>
      </c>
      <c r="AA310" s="183" t="s">
        <v>7958</v>
      </c>
    </row>
    <row r="311" spans="1:27" x14ac:dyDescent="0.2">
      <c r="A311" s="183">
        <v>6570</v>
      </c>
      <c r="B311" s="124" t="str">
        <f>VLOOKUP(A311,BASE.!$A$2:$T$878,2,FALSE)</f>
        <v>Corporación de Oportunidad y Acción Solidaria OPCIÓN</v>
      </c>
      <c r="C311" s="124">
        <f>VLOOKUP(A311,BASE.!$A$2:$T$878,3,FALSE)</f>
        <v>717150007</v>
      </c>
      <c r="D311" s="124" t="str">
        <f>VLOOKUP(A311,BASE.!$A$2:$T$878,4,FALSE)</f>
        <v>Corporación de Derecho Privado.</v>
      </c>
      <c r="E311" s="124" t="str">
        <f>VLOOKUP(A311,BASE.!$A$2:$T$878,5,FALSE)</f>
        <v xml:space="preserve">Otorgada por Decreto Supremo Nº 972, de fecha 25 de julio de  1990, del Ministerio de Justicia, publicado en el Diario Oficial el día 13 de agosto de 1990. </v>
      </c>
      <c r="F311" s="124" t="str">
        <f>VLOOKUP(A311,BASE.!$A$2:$T$878,6,FALSE)</f>
        <v xml:space="preserve">Certificado de vigencia, folio Nº 500233447698, de fecha 18 de junio de 2019, del Servicio de Registro Civil e Identificación.
</v>
      </c>
      <c r="G311" s="124" t="str">
        <f>VLOOKUP(A311,BASE.!$A$2:$T$878,7,FALSE)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24" t="str">
        <f>VLOOKUP(A311,BASE.!$A$2:$T$878,8,FALSE)</f>
        <v xml:space="preserve">Presidente: Exequiel González Balbontín
Vicepresidenta: María Patricia Contreras Largo
Secretaria: María Francisca Concha Contreras
Tesorera: Sandra Cepeda Zepeda
</v>
      </c>
      <c r="I311" s="124" t="str">
        <f>VLOOKUP(A311,BASE.!$A$2:$T$878,9,FALSE)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24" t="str">
        <f>VLOOKUP(A311,BASE.!$A$2:$T$878,10,FALSE)</f>
        <v>21 de marzo de 2019 a 21 de marzo de 2022</v>
      </c>
      <c r="K311" s="124" t="str">
        <f>VLOOKUP(A311,BASE.!$A$2:$T$878,11,FALSE)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124" t="str">
        <f>VLOOKUP(A311,BASE.!$A$2:$T$878,12,FALSE)</f>
        <v xml:space="preserve">Carlos Justiniano Nº 1123, comuna de Providencia, Región Metropolitana.
</v>
      </c>
      <c r="M311" s="124" t="str">
        <f>VLOOKUP(A311,BASE.!$A$2:$T$878,13,FALSE)</f>
        <v>XIII</v>
      </c>
      <c r="N311" s="124" t="str">
        <f>VLOOKUP(A311,BASE.!$A$2:$T$878,14,FALSE)</f>
        <v>Providencia</v>
      </c>
      <c r="O311" s="124" t="str">
        <f>VLOOKUP(A311,BASE.!$A$2:$T$878,15,FALSE)</f>
        <v>Fono 223393900- 223393901</v>
      </c>
      <c r="P311" s="124">
        <f>VLOOKUP(A311,BASE.!$A$2:$T$878,16,FALSE)</f>
        <v>0</v>
      </c>
      <c r="Q311" s="124">
        <f>VLOOKUP(A311,BASE.!$A$2:$T$878,17,FALSE)</f>
        <v>0</v>
      </c>
      <c r="R311" s="124" t="str">
        <f>VLOOKUP(A311,BASE.!$A$2:$T$878,18,FALSE)</f>
        <v>93401: Institución de Asistencia Social</v>
      </c>
      <c r="S311" s="124" t="str">
        <f>VLOOKUP(A311,BASE.!$A$2:$T$878,19,FALSE)</f>
        <v>Certificado Financiero, correspondiente al año 2019, aprobado por el Sub Departamento de Supervisión Financiera Nacional.</v>
      </c>
      <c r="T311" s="169">
        <f>VLOOKUP(A311,BASE.!$A$2:$T$878,20,FALSE)</f>
        <v>37970</v>
      </c>
      <c r="U311" s="183">
        <v>6570</v>
      </c>
      <c r="V311" s="184">
        <v>13581672</v>
      </c>
      <c r="W311" s="184">
        <v>44055096</v>
      </c>
      <c r="X311" s="170">
        <v>44286</v>
      </c>
      <c r="Y311" s="166" t="s">
        <v>7879</v>
      </c>
      <c r="Z311" s="166" t="s">
        <v>7880</v>
      </c>
      <c r="AA311" s="183" t="s">
        <v>8016</v>
      </c>
    </row>
    <row r="312" spans="1:27" x14ac:dyDescent="0.2">
      <c r="A312" s="183">
        <v>6570</v>
      </c>
      <c r="B312" s="124" t="str">
        <f>VLOOKUP(A312,BASE.!$A$2:$T$878,2,FALSE)</f>
        <v>Corporación de Oportunidad y Acción Solidaria OPCIÓN</v>
      </c>
      <c r="C312" s="124">
        <f>VLOOKUP(A312,BASE.!$A$2:$T$878,3,FALSE)</f>
        <v>717150007</v>
      </c>
      <c r="D312" s="124" t="str">
        <f>VLOOKUP(A312,BASE.!$A$2:$T$878,4,FALSE)</f>
        <v>Corporación de Derecho Privado.</v>
      </c>
      <c r="E312" s="124" t="str">
        <f>VLOOKUP(A312,BASE.!$A$2:$T$878,5,FALSE)</f>
        <v xml:space="preserve">Otorgada por Decreto Supremo Nº 972, de fecha 25 de julio de  1990, del Ministerio de Justicia, publicado en el Diario Oficial el día 13 de agosto de 1990. </v>
      </c>
      <c r="F312" s="124" t="str">
        <f>VLOOKUP(A312,BASE.!$A$2:$T$878,6,FALSE)</f>
        <v xml:space="preserve">Certificado de vigencia, folio Nº 500233447698, de fecha 18 de junio de 2019, del Servicio de Registro Civil e Identificación.
</v>
      </c>
      <c r="G312" s="124" t="str">
        <f>VLOOKUP(A312,BASE.!$A$2:$T$878,7,FALSE)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24" t="str">
        <f>VLOOKUP(A312,BASE.!$A$2:$T$878,8,FALSE)</f>
        <v xml:space="preserve">Presidente: Exequiel González Balbontín
Vicepresidenta: María Patricia Contreras Largo
Secretaria: María Francisca Concha Contreras
Tesorera: Sandra Cepeda Zepeda
</v>
      </c>
      <c r="I312" s="124" t="str">
        <f>VLOOKUP(A312,BASE.!$A$2:$T$878,9,FALSE)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24" t="str">
        <f>VLOOKUP(A312,BASE.!$A$2:$T$878,10,FALSE)</f>
        <v>21 de marzo de 2019 a 21 de marzo de 2022</v>
      </c>
      <c r="K312" s="124" t="str">
        <f>VLOOKUP(A312,BASE.!$A$2:$T$878,11,FALSE)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124" t="str">
        <f>VLOOKUP(A312,BASE.!$A$2:$T$878,12,FALSE)</f>
        <v xml:space="preserve">Carlos Justiniano Nº 1123, comuna de Providencia, Región Metropolitana.
</v>
      </c>
      <c r="M312" s="124" t="str">
        <f>VLOOKUP(A312,BASE.!$A$2:$T$878,13,FALSE)</f>
        <v>XIII</v>
      </c>
      <c r="N312" s="124" t="str">
        <f>VLOOKUP(A312,BASE.!$A$2:$T$878,14,FALSE)</f>
        <v>Providencia</v>
      </c>
      <c r="O312" s="124" t="str">
        <f>VLOOKUP(A312,BASE.!$A$2:$T$878,15,FALSE)</f>
        <v>Fono 223393900- 223393901</v>
      </c>
      <c r="P312" s="124">
        <f>VLOOKUP(A312,BASE.!$A$2:$T$878,16,FALSE)</f>
        <v>0</v>
      </c>
      <c r="Q312" s="124">
        <f>VLOOKUP(A312,BASE.!$A$2:$T$878,17,FALSE)</f>
        <v>0</v>
      </c>
      <c r="R312" s="124" t="str">
        <f>VLOOKUP(A312,BASE.!$A$2:$T$878,18,FALSE)</f>
        <v>93401: Institución de Asistencia Social</v>
      </c>
      <c r="S312" s="124" t="str">
        <f>VLOOKUP(A312,BASE.!$A$2:$T$878,19,FALSE)</f>
        <v>Certificado Financiero, correspondiente al año 2019, aprobado por el Sub Departamento de Supervisión Financiera Nacional.</v>
      </c>
      <c r="T312" s="169">
        <f>VLOOKUP(A312,BASE.!$A$2:$T$878,20,FALSE)</f>
        <v>37970</v>
      </c>
      <c r="U312" s="183">
        <v>6570</v>
      </c>
      <c r="V312" s="184">
        <v>26388923</v>
      </c>
      <c r="W312" s="184">
        <v>139391089</v>
      </c>
      <c r="X312" s="170">
        <v>44286</v>
      </c>
      <c r="Y312" s="166" t="s">
        <v>7879</v>
      </c>
      <c r="Z312" s="166" t="s">
        <v>7880</v>
      </c>
      <c r="AA312" s="183" t="s">
        <v>7898</v>
      </c>
    </row>
    <row r="313" spans="1:27" x14ac:dyDescent="0.2">
      <c r="A313" s="183">
        <v>6570</v>
      </c>
      <c r="B313" s="124" t="str">
        <f>VLOOKUP(A313,BASE.!$A$2:$T$878,2,FALSE)</f>
        <v>Corporación de Oportunidad y Acción Solidaria OPCIÓN</v>
      </c>
      <c r="C313" s="124">
        <f>VLOOKUP(A313,BASE.!$A$2:$T$878,3,FALSE)</f>
        <v>717150007</v>
      </c>
      <c r="D313" s="124" t="str">
        <f>VLOOKUP(A313,BASE.!$A$2:$T$878,4,FALSE)</f>
        <v>Corporación de Derecho Privado.</v>
      </c>
      <c r="E313" s="124" t="str">
        <f>VLOOKUP(A313,BASE.!$A$2:$T$878,5,FALSE)</f>
        <v xml:space="preserve">Otorgada por Decreto Supremo Nº 972, de fecha 25 de julio de  1990, del Ministerio de Justicia, publicado en el Diario Oficial el día 13 de agosto de 1990. </v>
      </c>
      <c r="F313" s="124" t="str">
        <f>VLOOKUP(A313,BASE.!$A$2:$T$878,6,FALSE)</f>
        <v xml:space="preserve">Certificado de vigencia, folio Nº 500233447698, de fecha 18 de junio de 2019, del Servicio de Registro Civil e Identificación.
</v>
      </c>
      <c r="G313" s="124" t="str">
        <f>VLOOKUP(A313,BASE.!$A$2:$T$878,7,FALSE)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24" t="str">
        <f>VLOOKUP(A313,BASE.!$A$2:$T$878,8,FALSE)</f>
        <v xml:space="preserve">Presidente: Exequiel González Balbontín
Vicepresidenta: María Patricia Contreras Largo
Secretaria: María Francisca Concha Contreras
Tesorera: Sandra Cepeda Zepeda
</v>
      </c>
      <c r="I313" s="124" t="str">
        <f>VLOOKUP(A313,BASE.!$A$2:$T$878,9,FALSE)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24" t="str">
        <f>VLOOKUP(A313,BASE.!$A$2:$T$878,10,FALSE)</f>
        <v>21 de marzo de 2019 a 21 de marzo de 2022</v>
      </c>
      <c r="K313" s="124" t="str">
        <f>VLOOKUP(A313,BASE.!$A$2:$T$878,11,FALSE)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124" t="str">
        <f>VLOOKUP(A313,BASE.!$A$2:$T$878,12,FALSE)</f>
        <v xml:space="preserve">Carlos Justiniano Nº 1123, comuna de Providencia, Región Metropolitana.
</v>
      </c>
      <c r="M313" s="124" t="str">
        <f>VLOOKUP(A313,BASE.!$A$2:$T$878,13,FALSE)</f>
        <v>XIII</v>
      </c>
      <c r="N313" s="124" t="str">
        <f>VLOOKUP(A313,BASE.!$A$2:$T$878,14,FALSE)</f>
        <v>Providencia</v>
      </c>
      <c r="O313" s="124" t="str">
        <f>VLOOKUP(A313,BASE.!$A$2:$T$878,15,FALSE)</f>
        <v>Fono 223393900- 223393901</v>
      </c>
      <c r="P313" s="124">
        <f>VLOOKUP(A313,BASE.!$A$2:$T$878,16,FALSE)</f>
        <v>0</v>
      </c>
      <c r="Q313" s="124">
        <f>VLOOKUP(A313,BASE.!$A$2:$T$878,17,FALSE)</f>
        <v>0</v>
      </c>
      <c r="R313" s="124" t="str">
        <f>VLOOKUP(A313,BASE.!$A$2:$T$878,18,FALSE)</f>
        <v>93401: Institución de Asistencia Social</v>
      </c>
      <c r="S313" s="124" t="str">
        <f>VLOOKUP(A313,BASE.!$A$2:$T$878,19,FALSE)</f>
        <v>Certificado Financiero, correspondiente al año 2019, aprobado por el Sub Departamento de Supervisión Financiera Nacional.</v>
      </c>
      <c r="T313" s="169">
        <f>VLOOKUP(A313,BASE.!$A$2:$T$878,20,FALSE)</f>
        <v>37970</v>
      </c>
      <c r="U313" s="183">
        <v>6570</v>
      </c>
      <c r="V313" s="184">
        <v>38839134</v>
      </c>
      <c r="W313" s="184">
        <v>133545966</v>
      </c>
      <c r="X313" s="170">
        <v>44286</v>
      </c>
      <c r="Y313" s="166" t="s">
        <v>7879</v>
      </c>
      <c r="Z313" s="166" t="s">
        <v>7880</v>
      </c>
      <c r="AA313" s="183" t="s">
        <v>7967</v>
      </c>
    </row>
    <row r="314" spans="1:27" x14ac:dyDescent="0.2">
      <c r="A314" s="183">
        <v>6570</v>
      </c>
      <c r="B314" s="124" t="str">
        <f>VLOOKUP(A314,BASE.!$A$2:$T$878,2,FALSE)</f>
        <v>Corporación de Oportunidad y Acción Solidaria OPCIÓN</v>
      </c>
      <c r="C314" s="124">
        <f>VLOOKUP(A314,BASE.!$A$2:$T$878,3,FALSE)</f>
        <v>717150007</v>
      </c>
      <c r="D314" s="124" t="str">
        <f>VLOOKUP(A314,BASE.!$A$2:$T$878,4,FALSE)</f>
        <v>Corporación de Derecho Privado.</v>
      </c>
      <c r="E314" s="124" t="str">
        <f>VLOOKUP(A314,BASE.!$A$2:$T$878,5,FALSE)</f>
        <v xml:space="preserve">Otorgada por Decreto Supremo Nº 972, de fecha 25 de julio de  1990, del Ministerio de Justicia, publicado en el Diario Oficial el día 13 de agosto de 1990. </v>
      </c>
      <c r="F314" s="124" t="str">
        <f>VLOOKUP(A314,BASE.!$A$2:$T$878,6,FALSE)</f>
        <v xml:space="preserve">Certificado de vigencia, folio Nº 500233447698, de fecha 18 de junio de 2019, del Servicio de Registro Civil e Identificación.
</v>
      </c>
      <c r="G314" s="124" t="str">
        <f>VLOOKUP(A314,BASE.!$A$2:$T$878,7,FALSE)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24" t="str">
        <f>VLOOKUP(A314,BASE.!$A$2:$T$878,8,FALSE)</f>
        <v xml:space="preserve">Presidente: Exequiel González Balbontín
Vicepresidenta: María Patricia Contreras Largo
Secretaria: María Francisca Concha Contreras
Tesorera: Sandra Cepeda Zepeda
</v>
      </c>
      <c r="I314" s="124" t="str">
        <f>VLOOKUP(A314,BASE.!$A$2:$T$878,9,FALSE)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24" t="str">
        <f>VLOOKUP(A314,BASE.!$A$2:$T$878,10,FALSE)</f>
        <v>21 de marzo de 2019 a 21 de marzo de 2022</v>
      </c>
      <c r="K314" s="124" t="str">
        <f>VLOOKUP(A314,BASE.!$A$2:$T$878,11,FALSE)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124" t="str">
        <f>VLOOKUP(A314,BASE.!$A$2:$T$878,12,FALSE)</f>
        <v xml:space="preserve">Carlos Justiniano Nº 1123, comuna de Providencia, Región Metropolitana.
</v>
      </c>
      <c r="M314" s="124" t="str">
        <f>VLOOKUP(A314,BASE.!$A$2:$T$878,13,FALSE)</f>
        <v>XIII</v>
      </c>
      <c r="N314" s="124" t="str">
        <f>VLOOKUP(A314,BASE.!$A$2:$T$878,14,FALSE)</f>
        <v>Providencia</v>
      </c>
      <c r="O314" s="124" t="str">
        <f>VLOOKUP(A314,BASE.!$A$2:$T$878,15,FALSE)</f>
        <v>Fono 223393900- 223393901</v>
      </c>
      <c r="P314" s="124">
        <f>VLOOKUP(A314,BASE.!$A$2:$T$878,16,FALSE)</f>
        <v>0</v>
      </c>
      <c r="Q314" s="124">
        <f>VLOOKUP(A314,BASE.!$A$2:$T$878,17,FALSE)</f>
        <v>0</v>
      </c>
      <c r="R314" s="124" t="str">
        <f>VLOOKUP(A314,BASE.!$A$2:$T$878,18,FALSE)</f>
        <v>93401: Institución de Asistencia Social</v>
      </c>
      <c r="S314" s="124" t="str">
        <f>VLOOKUP(A314,BASE.!$A$2:$T$878,19,FALSE)</f>
        <v>Certificado Financiero, correspondiente al año 2019, aprobado por el Sub Departamento de Supervisión Financiera Nacional.</v>
      </c>
      <c r="T314" s="169">
        <f>VLOOKUP(A314,BASE.!$A$2:$T$878,20,FALSE)</f>
        <v>37970</v>
      </c>
      <c r="U314" s="183">
        <v>6570</v>
      </c>
      <c r="V314" s="184">
        <v>37026348</v>
      </c>
      <c r="W314" s="184">
        <v>85105260</v>
      </c>
      <c r="X314" s="170">
        <v>44286</v>
      </c>
      <c r="Y314" s="166" t="s">
        <v>7879</v>
      </c>
      <c r="Z314" s="166" t="s">
        <v>7880</v>
      </c>
      <c r="AA314" s="183" t="s">
        <v>7968</v>
      </c>
    </row>
    <row r="315" spans="1:27" x14ac:dyDescent="0.2">
      <c r="A315" s="183">
        <v>6570</v>
      </c>
      <c r="B315" s="124" t="str">
        <f>VLOOKUP(A315,BASE.!$A$2:$T$878,2,FALSE)</f>
        <v>Corporación de Oportunidad y Acción Solidaria OPCIÓN</v>
      </c>
      <c r="C315" s="124">
        <f>VLOOKUP(A315,BASE.!$A$2:$T$878,3,FALSE)</f>
        <v>717150007</v>
      </c>
      <c r="D315" s="124" t="str">
        <f>VLOOKUP(A315,BASE.!$A$2:$T$878,4,FALSE)</f>
        <v>Corporación de Derecho Privado.</v>
      </c>
      <c r="E315" s="124" t="str">
        <f>VLOOKUP(A315,BASE.!$A$2:$T$878,5,FALSE)</f>
        <v xml:space="preserve">Otorgada por Decreto Supremo Nº 972, de fecha 25 de julio de  1990, del Ministerio de Justicia, publicado en el Diario Oficial el día 13 de agosto de 1990. </v>
      </c>
      <c r="F315" s="124" t="str">
        <f>VLOOKUP(A315,BASE.!$A$2:$T$878,6,FALSE)</f>
        <v xml:space="preserve">Certificado de vigencia, folio Nº 500233447698, de fecha 18 de junio de 2019, del Servicio de Registro Civil e Identificación.
</v>
      </c>
      <c r="G315" s="124" t="str">
        <f>VLOOKUP(A315,BASE.!$A$2:$T$878,7,FALSE)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24" t="str">
        <f>VLOOKUP(A315,BASE.!$A$2:$T$878,8,FALSE)</f>
        <v xml:space="preserve">Presidente: Exequiel González Balbontín
Vicepresidenta: María Patricia Contreras Largo
Secretaria: María Francisca Concha Contreras
Tesorera: Sandra Cepeda Zepeda
</v>
      </c>
      <c r="I315" s="124" t="str">
        <f>VLOOKUP(A315,BASE.!$A$2:$T$878,9,FALSE)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24" t="str">
        <f>VLOOKUP(A315,BASE.!$A$2:$T$878,10,FALSE)</f>
        <v>21 de marzo de 2019 a 21 de marzo de 2022</v>
      </c>
      <c r="K315" s="124" t="str">
        <f>VLOOKUP(A315,BASE.!$A$2:$T$878,11,FALSE)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124" t="str">
        <f>VLOOKUP(A315,BASE.!$A$2:$T$878,12,FALSE)</f>
        <v xml:space="preserve">Carlos Justiniano Nº 1123, comuna de Providencia, Región Metropolitana.
</v>
      </c>
      <c r="M315" s="124" t="str">
        <f>VLOOKUP(A315,BASE.!$A$2:$T$878,13,FALSE)</f>
        <v>XIII</v>
      </c>
      <c r="N315" s="124" t="str">
        <f>VLOOKUP(A315,BASE.!$A$2:$T$878,14,FALSE)</f>
        <v>Providencia</v>
      </c>
      <c r="O315" s="124" t="str">
        <f>VLOOKUP(A315,BASE.!$A$2:$T$878,15,FALSE)</f>
        <v>Fono 223393900- 223393901</v>
      </c>
      <c r="P315" s="124">
        <f>VLOOKUP(A315,BASE.!$A$2:$T$878,16,FALSE)</f>
        <v>0</v>
      </c>
      <c r="Q315" s="124">
        <f>VLOOKUP(A315,BASE.!$A$2:$T$878,17,FALSE)</f>
        <v>0</v>
      </c>
      <c r="R315" s="124" t="str">
        <f>VLOOKUP(A315,BASE.!$A$2:$T$878,18,FALSE)</f>
        <v>93401: Institución de Asistencia Social</v>
      </c>
      <c r="S315" s="124" t="str">
        <f>VLOOKUP(A315,BASE.!$A$2:$T$878,19,FALSE)</f>
        <v>Certificado Financiero, correspondiente al año 2019, aprobado por el Sub Departamento de Supervisión Financiera Nacional.</v>
      </c>
      <c r="T315" s="169">
        <f>VLOOKUP(A315,BASE.!$A$2:$T$878,20,FALSE)</f>
        <v>37970</v>
      </c>
      <c r="U315" s="183">
        <v>6570</v>
      </c>
      <c r="V315" s="184">
        <v>0</v>
      </c>
      <c r="W315" s="184">
        <v>12750704</v>
      </c>
      <c r="X315" s="170">
        <v>44286</v>
      </c>
      <c r="Y315" s="166" t="s">
        <v>7879</v>
      </c>
      <c r="Z315" s="166" t="s">
        <v>7880</v>
      </c>
      <c r="AA315" s="183" t="s">
        <v>7969</v>
      </c>
    </row>
    <row r="316" spans="1:27" x14ac:dyDescent="0.2">
      <c r="A316" s="183">
        <v>6570</v>
      </c>
      <c r="B316" s="124" t="str">
        <f>VLOOKUP(A316,BASE.!$A$2:$T$878,2,FALSE)</f>
        <v>Corporación de Oportunidad y Acción Solidaria OPCIÓN</v>
      </c>
      <c r="C316" s="124">
        <f>VLOOKUP(A316,BASE.!$A$2:$T$878,3,FALSE)</f>
        <v>717150007</v>
      </c>
      <c r="D316" s="124" t="str">
        <f>VLOOKUP(A316,BASE.!$A$2:$T$878,4,FALSE)</f>
        <v>Corporación de Derecho Privado.</v>
      </c>
      <c r="E316" s="124" t="str">
        <f>VLOOKUP(A316,BASE.!$A$2:$T$878,5,FALSE)</f>
        <v xml:space="preserve">Otorgada por Decreto Supremo Nº 972, de fecha 25 de julio de  1990, del Ministerio de Justicia, publicado en el Diario Oficial el día 13 de agosto de 1990. </v>
      </c>
      <c r="F316" s="124" t="str">
        <f>VLOOKUP(A316,BASE.!$A$2:$T$878,6,FALSE)</f>
        <v xml:space="preserve">Certificado de vigencia, folio Nº 500233447698, de fecha 18 de junio de 2019, del Servicio de Registro Civil e Identificación.
</v>
      </c>
      <c r="G316" s="124" t="str">
        <f>VLOOKUP(A316,BASE.!$A$2:$T$878,7,FALSE)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24" t="str">
        <f>VLOOKUP(A316,BASE.!$A$2:$T$878,8,FALSE)</f>
        <v xml:space="preserve">Presidente: Exequiel González Balbontín
Vicepresidenta: María Patricia Contreras Largo
Secretaria: María Francisca Concha Contreras
Tesorera: Sandra Cepeda Zepeda
</v>
      </c>
      <c r="I316" s="124" t="str">
        <f>VLOOKUP(A316,BASE.!$A$2:$T$878,9,FALSE)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24" t="str">
        <f>VLOOKUP(A316,BASE.!$A$2:$T$878,10,FALSE)</f>
        <v>21 de marzo de 2019 a 21 de marzo de 2022</v>
      </c>
      <c r="K316" s="124" t="str">
        <f>VLOOKUP(A316,BASE.!$A$2:$T$878,11,FALSE)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124" t="str">
        <f>VLOOKUP(A316,BASE.!$A$2:$T$878,12,FALSE)</f>
        <v xml:space="preserve">Carlos Justiniano Nº 1123, comuna de Providencia, Región Metropolitana.
</v>
      </c>
      <c r="M316" s="124" t="str">
        <f>VLOOKUP(A316,BASE.!$A$2:$T$878,13,FALSE)</f>
        <v>XIII</v>
      </c>
      <c r="N316" s="124" t="str">
        <f>VLOOKUP(A316,BASE.!$A$2:$T$878,14,FALSE)</f>
        <v>Providencia</v>
      </c>
      <c r="O316" s="124" t="str">
        <f>VLOOKUP(A316,BASE.!$A$2:$T$878,15,FALSE)</f>
        <v>Fono 223393900- 223393901</v>
      </c>
      <c r="P316" s="124">
        <f>VLOOKUP(A316,BASE.!$A$2:$T$878,16,FALSE)</f>
        <v>0</v>
      </c>
      <c r="Q316" s="124">
        <f>VLOOKUP(A316,BASE.!$A$2:$T$878,17,FALSE)</f>
        <v>0</v>
      </c>
      <c r="R316" s="124" t="str">
        <f>VLOOKUP(A316,BASE.!$A$2:$T$878,18,FALSE)</f>
        <v>93401: Institución de Asistencia Social</v>
      </c>
      <c r="S316" s="124" t="str">
        <f>VLOOKUP(A316,BASE.!$A$2:$T$878,19,FALSE)</f>
        <v>Certificado Financiero, correspondiente al año 2019, aprobado por el Sub Departamento de Supervisión Financiera Nacional.</v>
      </c>
      <c r="T316" s="169">
        <f>VLOOKUP(A316,BASE.!$A$2:$T$878,20,FALSE)</f>
        <v>37970</v>
      </c>
      <c r="U316" s="183">
        <v>6570</v>
      </c>
      <c r="V316" s="184">
        <v>10783930</v>
      </c>
      <c r="W316" s="184">
        <v>28696220</v>
      </c>
      <c r="X316" s="170">
        <v>44286</v>
      </c>
      <c r="Y316" s="166" t="s">
        <v>7879</v>
      </c>
      <c r="Z316" s="166" t="s">
        <v>7880</v>
      </c>
      <c r="AA316" s="183" t="s">
        <v>7981</v>
      </c>
    </row>
    <row r="317" spans="1:27" x14ac:dyDescent="0.2">
      <c r="A317" s="183">
        <v>6570</v>
      </c>
      <c r="B317" s="124" t="str">
        <f>VLOOKUP(A317,BASE.!$A$2:$T$878,2,FALSE)</f>
        <v>Corporación de Oportunidad y Acción Solidaria OPCIÓN</v>
      </c>
      <c r="C317" s="124">
        <f>VLOOKUP(A317,BASE.!$A$2:$T$878,3,FALSE)</f>
        <v>717150007</v>
      </c>
      <c r="D317" s="124" t="str">
        <f>VLOOKUP(A317,BASE.!$A$2:$T$878,4,FALSE)</f>
        <v>Corporación de Derecho Privado.</v>
      </c>
      <c r="E317" s="124" t="str">
        <f>VLOOKUP(A317,BASE.!$A$2:$T$878,5,FALSE)</f>
        <v xml:space="preserve">Otorgada por Decreto Supremo Nº 972, de fecha 25 de julio de  1990, del Ministerio de Justicia, publicado en el Diario Oficial el día 13 de agosto de 1990. </v>
      </c>
      <c r="F317" s="124" t="str">
        <f>VLOOKUP(A317,BASE.!$A$2:$T$878,6,FALSE)</f>
        <v xml:space="preserve">Certificado de vigencia, folio Nº 500233447698, de fecha 18 de junio de 2019, del Servicio de Registro Civil e Identificación.
</v>
      </c>
      <c r="G317" s="124" t="str">
        <f>VLOOKUP(A317,BASE.!$A$2:$T$878,7,FALSE)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24" t="str">
        <f>VLOOKUP(A317,BASE.!$A$2:$T$878,8,FALSE)</f>
        <v xml:space="preserve">Presidente: Exequiel González Balbontín
Vicepresidenta: María Patricia Contreras Largo
Secretaria: María Francisca Concha Contreras
Tesorera: Sandra Cepeda Zepeda
</v>
      </c>
      <c r="I317" s="124" t="str">
        <f>VLOOKUP(A317,BASE.!$A$2:$T$878,9,FALSE)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24" t="str">
        <f>VLOOKUP(A317,BASE.!$A$2:$T$878,10,FALSE)</f>
        <v>21 de marzo de 2019 a 21 de marzo de 2022</v>
      </c>
      <c r="K317" s="124" t="str">
        <f>VLOOKUP(A317,BASE.!$A$2:$T$878,11,FALSE)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124" t="str">
        <f>VLOOKUP(A317,BASE.!$A$2:$T$878,12,FALSE)</f>
        <v xml:space="preserve">Carlos Justiniano Nº 1123, comuna de Providencia, Región Metropolitana.
</v>
      </c>
      <c r="M317" s="124" t="str">
        <f>VLOOKUP(A317,BASE.!$A$2:$T$878,13,FALSE)</f>
        <v>XIII</v>
      </c>
      <c r="N317" s="124" t="str">
        <f>VLOOKUP(A317,BASE.!$A$2:$T$878,14,FALSE)</f>
        <v>Providencia</v>
      </c>
      <c r="O317" s="124" t="str">
        <f>VLOOKUP(A317,BASE.!$A$2:$T$878,15,FALSE)</f>
        <v>Fono 223393900- 223393901</v>
      </c>
      <c r="P317" s="124">
        <f>VLOOKUP(A317,BASE.!$A$2:$T$878,16,FALSE)</f>
        <v>0</v>
      </c>
      <c r="Q317" s="124">
        <f>VLOOKUP(A317,BASE.!$A$2:$T$878,17,FALSE)</f>
        <v>0</v>
      </c>
      <c r="R317" s="124" t="str">
        <f>VLOOKUP(A317,BASE.!$A$2:$T$878,18,FALSE)</f>
        <v>93401: Institución de Asistencia Social</v>
      </c>
      <c r="S317" s="124" t="str">
        <f>VLOOKUP(A317,BASE.!$A$2:$T$878,19,FALSE)</f>
        <v>Certificado Financiero, correspondiente al año 2019, aprobado por el Sub Departamento de Supervisión Financiera Nacional.</v>
      </c>
      <c r="T317" s="169">
        <f>VLOOKUP(A317,BASE.!$A$2:$T$878,20,FALSE)</f>
        <v>37970</v>
      </c>
      <c r="U317" s="183">
        <v>6570</v>
      </c>
      <c r="V317" s="184">
        <v>87907622</v>
      </c>
      <c r="W317" s="184">
        <v>158850222</v>
      </c>
      <c r="X317" s="170">
        <v>44286</v>
      </c>
      <c r="Y317" s="166" t="s">
        <v>7879</v>
      </c>
      <c r="Z317" s="166" t="s">
        <v>7880</v>
      </c>
      <c r="AA317" s="183" t="s">
        <v>7934</v>
      </c>
    </row>
    <row r="318" spans="1:27" x14ac:dyDescent="0.2">
      <c r="A318" s="183">
        <v>6570</v>
      </c>
      <c r="B318" s="124" t="str">
        <f>VLOOKUP(A318,BASE.!$A$2:$T$878,2,FALSE)</f>
        <v>Corporación de Oportunidad y Acción Solidaria OPCIÓN</v>
      </c>
      <c r="C318" s="124">
        <f>VLOOKUP(A318,BASE.!$A$2:$T$878,3,FALSE)</f>
        <v>717150007</v>
      </c>
      <c r="D318" s="124" t="str">
        <f>VLOOKUP(A318,BASE.!$A$2:$T$878,4,FALSE)</f>
        <v>Corporación de Derecho Privado.</v>
      </c>
      <c r="E318" s="124" t="str">
        <f>VLOOKUP(A318,BASE.!$A$2:$T$878,5,FALSE)</f>
        <v xml:space="preserve">Otorgada por Decreto Supremo Nº 972, de fecha 25 de julio de  1990, del Ministerio de Justicia, publicado en el Diario Oficial el día 13 de agosto de 1990. </v>
      </c>
      <c r="F318" s="124" t="str">
        <f>VLOOKUP(A318,BASE.!$A$2:$T$878,6,FALSE)</f>
        <v xml:space="preserve">Certificado de vigencia, folio Nº 500233447698, de fecha 18 de junio de 2019, del Servicio de Registro Civil e Identificación.
</v>
      </c>
      <c r="G318" s="124" t="str">
        <f>VLOOKUP(A318,BASE.!$A$2:$T$878,7,FALSE)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24" t="str">
        <f>VLOOKUP(A318,BASE.!$A$2:$T$878,8,FALSE)</f>
        <v xml:space="preserve">Presidente: Exequiel González Balbontín
Vicepresidenta: María Patricia Contreras Largo
Secretaria: María Francisca Concha Contreras
Tesorera: Sandra Cepeda Zepeda
</v>
      </c>
      <c r="I318" s="124" t="str">
        <f>VLOOKUP(A318,BASE.!$A$2:$T$878,9,FALSE)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24" t="str">
        <f>VLOOKUP(A318,BASE.!$A$2:$T$878,10,FALSE)</f>
        <v>21 de marzo de 2019 a 21 de marzo de 2022</v>
      </c>
      <c r="K318" s="124" t="str">
        <f>VLOOKUP(A318,BASE.!$A$2:$T$878,11,FALSE)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124" t="str">
        <f>VLOOKUP(A318,BASE.!$A$2:$T$878,12,FALSE)</f>
        <v xml:space="preserve">Carlos Justiniano Nº 1123, comuna de Providencia, Región Metropolitana.
</v>
      </c>
      <c r="M318" s="124" t="str">
        <f>VLOOKUP(A318,BASE.!$A$2:$T$878,13,FALSE)</f>
        <v>XIII</v>
      </c>
      <c r="N318" s="124" t="str">
        <f>VLOOKUP(A318,BASE.!$A$2:$T$878,14,FALSE)</f>
        <v>Providencia</v>
      </c>
      <c r="O318" s="124" t="str">
        <f>VLOOKUP(A318,BASE.!$A$2:$T$878,15,FALSE)</f>
        <v>Fono 223393900- 223393901</v>
      </c>
      <c r="P318" s="124">
        <f>VLOOKUP(A318,BASE.!$A$2:$T$878,16,FALSE)</f>
        <v>0</v>
      </c>
      <c r="Q318" s="124">
        <f>VLOOKUP(A318,BASE.!$A$2:$T$878,17,FALSE)</f>
        <v>0</v>
      </c>
      <c r="R318" s="124" t="str">
        <f>VLOOKUP(A318,BASE.!$A$2:$T$878,18,FALSE)</f>
        <v>93401: Institución de Asistencia Social</v>
      </c>
      <c r="S318" s="124" t="str">
        <f>VLOOKUP(A318,BASE.!$A$2:$T$878,19,FALSE)</f>
        <v>Certificado Financiero, correspondiente al año 2019, aprobado por el Sub Departamento de Supervisión Financiera Nacional.</v>
      </c>
      <c r="T318" s="169">
        <f>VLOOKUP(A318,BASE.!$A$2:$T$878,20,FALSE)</f>
        <v>37970</v>
      </c>
      <c r="U318" s="183">
        <v>6570</v>
      </c>
      <c r="V318" s="184">
        <v>41630635</v>
      </c>
      <c r="W318" s="184">
        <v>142974743</v>
      </c>
      <c r="X318" s="170">
        <v>44286</v>
      </c>
      <c r="Y318" s="166" t="s">
        <v>7879</v>
      </c>
      <c r="Z318" s="166" t="s">
        <v>7880</v>
      </c>
      <c r="AA318" s="183" t="s">
        <v>8000</v>
      </c>
    </row>
    <row r="319" spans="1:27" x14ac:dyDescent="0.2">
      <c r="A319" s="183">
        <v>6570</v>
      </c>
      <c r="B319" s="124" t="str">
        <f>VLOOKUP(A319,BASE.!$A$2:$T$878,2,FALSE)</f>
        <v>Corporación de Oportunidad y Acción Solidaria OPCIÓN</v>
      </c>
      <c r="C319" s="124">
        <f>VLOOKUP(A319,BASE.!$A$2:$T$878,3,FALSE)</f>
        <v>717150007</v>
      </c>
      <c r="D319" s="124" t="str">
        <f>VLOOKUP(A319,BASE.!$A$2:$T$878,4,FALSE)</f>
        <v>Corporación de Derecho Privado.</v>
      </c>
      <c r="E319" s="124" t="str">
        <f>VLOOKUP(A319,BASE.!$A$2:$T$878,5,FALSE)</f>
        <v xml:space="preserve">Otorgada por Decreto Supremo Nº 972, de fecha 25 de julio de  1990, del Ministerio de Justicia, publicado en el Diario Oficial el día 13 de agosto de 1990. </v>
      </c>
      <c r="F319" s="124" t="str">
        <f>VLOOKUP(A319,BASE.!$A$2:$T$878,6,FALSE)</f>
        <v xml:space="preserve">Certificado de vigencia, folio Nº 500233447698, de fecha 18 de junio de 2019, del Servicio de Registro Civil e Identificación.
</v>
      </c>
      <c r="G319" s="124" t="str">
        <f>VLOOKUP(A319,BASE.!$A$2:$T$878,7,FALSE)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24" t="str">
        <f>VLOOKUP(A319,BASE.!$A$2:$T$878,8,FALSE)</f>
        <v xml:space="preserve">Presidente: Exequiel González Balbontín
Vicepresidenta: María Patricia Contreras Largo
Secretaria: María Francisca Concha Contreras
Tesorera: Sandra Cepeda Zepeda
</v>
      </c>
      <c r="I319" s="124" t="str">
        <f>VLOOKUP(A319,BASE.!$A$2:$T$878,9,FALSE)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24" t="str">
        <f>VLOOKUP(A319,BASE.!$A$2:$T$878,10,FALSE)</f>
        <v>21 de marzo de 2019 a 21 de marzo de 2022</v>
      </c>
      <c r="K319" s="124" t="str">
        <f>VLOOKUP(A319,BASE.!$A$2:$T$878,11,FALSE)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124" t="str">
        <f>VLOOKUP(A319,BASE.!$A$2:$T$878,12,FALSE)</f>
        <v xml:space="preserve">Carlos Justiniano Nº 1123, comuna de Providencia, Región Metropolitana.
</v>
      </c>
      <c r="M319" s="124" t="str">
        <f>VLOOKUP(A319,BASE.!$A$2:$T$878,13,FALSE)</f>
        <v>XIII</v>
      </c>
      <c r="N319" s="124" t="str">
        <f>VLOOKUP(A319,BASE.!$A$2:$T$878,14,FALSE)</f>
        <v>Providencia</v>
      </c>
      <c r="O319" s="124" t="str">
        <f>VLOOKUP(A319,BASE.!$A$2:$T$878,15,FALSE)</f>
        <v>Fono 223393900- 223393901</v>
      </c>
      <c r="P319" s="124">
        <f>VLOOKUP(A319,BASE.!$A$2:$T$878,16,FALSE)</f>
        <v>0</v>
      </c>
      <c r="Q319" s="124">
        <f>VLOOKUP(A319,BASE.!$A$2:$T$878,17,FALSE)</f>
        <v>0</v>
      </c>
      <c r="R319" s="124" t="str">
        <f>VLOOKUP(A319,BASE.!$A$2:$T$878,18,FALSE)</f>
        <v>93401: Institución de Asistencia Social</v>
      </c>
      <c r="S319" s="124" t="str">
        <f>VLOOKUP(A319,BASE.!$A$2:$T$878,19,FALSE)</f>
        <v>Certificado Financiero, correspondiente al año 2019, aprobado por el Sub Departamento de Supervisión Financiera Nacional.</v>
      </c>
      <c r="T319" s="169">
        <f>VLOOKUP(A319,BASE.!$A$2:$T$878,20,FALSE)</f>
        <v>37970</v>
      </c>
      <c r="U319" s="183">
        <v>6570</v>
      </c>
      <c r="V319" s="184">
        <v>25020412</v>
      </c>
      <c r="W319" s="184">
        <v>55659340</v>
      </c>
      <c r="X319" s="170">
        <v>44286</v>
      </c>
      <c r="Y319" s="166" t="s">
        <v>7879</v>
      </c>
      <c r="Z319" s="166" t="s">
        <v>7880</v>
      </c>
      <c r="AA319" s="183" t="s">
        <v>7936</v>
      </c>
    </row>
    <row r="320" spans="1:27" x14ac:dyDescent="0.2">
      <c r="A320" s="183">
        <v>6570</v>
      </c>
      <c r="B320" s="124" t="str">
        <f>VLOOKUP(A320,BASE.!$A$2:$T$878,2,FALSE)</f>
        <v>Corporación de Oportunidad y Acción Solidaria OPCIÓN</v>
      </c>
      <c r="C320" s="124">
        <f>VLOOKUP(A320,BASE.!$A$2:$T$878,3,FALSE)</f>
        <v>717150007</v>
      </c>
      <c r="D320" s="124" t="str">
        <f>VLOOKUP(A320,BASE.!$A$2:$T$878,4,FALSE)</f>
        <v>Corporación de Derecho Privado.</v>
      </c>
      <c r="E320" s="124" t="str">
        <f>VLOOKUP(A320,BASE.!$A$2:$T$878,5,FALSE)</f>
        <v xml:space="preserve">Otorgada por Decreto Supremo Nº 972, de fecha 25 de julio de  1990, del Ministerio de Justicia, publicado en el Diario Oficial el día 13 de agosto de 1990. </v>
      </c>
      <c r="F320" s="124" t="str">
        <f>VLOOKUP(A320,BASE.!$A$2:$T$878,6,FALSE)</f>
        <v xml:space="preserve">Certificado de vigencia, folio Nº 500233447698, de fecha 18 de junio de 2019, del Servicio de Registro Civil e Identificación.
</v>
      </c>
      <c r="G320" s="124" t="str">
        <f>VLOOKUP(A320,BASE.!$A$2:$T$878,7,FALSE)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24" t="str">
        <f>VLOOKUP(A320,BASE.!$A$2:$T$878,8,FALSE)</f>
        <v xml:space="preserve">Presidente: Exequiel González Balbontín
Vicepresidenta: María Patricia Contreras Largo
Secretaria: María Francisca Concha Contreras
Tesorera: Sandra Cepeda Zepeda
</v>
      </c>
      <c r="I320" s="124" t="str">
        <f>VLOOKUP(A320,BASE.!$A$2:$T$878,9,FALSE)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24" t="str">
        <f>VLOOKUP(A320,BASE.!$A$2:$T$878,10,FALSE)</f>
        <v>21 de marzo de 2019 a 21 de marzo de 2022</v>
      </c>
      <c r="K320" s="124" t="str">
        <f>VLOOKUP(A320,BASE.!$A$2:$T$878,11,FALSE)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124" t="str">
        <f>VLOOKUP(A320,BASE.!$A$2:$T$878,12,FALSE)</f>
        <v xml:space="preserve">Carlos Justiniano Nº 1123, comuna de Providencia, Región Metropolitana.
</v>
      </c>
      <c r="M320" s="124" t="str">
        <f>VLOOKUP(A320,BASE.!$A$2:$T$878,13,FALSE)</f>
        <v>XIII</v>
      </c>
      <c r="N320" s="124" t="str">
        <f>VLOOKUP(A320,BASE.!$A$2:$T$878,14,FALSE)</f>
        <v>Providencia</v>
      </c>
      <c r="O320" s="124" t="str">
        <f>VLOOKUP(A320,BASE.!$A$2:$T$878,15,FALSE)</f>
        <v>Fono 223393900- 223393901</v>
      </c>
      <c r="P320" s="124">
        <f>VLOOKUP(A320,BASE.!$A$2:$T$878,16,FALSE)</f>
        <v>0</v>
      </c>
      <c r="Q320" s="124">
        <f>VLOOKUP(A320,BASE.!$A$2:$T$878,17,FALSE)</f>
        <v>0</v>
      </c>
      <c r="R320" s="124" t="str">
        <f>VLOOKUP(A320,BASE.!$A$2:$T$878,18,FALSE)</f>
        <v>93401: Institución de Asistencia Social</v>
      </c>
      <c r="S320" s="124" t="str">
        <f>VLOOKUP(A320,BASE.!$A$2:$T$878,19,FALSE)</f>
        <v>Certificado Financiero, correspondiente al año 2019, aprobado por el Sub Departamento de Supervisión Financiera Nacional.</v>
      </c>
      <c r="T320" s="169">
        <f>VLOOKUP(A320,BASE.!$A$2:$T$878,20,FALSE)</f>
        <v>37970</v>
      </c>
      <c r="U320" s="183">
        <v>6570</v>
      </c>
      <c r="V320" s="184">
        <v>55127314</v>
      </c>
      <c r="W320" s="184">
        <v>187642444</v>
      </c>
      <c r="X320" s="170">
        <v>44286</v>
      </c>
      <c r="Y320" s="166" t="s">
        <v>7879</v>
      </c>
      <c r="Z320" s="166" t="s">
        <v>7880</v>
      </c>
      <c r="AA320" s="183" t="s">
        <v>6479</v>
      </c>
    </row>
    <row r="321" spans="1:27" x14ac:dyDescent="0.2">
      <c r="A321" s="183">
        <v>6570</v>
      </c>
      <c r="B321" s="124" t="str">
        <f>VLOOKUP(A321,BASE.!$A$2:$T$878,2,FALSE)</f>
        <v>Corporación de Oportunidad y Acción Solidaria OPCIÓN</v>
      </c>
      <c r="C321" s="124">
        <f>VLOOKUP(A321,BASE.!$A$2:$T$878,3,FALSE)</f>
        <v>717150007</v>
      </c>
      <c r="D321" s="124" t="str">
        <f>VLOOKUP(A321,BASE.!$A$2:$T$878,4,FALSE)</f>
        <v>Corporación de Derecho Privado.</v>
      </c>
      <c r="E321" s="124" t="str">
        <f>VLOOKUP(A321,BASE.!$A$2:$T$878,5,FALSE)</f>
        <v xml:space="preserve">Otorgada por Decreto Supremo Nº 972, de fecha 25 de julio de  1990, del Ministerio de Justicia, publicado en el Diario Oficial el día 13 de agosto de 1990. </v>
      </c>
      <c r="F321" s="124" t="str">
        <f>VLOOKUP(A321,BASE.!$A$2:$T$878,6,FALSE)</f>
        <v xml:space="preserve">Certificado de vigencia, folio Nº 500233447698, de fecha 18 de junio de 2019, del Servicio de Registro Civil e Identificación.
</v>
      </c>
      <c r="G321" s="124" t="str">
        <f>VLOOKUP(A321,BASE.!$A$2:$T$878,7,FALSE)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24" t="str">
        <f>VLOOKUP(A321,BASE.!$A$2:$T$878,8,FALSE)</f>
        <v xml:space="preserve">Presidente: Exequiel González Balbontín
Vicepresidenta: María Patricia Contreras Largo
Secretaria: María Francisca Concha Contreras
Tesorera: Sandra Cepeda Zepeda
</v>
      </c>
      <c r="I321" s="124" t="str">
        <f>VLOOKUP(A321,BASE.!$A$2:$T$878,9,FALSE)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24" t="str">
        <f>VLOOKUP(A321,BASE.!$A$2:$T$878,10,FALSE)</f>
        <v>21 de marzo de 2019 a 21 de marzo de 2022</v>
      </c>
      <c r="K321" s="124" t="str">
        <f>VLOOKUP(A321,BASE.!$A$2:$T$878,11,FALSE)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124" t="str">
        <f>VLOOKUP(A321,BASE.!$A$2:$T$878,12,FALSE)</f>
        <v xml:space="preserve">Carlos Justiniano Nº 1123, comuna de Providencia, Región Metropolitana.
</v>
      </c>
      <c r="M321" s="124" t="str">
        <f>VLOOKUP(A321,BASE.!$A$2:$T$878,13,FALSE)</f>
        <v>XIII</v>
      </c>
      <c r="N321" s="124" t="str">
        <f>VLOOKUP(A321,BASE.!$A$2:$T$878,14,FALSE)</f>
        <v>Providencia</v>
      </c>
      <c r="O321" s="124" t="str">
        <f>VLOOKUP(A321,BASE.!$A$2:$T$878,15,FALSE)</f>
        <v>Fono 223393900- 223393901</v>
      </c>
      <c r="P321" s="124">
        <f>VLOOKUP(A321,BASE.!$A$2:$T$878,16,FALSE)</f>
        <v>0</v>
      </c>
      <c r="Q321" s="124">
        <f>VLOOKUP(A321,BASE.!$A$2:$T$878,17,FALSE)</f>
        <v>0</v>
      </c>
      <c r="R321" s="124" t="str">
        <f>VLOOKUP(A321,BASE.!$A$2:$T$878,18,FALSE)</f>
        <v>93401: Institución de Asistencia Social</v>
      </c>
      <c r="S321" s="124" t="str">
        <f>VLOOKUP(A321,BASE.!$A$2:$T$878,19,FALSE)</f>
        <v>Certificado Financiero, correspondiente al año 2019, aprobado por el Sub Departamento de Supervisión Financiera Nacional.</v>
      </c>
      <c r="T321" s="169">
        <f>VLOOKUP(A321,BASE.!$A$2:$T$878,20,FALSE)</f>
        <v>37970</v>
      </c>
      <c r="U321" s="183">
        <v>6570</v>
      </c>
      <c r="V321" s="184">
        <v>16353864</v>
      </c>
      <c r="W321" s="184">
        <v>67660104</v>
      </c>
      <c r="X321" s="170">
        <v>44286</v>
      </c>
      <c r="Y321" s="166" t="s">
        <v>7879</v>
      </c>
      <c r="Z321" s="166" t="s">
        <v>7880</v>
      </c>
      <c r="AA321" s="183" t="s">
        <v>7899</v>
      </c>
    </row>
    <row r="322" spans="1:27" x14ac:dyDescent="0.2">
      <c r="A322" s="183">
        <v>6580</v>
      </c>
      <c r="B322" s="124" t="str">
        <f>VLOOKUP(A322,BASE.!$A$2:$T$878,2,FALSE)</f>
        <v>Corporación Hogar de Menores Cardenal José María Caro</v>
      </c>
      <c r="C322" s="124">
        <f>VLOOKUP(A322,BASE.!$A$2:$T$878,3,FALSE)</f>
        <v>714523007</v>
      </c>
      <c r="D322" s="124" t="str">
        <f>VLOOKUP(A322,BASE.!$A$2:$T$878,4,FALSE)</f>
        <v>Corporación de Derecho Privado.</v>
      </c>
      <c r="E322" s="124" t="str">
        <f>VLOOKUP(A322,BASE.!$A$2:$T$878,5,FALSE)</f>
        <v xml:space="preserve">Decreto Supremo Nº1079, de 04 de noviembre de 1987, del Ministerio de Justicia. </v>
      </c>
      <c r="F322" s="124" t="str">
        <f>VLOOKUP(A322,BASE.!$A$2:$T$878,6,FALSE)</f>
        <v>Certificado de Vigencia folio Nº 500356223859, emitido por el SRCeI, con fecha 15 de noviembre de 2020.</v>
      </c>
      <c r="G322" s="124" t="str">
        <f>VLOOKUP(A322,BASE.!$A$2:$T$878,7,FALSE)</f>
        <v xml:space="preserve">Dar un hogar, cuidado, atención, educación y alimentación a menores en situación irregular.
</v>
      </c>
      <c r="H322" s="124" t="str">
        <f>VLOOKUP(A322,BASE.!$A$2:$T$878,8,FALSE)</f>
        <v xml:space="preserve">DIRECTORIO:
Presidente: Pilar Larraín Undurraga,  
Secretario: Ignacio Correa Munita,
Tesorero: René Saavedra Contreras,
Director: Rodrigo Eduardo Medina Gómez 
Director: Luisa Angélica Yevilaf Chancaqueo, 
</v>
      </c>
      <c r="I322" s="124" t="str">
        <f>VLOOKUP(A322,BASE.!$A$2:$T$878,9,FALSE)</f>
        <v>Durará un año en sus cargos</v>
      </c>
      <c r="J322" s="124" t="str">
        <f>VLOOKUP(A322,BASE.!$A$2:$T$878,10,FALSE)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22" s="124" t="str">
        <f>VLOOKUP(A322,BASE.!$A$2:$T$878,11,FALSE)</f>
        <v xml:space="preserve">
Presidente: Pilar Larraín Undurraga x
Se otorgan poderes a los directores René Saavedra Contreras, e Ignacio Correa Munita para que actuando conjuntamente dos cualquiera de ellos, representen a la Corporación con las más amplias facultades.
</v>
      </c>
      <c r="L322" s="124" t="str">
        <f>VLOOKUP(A322,BASE.!$A$2:$T$878,12,FALSE)</f>
        <v xml:space="preserve">Miguel Ángel N° 03420, comuna de La Pintana, Región Metropolitana
</v>
      </c>
      <c r="M322" s="124" t="str">
        <f>VLOOKUP(A322,BASE.!$A$2:$T$878,13,FALSE)</f>
        <v>XIII</v>
      </c>
      <c r="N322" s="124" t="str">
        <f>VLOOKUP(A322,BASE.!$A$2:$T$878,14,FALSE)</f>
        <v xml:space="preserve"> La Pintana</v>
      </c>
      <c r="O322" s="124" t="str">
        <f>VLOOKUP(A322,BASE.!$A$2:$T$878,15,FALSE)</f>
        <v xml:space="preserve">F. 2-25428116- 9-73322020
</v>
      </c>
      <c r="P322" s="124" t="str">
        <f>VLOOKUP(A322,BASE.!$A$2:$T$878,16,FALSE)</f>
        <v>Correo electrónico: mreyesgaldames@gmail.com</v>
      </c>
      <c r="Q322" s="124">
        <f>VLOOKUP(A322,BASE.!$A$2:$T$878,17,FALSE)</f>
        <v>0</v>
      </c>
      <c r="R322" s="124">
        <f>VLOOKUP(A322,BASE.!$A$2:$T$878,18,FALSE)</f>
        <v>93401</v>
      </c>
      <c r="S322" s="124" t="str">
        <f>VLOOKUP(A322,BASE.!$A$2:$T$878,19,FALSE)</f>
        <v xml:space="preserve">Se acompaña certificado financiero correspondiente al año 2019, aprobado por el Sub Departamento de Supervisión Financiera Nacional. </v>
      </c>
      <c r="T322" s="169">
        <f>VLOOKUP(A322,BASE.!$A$2:$T$878,20,FALSE)</f>
        <v>37970</v>
      </c>
      <c r="U322" s="183">
        <v>6580</v>
      </c>
      <c r="V322" s="184">
        <v>35234250</v>
      </c>
      <c r="W322" s="184">
        <v>113457489</v>
      </c>
      <c r="X322" s="170">
        <v>44286</v>
      </c>
      <c r="Y322" s="166" t="s">
        <v>7879</v>
      </c>
      <c r="Z322" s="166" t="s">
        <v>7880</v>
      </c>
      <c r="AA322" s="183" t="s">
        <v>7941</v>
      </c>
    </row>
    <row r="323" spans="1:27" x14ac:dyDescent="0.2">
      <c r="A323" s="183">
        <v>6650</v>
      </c>
      <c r="B323" s="124" t="str">
        <f>VLOOKUP(A323,BASE.!$A$2:$T$878,2,FALSE)</f>
        <v>Parroquia San Juan Bautista de Hualqui</v>
      </c>
      <c r="C323" s="124" t="str">
        <f>VLOOKUP(A323,BASE.!$A$2:$T$878,3,FALSE)</f>
        <v>80066523K</v>
      </c>
      <c r="D323" s="124" t="str">
        <f>VLOOKUP(A323,BASE.!$A$2:$T$878,4,FALSE)</f>
        <v>Institución Eclesiástica</v>
      </c>
      <c r="E323" s="124" t="str">
        <f>VLOOKUP(A323,BASE.!$A$2:$T$878,5,FALSE)</f>
        <v>Erigida de acuerdo al Derecho Canónico, por el Arzobispado de Concepción.</v>
      </c>
      <c r="F323" s="124" t="str">
        <f>VLOOKUP(A323,BASE.!$A$2:$T$878,6,FALSE)</f>
        <v>Indefinida.</v>
      </c>
      <c r="G323" s="124" t="str">
        <f>VLOOKUP(A323,BASE.!$A$2:$T$878,7,FALSE)</f>
        <v>Actividad Religiosa</v>
      </c>
      <c r="H323" s="124" t="str">
        <f>VLOOKUP(A323,BASE.!$A$2:$T$878,8,FALSE)</f>
        <v>no tiene</v>
      </c>
      <c r="I323" s="124">
        <f>VLOOKUP(A323,BASE.!$A$2:$T$878,9,FALSE)</f>
        <v>0</v>
      </c>
      <c r="J323" s="124">
        <f>VLOOKUP(A323,BASE.!$A$2:$T$878,10,FALSE)</f>
        <v>0</v>
      </c>
      <c r="K323" s="124" t="str">
        <f>VLOOKUP(A323,BASE.!$A$2:$T$878,11,FALSE)</f>
        <v xml:space="preserve">Rvdo. Prbo. Bismarck de Jesús Valle Palacios,  </v>
      </c>
      <c r="L323" s="124" t="str">
        <f>VLOOKUP(A323,BASE.!$A$2:$T$878,12,FALSE)</f>
        <v>Diego Portales Nº245, Hualqui</v>
      </c>
      <c r="M323" s="124" t="str">
        <f>VLOOKUP(A323,BASE.!$A$2:$T$878,13,FALSE)</f>
        <v>VIII</v>
      </c>
      <c r="N323" s="124" t="str">
        <f>VLOOKUP(A323,BASE.!$A$2:$T$878,14,FALSE)</f>
        <v>Hualqui</v>
      </c>
      <c r="O323" s="124" t="str">
        <f>VLOOKUP(A323,BASE.!$A$2:$T$878,15,FALSE)</f>
        <v>41) 2780417</v>
      </c>
      <c r="P323" s="124" t="str">
        <f>VLOOKUP(A323,BASE.!$A$2:$T$878,16,FALSE)</f>
        <v>parroquihualqui@gmail.com</v>
      </c>
      <c r="Q323" s="124">
        <f>VLOOKUP(A323,BASE.!$A$2:$T$878,17,FALSE)</f>
        <v>0</v>
      </c>
      <c r="R323" s="124" t="str">
        <f>VLOOKUP(A323,BASE.!$A$2:$T$878,18,FALSE)</f>
        <v>93910: Organizaciones Religiosas.</v>
      </c>
      <c r="S323" s="124" t="str">
        <f>VLOOKUP(A323,BASE.!$A$2:$T$878,19,FALSE)</f>
        <v>Se acompañan antecedentes financieros correspondientes al año 2019, aprobados por el Sub departamento de Supervisión Nacional.</v>
      </c>
      <c r="T323" s="169">
        <f>VLOOKUP(A323,BASE.!$A$2:$T$878,20,FALSE)</f>
        <v>37970</v>
      </c>
      <c r="U323" s="183">
        <v>6650</v>
      </c>
      <c r="V323" s="184">
        <v>7075296</v>
      </c>
      <c r="W323" s="184">
        <v>21668094</v>
      </c>
      <c r="X323" s="170">
        <v>44286</v>
      </c>
      <c r="Y323" s="166" t="s">
        <v>7879</v>
      </c>
      <c r="Z323" s="166" t="s">
        <v>7880</v>
      </c>
      <c r="AA323" s="183" t="s">
        <v>8017</v>
      </c>
    </row>
    <row r="324" spans="1:27" x14ac:dyDescent="0.2">
      <c r="A324" s="183">
        <v>6690</v>
      </c>
      <c r="B324" s="124" t="str">
        <f>VLOOKUP(A324,BASE.!$A$2:$T$878,2,FALSE)</f>
        <v xml:space="preserve">
Obispado de Valdivia  
</v>
      </c>
      <c r="C324" s="124">
        <f>VLOOKUP(A324,BASE.!$A$2:$T$878,3,FALSE)</f>
        <v>703553001</v>
      </c>
      <c r="D324" s="124" t="str">
        <f>VLOOKUP(A324,BASE.!$A$2:$T$878,4,FALSE)</f>
        <v>no aparece</v>
      </c>
      <c r="E324" s="124" t="str">
        <f>VLOOKUP(A324,BASE.!$A$2:$T$878,5,FALSE)</f>
        <v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24" s="124" t="str">
        <f>VLOOKUP(A324,BASE.!$A$2:$T$878,6,FALSE)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24" s="124" t="str">
        <f>VLOOKUP(A324,BASE.!$A$2:$T$878,7,FALSE)</f>
        <v>Organización religiosa.</v>
      </c>
      <c r="H324" s="124" t="str">
        <f>VLOOKUP(A324,BASE.!$A$2:$T$878,8,FALSE)</f>
        <v>no tiene</v>
      </c>
      <c r="I324" s="124" t="str">
        <f>VLOOKUP(A324,BASE.!$A$2:$T$878,9,FALSE)</f>
        <v>No aplica.</v>
      </c>
      <c r="J324" s="124" t="str">
        <f>VLOOKUP(A324,BASE.!$A$2:$T$878,10,FALSE)</f>
        <v>No aplica.</v>
      </c>
      <c r="K324" s="124" t="str">
        <f>VLOOKUP(A324,BASE.!$A$2:$T$878,11,FALSE)</f>
        <v xml:space="preserve">Gonzalo Espina Peruyero 
Mandato Especial: Elena Velasco Estero, 
</v>
      </c>
      <c r="L324" s="124" t="str">
        <f>VLOOKUP(A324,BASE.!$A$2:$T$878,12,FALSE)</f>
        <v xml:space="preserve">Maipú N° 168, Casilla 520, Valdivia, Región de Los Ríos. 
</v>
      </c>
      <c r="M324" s="124" t="str">
        <f>VLOOKUP(A324,BASE.!$A$2:$T$878,13,FALSE)</f>
        <v>XIV</v>
      </c>
      <c r="N324" s="124" t="str">
        <f>VLOOKUP(A324,BASE.!$A$2:$T$878,14,FALSE)</f>
        <v>Valdivia</v>
      </c>
      <c r="O324" s="124" t="str">
        <f>VLOOKUP(A324,BASE.!$A$2:$T$878,15,FALSE)</f>
        <v xml:space="preserve">Fono 63/213296 </v>
      </c>
      <c r="P324" s="124" t="str">
        <f>VLOOKUP(A324,BASE.!$A$2:$T$878,16,FALSE)</f>
        <v>valdivia@episcopado.cl</v>
      </c>
      <c r="Q324" s="124" t="str">
        <f>VLOOKUP(A324,BASE.!$A$2:$T$878,17,FALSE)</f>
        <v>Casilla 520</v>
      </c>
      <c r="R324" s="124" t="str">
        <f>VLOOKUP(A324,BASE.!$A$2:$T$878,18,FALSE)</f>
        <v xml:space="preserve">93910 Organizaciones religiosas </v>
      </c>
      <c r="S324" s="124" t="str">
        <f>VLOOKUP(A324,BASE.!$A$2:$T$878,19,FALSE)</f>
        <v>Certificado de Antecedentes Financieros, año 2019 aprobados  Subdepartamento de Supervisión financiera.</v>
      </c>
      <c r="T324" s="169">
        <f>VLOOKUP(A324,BASE.!$A$2:$T$878,20,FALSE)</f>
        <v>37970</v>
      </c>
      <c r="U324" s="183">
        <v>6690</v>
      </c>
      <c r="V324" s="184">
        <v>22394553</v>
      </c>
      <c r="W324" s="184">
        <v>57658892</v>
      </c>
      <c r="X324" s="170">
        <v>44286</v>
      </c>
      <c r="Y324" s="166" t="s">
        <v>7879</v>
      </c>
      <c r="Z324" s="166" t="s">
        <v>7880</v>
      </c>
      <c r="AA324" s="183" t="s">
        <v>7938</v>
      </c>
    </row>
    <row r="325" spans="1:27" x14ac:dyDescent="0.2">
      <c r="A325" s="183">
        <v>6720</v>
      </c>
      <c r="B325" s="124" t="str">
        <f>VLOOKUP(A325,BASE.!$A$2:$T$878,2,FALSE)</f>
        <v xml:space="preserve">
I. Municipalidad de Pichidegua
</v>
      </c>
      <c r="C325" s="124">
        <f>VLOOKUP(A325,BASE.!$A$2:$T$878,3,FALSE)</f>
        <v>690811006</v>
      </c>
      <c r="D325" s="124" t="str">
        <f>VLOOKUP(A325,BASE.!$A$2:$T$878,4,FALSE)</f>
        <v>Municipalidad</v>
      </c>
      <c r="E325" s="124" t="str">
        <f>VLOOKUP(A325,BASE.!$A$2:$T$878,5,FALSE)</f>
        <v>Constitución Política de la República, artículo 107.</v>
      </c>
      <c r="F325" s="124" t="str">
        <f>VLOOKUP(A325,BASE.!$A$2:$T$878,6,FALSE)</f>
        <v>Indefinida.</v>
      </c>
      <c r="G325" s="124" t="str">
        <f>VLOOKUP(A325,BASE.!$A$2:$T$878,7,FALSE)</f>
        <v>Según Ley Orgánica Nº 18.695, artículos 1º al 4º.</v>
      </c>
      <c r="H325" s="124" t="str">
        <f>VLOOKUP(A325,BASE.!$A$2:$T$878,8,FALSE)</f>
        <v>no tiene</v>
      </c>
      <c r="I325" s="124">
        <f>VLOOKUP(A325,BASE.!$A$2:$T$878,9,FALSE)</f>
        <v>0</v>
      </c>
      <c r="J325" s="124">
        <f>VLOOKUP(A325,BASE.!$A$2:$T$878,10,FALSE)</f>
        <v>0</v>
      </c>
      <c r="K325" s="124" t="str">
        <f>VLOOKUP(A325,BASE.!$A$2:$T$878,11,FALSE)</f>
        <v>Rubén Cerón González,</v>
      </c>
      <c r="L325" s="124" t="str">
        <f>VLOOKUP(A325,BASE.!$A$2:$T$878,12,FALSE)</f>
        <v xml:space="preserve">Avda. Independencia Nº525
</v>
      </c>
      <c r="M325" s="124" t="str">
        <f>VLOOKUP(A325,BASE.!$A$2:$T$878,13,FALSE)</f>
        <v>XIII</v>
      </c>
      <c r="N325" s="124" t="str">
        <f>VLOOKUP(A325,BASE.!$A$2:$T$878,14,FALSE)</f>
        <v>Independencia</v>
      </c>
      <c r="O325" s="124" t="str">
        <f>VLOOKUP(A325,BASE.!$A$2:$T$878,15,FALSE)</f>
        <v>Fono: (072) 2299600 / 2299601</v>
      </c>
      <c r="P325" s="124" t="str">
        <f>VLOOKUP(A325,BASE.!$A$2:$T$878,16,FALSE)</f>
        <v xml:space="preserve"> ventanillaunica@pichidegua.cl</v>
      </c>
      <c r="Q325" s="124">
        <f>VLOOKUP(A325,BASE.!$A$2:$T$878,17,FALSE)</f>
        <v>0</v>
      </c>
      <c r="R325" s="124">
        <f>VLOOKUP(A325,BASE.!$A$2:$T$878,18,FALSE)</f>
        <v>91001</v>
      </c>
      <c r="S325" s="124" t="str">
        <f>VLOOKUP(A325,BASE.!$A$2:$T$878,19,FALSE)</f>
        <v>No corresponde</v>
      </c>
      <c r="T325" s="169">
        <f>VLOOKUP(A325,BASE.!$A$2:$T$878,20,FALSE)</f>
        <v>42032</v>
      </c>
      <c r="U325" s="183">
        <v>6720</v>
      </c>
      <c r="V325" s="184">
        <v>4149668</v>
      </c>
      <c r="W325" s="184">
        <v>12250094</v>
      </c>
      <c r="X325" s="170">
        <v>44286</v>
      </c>
      <c r="Y325" s="166" t="s">
        <v>7879</v>
      </c>
      <c r="Z325" s="166" t="s">
        <v>7880</v>
      </c>
      <c r="AA325" s="183" t="s">
        <v>8018</v>
      </c>
    </row>
    <row r="326" spans="1:27" x14ac:dyDescent="0.2">
      <c r="A326" s="183">
        <v>6740</v>
      </c>
      <c r="B326" s="124" t="str">
        <f>VLOOKUP(A326,BASE.!$A$2:$T$878,2,FALSE)</f>
        <v>Fundación Hogares de Menores Verbo Divino</v>
      </c>
      <c r="C326" s="124">
        <f>VLOOKUP(A326,BASE.!$A$2:$T$878,3,FALSE)</f>
        <v>714792008</v>
      </c>
      <c r="D326" s="124" t="str">
        <f>VLOOKUP(A326,BASE.!$A$2:$T$878,4,FALSE)</f>
        <v>Fundación de Derecho Privado.</v>
      </c>
      <c r="E326" s="124" t="str">
        <f>VLOOKUP(A326,BASE.!$A$2:$T$878,5,FALSE)</f>
        <v xml:space="preserve">Decreto Supremo Nº1302, de 22 de diciembre de 1987, del Ministerio de Justicia. </v>
      </c>
      <c r="F326" s="124" t="str">
        <f>VLOOKUP(A326,BASE.!$A$2:$T$878,6,FALSE)</f>
        <v>Certificado de Vigencia folio Nº 500227247469, fecha de emisión 14 de mayo de 2019, del Servicio de Registro Civil e Identificación</v>
      </c>
      <c r="G326" s="124" t="str">
        <f>VLOOKUP(A326,BASE.!$A$2:$T$878,7,FALSE)</f>
        <v xml:space="preserve">Ayuda material y espiritual a las personas de escasos recursos.
</v>
      </c>
      <c r="H326" s="124" t="str">
        <f>VLOOKUP(A326,BASE.!$A$2:$T$878,8,FALSE)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6" s="124" t="str">
        <f>VLOOKUP(A326,BASE.!$A$2:$T$878,9,FALSE)</f>
        <v xml:space="preserve">Durarán 3 años en sus funciones. </v>
      </c>
      <c r="J326" s="124" t="str">
        <f>VLOOKUP(A326,BASE.!$A$2:$T$878,10,FALSE)</f>
        <v>12 de noviembre de 2017 al 12 de noviembre de 2020.</v>
      </c>
      <c r="K326" s="124" t="str">
        <f>VLOOKUP(A326,BASE.!$A$2:$T$878,11,FALSE)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6" s="124" t="str">
        <f>VLOOKUP(A326,BASE.!$A$2:$T$878,12,FALSE)</f>
        <v xml:space="preserve">San Ignacio N° 979, comuna de Puerto Varas, Décima Región.
</v>
      </c>
      <c r="M326" s="124" t="str">
        <f>VLOOKUP(A326,BASE.!$A$2:$T$878,13,FALSE)</f>
        <v>X</v>
      </c>
      <c r="N326" s="124" t="str">
        <f>VLOOKUP(A326,BASE.!$A$2:$T$878,14,FALSE)</f>
        <v>Puerto Varas</v>
      </c>
      <c r="O326" s="124" t="str">
        <f>VLOOKUP(A326,BASE.!$A$2:$T$878,15,FALSE)</f>
        <v>F. 65-232931, 065-233834</v>
      </c>
      <c r="P326" s="124" t="str">
        <f>VLOOKUP(A326,BASE.!$A$2:$T$878,16,FALSE)</f>
        <v>Correos electrónicos fvdcasacentral@gmail.com, fvdsocial@gmail.com</v>
      </c>
      <c r="Q326" s="124" t="str">
        <f>VLOOKUP(A326,BASE.!$A$2:$T$878,17,FALSE)</f>
        <v>Casilla 699</v>
      </c>
      <c r="R326" s="124" t="str">
        <f>VLOOKUP(A326,BASE.!$A$2:$T$878,18,FALSE)</f>
        <v>93401: Institución de Asistencia Social.</v>
      </c>
      <c r="S326" s="124" t="str">
        <f>VLOOKUP(A326,BASE.!$A$2:$T$878,19,FALSE)</f>
        <v>Se acompaña certificado financiero correspondiente al año 2019 aprobado por el Subdepartamento de Supervisión Financiera Nacional</v>
      </c>
      <c r="T326" s="169">
        <f>VLOOKUP(A326,BASE.!$A$2:$T$878,20,FALSE)</f>
        <v>37970</v>
      </c>
      <c r="U326" s="183">
        <v>6740</v>
      </c>
      <c r="V326" s="184">
        <v>25618778</v>
      </c>
      <c r="W326" s="184">
        <v>64576739</v>
      </c>
      <c r="X326" s="170">
        <v>44286</v>
      </c>
      <c r="Y326" s="166" t="s">
        <v>7879</v>
      </c>
      <c r="Z326" s="166" t="s">
        <v>7880</v>
      </c>
      <c r="AA326" s="183" t="s">
        <v>7913</v>
      </c>
    </row>
    <row r="327" spans="1:27" x14ac:dyDescent="0.2">
      <c r="A327" s="183">
        <v>6740</v>
      </c>
      <c r="B327" s="124" t="str">
        <f>VLOOKUP(A327,BASE.!$A$2:$T$878,2,FALSE)</f>
        <v>Fundación Hogares de Menores Verbo Divino</v>
      </c>
      <c r="C327" s="124">
        <f>VLOOKUP(A327,BASE.!$A$2:$T$878,3,FALSE)</f>
        <v>714792008</v>
      </c>
      <c r="D327" s="124" t="str">
        <f>VLOOKUP(A327,BASE.!$A$2:$T$878,4,FALSE)</f>
        <v>Fundación de Derecho Privado.</v>
      </c>
      <c r="E327" s="124" t="str">
        <f>VLOOKUP(A327,BASE.!$A$2:$T$878,5,FALSE)</f>
        <v xml:space="preserve">Decreto Supremo Nº1302, de 22 de diciembre de 1987, del Ministerio de Justicia. </v>
      </c>
      <c r="F327" s="124" t="str">
        <f>VLOOKUP(A327,BASE.!$A$2:$T$878,6,FALSE)</f>
        <v>Certificado de Vigencia folio Nº 500227247469, fecha de emisión 14 de mayo de 2019, del Servicio de Registro Civil e Identificación</v>
      </c>
      <c r="G327" s="124" t="str">
        <f>VLOOKUP(A327,BASE.!$A$2:$T$878,7,FALSE)</f>
        <v xml:space="preserve">Ayuda material y espiritual a las personas de escasos recursos.
</v>
      </c>
      <c r="H327" s="124" t="str">
        <f>VLOOKUP(A327,BASE.!$A$2:$T$878,8,FALSE)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7" s="124" t="str">
        <f>VLOOKUP(A327,BASE.!$A$2:$T$878,9,FALSE)</f>
        <v xml:space="preserve">Durarán 3 años en sus funciones. </v>
      </c>
      <c r="J327" s="124" t="str">
        <f>VLOOKUP(A327,BASE.!$A$2:$T$878,10,FALSE)</f>
        <v>12 de noviembre de 2017 al 12 de noviembre de 2020.</v>
      </c>
      <c r="K327" s="124" t="str">
        <f>VLOOKUP(A327,BASE.!$A$2:$T$878,11,FALSE)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7" s="124" t="str">
        <f>VLOOKUP(A327,BASE.!$A$2:$T$878,12,FALSE)</f>
        <v xml:space="preserve">San Ignacio N° 979, comuna de Puerto Varas, Décima Región.
</v>
      </c>
      <c r="M327" s="124" t="str">
        <f>VLOOKUP(A327,BASE.!$A$2:$T$878,13,FALSE)</f>
        <v>X</v>
      </c>
      <c r="N327" s="124" t="str">
        <f>VLOOKUP(A327,BASE.!$A$2:$T$878,14,FALSE)</f>
        <v>Puerto Varas</v>
      </c>
      <c r="O327" s="124" t="str">
        <f>VLOOKUP(A327,BASE.!$A$2:$T$878,15,FALSE)</f>
        <v>F. 65-232931, 065-233834</v>
      </c>
      <c r="P327" s="124" t="str">
        <f>VLOOKUP(A327,BASE.!$A$2:$T$878,16,FALSE)</f>
        <v>Correos electrónicos fvdcasacentral@gmail.com, fvdsocial@gmail.com</v>
      </c>
      <c r="Q327" s="124" t="str">
        <f>VLOOKUP(A327,BASE.!$A$2:$T$878,17,FALSE)</f>
        <v>Casilla 699</v>
      </c>
      <c r="R327" s="124" t="str">
        <f>VLOOKUP(A327,BASE.!$A$2:$T$878,18,FALSE)</f>
        <v>93401: Institución de Asistencia Social.</v>
      </c>
      <c r="S327" s="124" t="str">
        <f>VLOOKUP(A327,BASE.!$A$2:$T$878,19,FALSE)</f>
        <v>Se acompaña certificado financiero correspondiente al año 2019 aprobado por el Subdepartamento de Supervisión Financiera Nacional</v>
      </c>
      <c r="T327" s="169">
        <f>VLOOKUP(A327,BASE.!$A$2:$T$878,20,FALSE)</f>
        <v>37970</v>
      </c>
      <c r="U327" s="183">
        <v>6740</v>
      </c>
      <c r="V327" s="184">
        <v>21039696</v>
      </c>
      <c r="W327" s="184">
        <v>51027005</v>
      </c>
      <c r="X327" s="170">
        <v>44286</v>
      </c>
      <c r="Y327" s="166" t="s">
        <v>7879</v>
      </c>
      <c r="Z327" s="166" t="s">
        <v>7880</v>
      </c>
      <c r="AA327" s="183" t="s">
        <v>7881</v>
      </c>
    </row>
    <row r="328" spans="1:27" x14ac:dyDescent="0.2">
      <c r="A328" s="183">
        <v>6740</v>
      </c>
      <c r="B328" s="124" t="str">
        <f>VLOOKUP(A328,BASE.!$A$2:$T$878,2,FALSE)</f>
        <v>Fundación Hogares de Menores Verbo Divino</v>
      </c>
      <c r="C328" s="124">
        <f>VLOOKUP(A328,BASE.!$A$2:$T$878,3,FALSE)</f>
        <v>714792008</v>
      </c>
      <c r="D328" s="124" t="str">
        <f>VLOOKUP(A328,BASE.!$A$2:$T$878,4,FALSE)</f>
        <v>Fundación de Derecho Privado.</v>
      </c>
      <c r="E328" s="124" t="str">
        <f>VLOOKUP(A328,BASE.!$A$2:$T$878,5,FALSE)</f>
        <v xml:space="preserve">Decreto Supremo Nº1302, de 22 de diciembre de 1987, del Ministerio de Justicia. </v>
      </c>
      <c r="F328" s="124" t="str">
        <f>VLOOKUP(A328,BASE.!$A$2:$T$878,6,FALSE)</f>
        <v>Certificado de Vigencia folio Nº 500227247469, fecha de emisión 14 de mayo de 2019, del Servicio de Registro Civil e Identificación</v>
      </c>
      <c r="G328" s="124" t="str">
        <f>VLOOKUP(A328,BASE.!$A$2:$T$878,7,FALSE)</f>
        <v xml:space="preserve">Ayuda material y espiritual a las personas de escasos recursos.
</v>
      </c>
      <c r="H328" s="124" t="str">
        <f>VLOOKUP(A328,BASE.!$A$2:$T$878,8,FALSE)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8" s="124" t="str">
        <f>VLOOKUP(A328,BASE.!$A$2:$T$878,9,FALSE)</f>
        <v xml:space="preserve">Durarán 3 años en sus funciones. </v>
      </c>
      <c r="J328" s="124" t="str">
        <f>VLOOKUP(A328,BASE.!$A$2:$T$878,10,FALSE)</f>
        <v>12 de noviembre de 2017 al 12 de noviembre de 2020.</v>
      </c>
      <c r="K328" s="124" t="str">
        <f>VLOOKUP(A328,BASE.!$A$2:$T$878,11,FALSE)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8" s="124" t="str">
        <f>VLOOKUP(A328,BASE.!$A$2:$T$878,12,FALSE)</f>
        <v xml:space="preserve">San Ignacio N° 979, comuna de Puerto Varas, Décima Región.
</v>
      </c>
      <c r="M328" s="124" t="str">
        <f>VLOOKUP(A328,BASE.!$A$2:$T$878,13,FALSE)</f>
        <v>X</v>
      </c>
      <c r="N328" s="124" t="str">
        <f>VLOOKUP(A328,BASE.!$A$2:$T$878,14,FALSE)</f>
        <v>Puerto Varas</v>
      </c>
      <c r="O328" s="124" t="str">
        <f>VLOOKUP(A328,BASE.!$A$2:$T$878,15,FALSE)</f>
        <v>F. 65-232931, 065-233834</v>
      </c>
      <c r="P328" s="124" t="str">
        <f>VLOOKUP(A328,BASE.!$A$2:$T$878,16,FALSE)</f>
        <v>Correos electrónicos fvdcasacentral@gmail.com, fvdsocial@gmail.com</v>
      </c>
      <c r="Q328" s="124" t="str">
        <f>VLOOKUP(A328,BASE.!$A$2:$T$878,17,FALSE)</f>
        <v>Casilla 699</v>
      </c>
      <c r="R328" s="124" t="str">
        <f>VLOOKUP(A328,BASE.!$A$2:$T$878,18,FALSE)</f>
        <v>93401: Institución de Asistencia Social.</v>
      </c>
      <c r="S328" s="124" t="str">
        <f>VLOOKUP(A328,BASE.!$A$2:$T$878,19,FALSE)</f>
        <v>Se acompaña certificado financiero correspondiente al año 2019 aprobado por el Subdepartamento de Supervisión Financiera Nacional</v>
      </c>
      <c r="T328" s="169">
        <f>VLOOKUP(A328,BASE.!$A$2:$T$878,20,FALSE)</f>
        <v>37970</v>
      </c>
      <c r="U328" s="183">
        <v>6740</v>
      </c>
      <c r="V328" s="184">
        <v>28514994</v>
      </c>
      <c r="W328" s="184">
        <v>67811951</v>
      </c>
      <c r="X328" s="170">
        <v>44286</v>
      </c>
      <c r="Y328" s="166" t="s">
        <v>7879</v>
      </c>
      <c r="Z328" s="166" t="s">
        <v>7880</v>
      </c>
      <c r="AA328" s="183" t="s">
        <v>7928</v>
      </c>
    </row>
    <row r="329" spans="1:27" x14ac:dyDescent="0.2">
      <c r="A329" s="183">
        <v>6740</v>
      </c>
      <c r="B329" s="124" t="str">
        <f>VLOOKUP(A329,BASE.!$A$2:$T$878,2,FALSE)</f>
        <v>Fundación Hogares de Menores Verbo Divino</v>
      </c>
      <c r="C329" s="124">
        <f>VLOOKUP(A329,BASE.!$A$2:$T$878,3,FALSE)</f>
        <v>714792008</v>
      </c>
      <c r="D329" s="124" t="str">
        <f>VLOOKUP(A329,BASE.!$A$2:$T$878,4,FALSE)</f>
        <v>Fundación de Derecho Privado.</v>
      </c>
      <c r="E329" s="124" t="str">
        <f>VLOOKUP(A329,BASE.!$A$2:$T$878,5,FALSE)</f>
        <v xml:space="preserve">Decreto Supremo Nº1302, de 22 de diciembre de 1987, del Ministerio de Justicia. </v>
      </c>
      <c r="F329" s="124" t="str">
        <f>VLOOKUP(A329,BASE.!$A$2:$T$878,6,FALSE)</f>
        <v>Certificado de Vigencia folio Nº 500227247469, fecha de emisión 14 de mayo de 2019, del Servicio de Registro Civil e Identificación</v>
      </c>
      <c r="G329" s="124" t="str">
        <f>VLOOKUP(A329,BASE.!$A$2:$T$878,7,FALSE)</f>
        <v xml:space="preserve">Ayuda material y espiritual a las personas de escasos recursos.
</v>
      </c>
      <c r="H329" s="124" t="str">
        <f>VLOOKUP(A329,BASE.!$A$2:$T$878,8,FALSE)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29" s="124" t="str">
        <f>VLOOKUP(A329,BASE.!$A$2:$T$878,9,FALSE)</f>
        <v xml:space="preserve">Durarán 3 años en sus funciones. </v>
      </c>
      <c r="J329" s="124" t="str">
        <f>VLOOKUP(A329,BASE.!$A$2:$T$878,10,FALSE)</f>
        <v>12 de noviembre de 2017 al 12 de noviembre de 2020.</v>
      </c>
      <c r="K329" s="124" t="str">
        <f>VLOOKUP(A329,BASE.!$A$2:$T$878,11,FALSE)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29" s="124" t="str">
        <f>VLOOKUP(A329,BASE.!$A$2:$T$878,12,FALSE)</f>
        <v xml:space="preserve">San Ignacio N° 979, comuna de Puerto Varas, Décima Región.
</v>
      </c>
      <c r="M329" s="124" t="str">
        <f>VLOOKUP(A329,BASE.!$A$2:$T$878,13,FALSE)</f>
        <v>X</v>
      </c>
      <c r="N329" s="124" t="str">
        <f>VLOOKUP(A329,BASE.!$A$2:$T$878,14,FALSE)</f>
        <v>Puerto Varas</v>
      </c>
      <c r="O329" s="124" t="str">
        <f>VLOOKUP(A329,BASE.!$A$2:$T$878,15,FALSE)</f>
        <v>F. 65-232931, 065-233834</v>
      </c>
      <c r="P329" s="124" t="str">
        <f>VLOOKUP(A329,BASE.!$A$2:$T$878,16,FALSE)</f>
        <v>Correos electrónicos fvdcasacentral@gmail.com, fvdsocial@gmail.com</v>
      </c>
      <c r="Q329" s="124" t="str">
        <f>VLOOKUP(A329,BASE.!$A$2:$T$878,17,FALSE)</f>
        <v>Casilla 699</v>
      </c>
      <c r="R329" s="124" t="str">
        <f>VLOOKUP(A329,BASE.!$A$2:$T$878,18,FALSE)</f>
        <v>93401: Institución de Asistencia Social.</v>
      </c>
      <c r="S329" s="124" t="str">
        <f>VLOOKUP(A329,BASE.!$A$2:$T$878,19,FALSE)</f>
        <v>Se acompaña certificado financiero correspondiente al año 2019 aprobado por el Subdepartamento de Supervisión Financiera Nacional</v>
      </c>
      <c r="T329" s="169">
        <f>VLOOKUP(A329,BASE.!$A$2:$T$878,20,FALSE)</f>
        <v>37970</v>
      </c>
      <c r="U329" s="183">
        <v>6740</v>
      </c>
      <c r="V329" s="184">
        <v>84245165</v>
      </c>
      <c r="W329" s="184">
        <v>290982742</v>
      </c>
      <c r="X329" s="170">
        <v>44286</v>
      </c>
      <c r="Y329" s="166" t="s">
        <v>7879</v>
      </c>
      <c r="Z329" s="166" t="s">
        <v>7880</v>
      </c>
      <c r="AA329" s="183" t="s">
        <v>8019</v>
      </c>
    </row>
    <row r="330" spans="1:27" x14ac:dyDescent="0.2">
      <c r="A330" s="183">
        <v>6760</v>
      </c>
      <c r="B330" s="124" t="str">
        <f>VLOOKUP(A330,BASE.!$A$2:$T$878,2,FALSE)</f>
        <v>Comunidad La Roca</v>
      </c>
      <c r="C330" s="124">
        <f>VLOOKUP(A330,BASE.!$A$2:$T$878,3,FALSE)</f>
        <v>718362008</v>
      </c>
      <c r="D330" s="124" t="str">
        <f>VLOOKUP(A330,BASE.!$A$2:$T$878,4,FALSE)</f>
        <v>Corporación de Derecho Privado.</v>
      </c>
      <c r="E330" s="124" t="str">
        <f>VLOOKUP(A330,BASE.!$A$2:$T$878,5,FALSE)</f>
        <v>Otorgado por Decreto Supremo Nº65, 22 de enero de 1991, por el Ministerio de Justicia.</v>
      </c>
      <c r="F330" s="124" t="str">
        <f>VLOOKUP(A330,BASE.!$A$2:$T$878,6,FALSE)</f>
        <v>Certificado de Vigencia de persona jurídica sin fines de lucro, Folio N° 500356256835, emitido con fecha 16 de noviembre de 2020, por el Servicio de Registro Civil e Identificación</v>
      </c>
      <c r="G330" s="124" t="str">
        <f>VLOOKUP(A330,BASE.!$A$2:$T$878,7,FALSE)</f>
        <v>Ayudar a aquellas personas que, ya sea a consecuencia de una psicopatología, dependencia de drogas y/o alcohol; nivel deficitario de salud, económico, social, educativo u otro, estén siendo afectadas en su integridad como personas.</v>
      </c>
      <c r="H330" s="124" t="str">
        <f>VLOOKUP(A330,BASE.!$A$2:$T$878,8,FALSE)</f>
        <v xml:space="preserve">Presidente: 
Juan Enrique Vargas Roa,
Vicepresidente: 
Hernán Eduardo Erba Gallinato,
Secretaria: Inés Herminia Correa Zamora 
Tesorero: 
José Gustavo Concha Concha, 
Director Ejecutivo:
Fernando Iván Alvarado Vega, 
</v>
      </c>
      <c r="I330" s="124" t="str">
        <f>VLOOKUP(A330,BASE.!$A$2:$T$878,9,FALSE)</f>
        <v>Durarán 3 años en sus cargos.</v>
      </c>
      <c r="J330" s="124" t="str">
        <f>VLOOKUP(A330,BASE.!$A$2:$T$878,10,FALSE)</f>
        <v>28 de mayo de 2018 al 28 de mayo de 2021.</v>
      </c>
      <c r="K330" s="124" t="str">
        <f>VLOOKUP(A330,BASE.!$A$2:$T$878,11,FALSE)</f>
        <v xml:space="preserve">Juan Enrique Vargas Roa, 
Fernando Iván Alvarado Vega, 
</v>
      </c>
      <c r="L330" s="124" t="str">
        <f>VLOOKUP(A330,BASE.!$A$2:$T$878,12,FALSE)</f>
        <v xml:space="preserve">Avenida Errázuriz N° 2710, Valparaíso
</v>
      </c>
      <c r="M330" s="124" t="str">
        <f>VLOOKUP(A330,BASE.!$A$2:$T$878,13,FALSE)</f>
        <v>V</v>
      </c>
      <c r="N330" s="124" t="str">
        <f>VLOOKUP(A330,BASE.!$A$2:$T$878,14,FALSE)</f>
        <v>Valparaíso</v>
      </c>
      <c r="O330" s="124" t="str">
        <f>VLOOKUP(A330,BASE.!$A$2:$T$878,15,FALSE)</f>
        <v xml:space="preserve">Teléfono: 2626924
</v>
      </c>
      <c r="P330" s="124" t="str">
        <f>VLOOKUP(A330,BASE.!$A$2:$T$878,16,FALSE)</f>
        <v>Correo: comunidadlaroca@yahoo.com</v>
      </c>
      <c r="Q330" s="124">
        <f>VLOOKUP(A330,BASE.!$A$2:$T$878,17,FALSE)</f>
        <v>0</v>
      </c>
      <c r="R330" s="124" t="str">
        <f>VLOOKUP(A330,BASE.!$A$2:$T$878,18,FALSE)</f>
        <v>93401: Instituciones de Asistencia Social.</v>
      </c>
      <c r="S330" s="124" t="str">
        <f>VLOOKUP(A330,BASE.!$A$2:$T$878,19,FALSE)</f>
        <v>Antecedentes financieros correspondientes al año 2019, aprobados por el Subdepartamento de Supervisión Financiera</v>
      </c>
      <c r="T330" s="169">
        <f>VLOOKUP(A330,BASE.!$A$2:$T$878,20,FALSE)</f>
        <v>37970</v>
      </c>
      <c r="U330" s="183">
        <v>6760</v>
      </c>
      <c r="V330" s="184">
        <v>9852660</v>
      </c>
      <c r="W330" s="184">
        <v>25368660</v>
      </c>
      <c r="X330" s="170">
        <v>44286</v>
      </c>
      <c r="Y330" s="166" t="s">
        <v>7879</v>
      </c>
      <c r="Z330" s="166" t="s">
        <v>7880</v>
      </c>
      <c r="AA330" s="183" t="s">
        <v>7889</v>
      </c>
    </row>
    <row r="331" spans="1:27" x14ac:dyDescent="0.2">
      <c r="A331" s="183">
        <v>6830</v>
      </c>
      <c r="B331" s="124" t="str">
        <f>VLOOKUP(A331,BASE.!$A$2:$T$878,2,FALSE)</f>
        <v>Corporación de Formación Laboral al Adolescente- CORFAL.</v>
      </c>
      <c r="C331" s="124">
        <f>VLOOKUP(A331,BASE.!$A$2:$T$878,3,FALSE)</f>
        <v>717449002</v>
      </c>
      <c r="D331" s="124" t="str">
        <f>VLOOKUP(A331,BASE.!$A$2:$T$878,4,FALSE)</f>
        <v>Corporación de Derecho Privado.</v>
      </c>
      <c r="E331" s="124" t="str">
        <f>VLOOKUP(A331,BASE.!$A$2:$T$878,5,FALSE)</f>
        <v xml:space="preserve">Otorgada por Decreto Supremo Nº 248, de fecha 07 de febrero de 1990. </v>
      </c>
      <c r="F331" s="124" t="str">
        <f>VLOOKUP(A331,BASE.!$A$2:$T$878,6,FALSE)</f>
        <v xml:space="preserve">Certificado de vigencia, folio Nº500337772697, de 04 de agosto de 2020, del Servicio de Registro Civil e Identificación. 
</v>
      </c>
      <c r="G331" s="124" t="str">
        <f>VLOOKUP(A331,BASE.!$A$2:$T$878,7,FALSE)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1" s="124" t="str">
        <f>VLOOKUP(A331,BASE.!$A$2:$T$878,8,FALSE)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31" s="124" t="str">
        <f>VLOOKUP(A331,BASE.!$A$2:$T$878,9,FALSE)</f>
        <v>Dos años</v>
      </c>
      <c r="J331" s="124" t="str">
        <f>VLOOKUP(A331,BASE.!$A$2:$T$878,10,FALSE)</f>
        <v>02 de diciembre de 2018 a 02 de diciembre de 2020</v>
      </c>
      <c r="K331" s="124" t="str">
        <f>VLOOKUP(A331,BASE.!$A$2:$T$878,11,FALSE)</f>
        <v xml:space="preserve">Rosa Icarte Muñoz, , María Nicolasa Rodríguez Roco, , y Juan Gabriel Lecaros Trincado, K, quienes pueden actuar de forma conjunta, separada e indistintamente para representar a la Corporación.
</v>
      </c>
      <c r="L331" s="124" t="str">
        <f>VLOOKUP(A331,BASE.!$A$2:$T$878,12,FALSE)</f>
        <v xml:space="preserve">Población Carlos Condell, Avenida Alejandro Azola Nº 1635, comuna de Arica.
</v>
      </c>
      <c r="M331" s="124" t="str">
        <f>VLOOKUP(A331,BASE.!$A$2:$T$878,13,FALSE)</f>
        <v>XV</v>
      </c>
      <c r="N331" s="124" t="str">
        <f>VLOOKUP(A331,BASE.!$A$2:$T$878,14,FALSE)</f>
        <v>arica</v>
      </c>
      <c r="O331" s="124" t="str">
        <f>VLOOKUP(A331,BASE.!$A$2:$T$878,15,FALSE)</f>
        <v>Fono (58) 2- 246387 - +56966559270</v>
      </c>
      <c r="P331" s="124" t="str">
        <f>VLOOKUP(A331,BASE.!$A$2:$T$878,16,FALSE)</f>
        <v>directorio@corfal.com</v>
      </c>
      <c r="Q331" s="124">
        <f>VLOOKUP(A331,BASE.!$A$2:$T$878,17,FALSE)</f>
        <v>0</v>
      </c>
      <c r="R331" s="124" t="str">
        <f>VLOOKUP(A331,BASE.!$A$2:$T$878,18,FALSE)</f>
        <v>93401: Institución de Asistencia Social</v>
      </c>
      <c r="S331" s="124" t="str">
        <f>VLOOKUP(A331,BASE.!$A$2:$T$878,19,FALSE)</f>
        <v>Certificado financiero firmado ante notario público correspondiente al año 2019 y balance general consolidado al 31 de diciembre de 2019, aprobado por el Subdepartamento de Supervisión Financiera Nacional.</v>
      </c>
      <c r="T331" s="169">
        <f>VLOOKUP(A331,BASE.!$A$2:$T$878,20,FALSE)</f>
        <v>37970</v>
      </c>
      <c r="U331" s="183">
        <v>6830</v>
      </c>
      <c r="V331" s="184">
        <v>60135012</v>
      </c>
      <c r="W331" s="184">
        <v>211961541</v>
      </c>
      <c r="X331" s="170">
        <v>44286</v>
      </c>
      <c r="Y331" s="166" t="s">
        <v>7879</v>
      </c>
      <c r="Z331" s="166" t="s">
        <v>7880</v>
      </c>
      <c r="AA331" s="183" t="s">
        <v>7900</v>
      </c>
    </row>
    <row r="332" spans="1:27" x14ac:dyDescent="0.2">
      <c r="A332" s="183">
        <v>6864</v>
      </c>
      <c r="B332" s="124" t="str">
        <f>VLOOKUP(A332,BASE.!$A$2:$T$878,2,FALSE)</f>
        <v>Fundación Esperanza</v>
      </c>
      <c r="C332" s="124">
        <f>VLOOKUP(A332,BASE.!$A$2:$T$878,3,FALSE)</f>
        <v>721476006</v>
      </c>
      <c r="D332" s="124" t="str">
        <f>VLOOKUP(A332,BASE.!$A$2:$T$878,4,FALSE)</f>
        <v>Fundación de Derecho Público.</v>
      </c>
      <c r="E332" s="124" t="str">
        <f>VLOOKUP(A332,BASE.!$A$2:$T$878,5,FALSE)</f>
        <v>Erigida de acuerdo al Derecho Canónico, por el Decreto Episcopal N° 041/92, del Obispado de Punta Arenas.</v>
      </c>
      <c r="F332" s="124" t="str">
        <f>VLOOKUP(A332,BASE.!$A$2:$T$878,6,FALSE)</f>
        <v>Certificado Nº 06/2017, de fecha 18 de agosto de 2017 , del Obispado de Punta Arenas.</v>
      </c>
      <c r="G332" s="124" t="str">
        <f>VLOOKUP(A332,BASE.!$A$2:$T$878,7,FALSE)</f>
        <v>Certificado Nº 06/2017, de fecha 18 de agosto de 2017 , del Obispado de Punta Arenas.</v>
      </c>
      <c r="H332" s="124" t="str">
        <f>VLOOKUP(A332,BASE.!$A$2:$T$878,8,FALSE)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2" s="124" t="str">
        <f>VLOOKUP(A332,BASE.!$A$2:$T$878,9,FALSE)</f>
        <v>Duran dos años en sus funciones.</v>
      </c>
      <c r="J332" s="124" t="str">
        <f>VLOOKUP(A332,BASE.!$A$2:$T$878,10,FALSE)</f>
        <v xml:space="preserve">30 de octubre de 2018. </v>
      </c>
      <c r="K332" s="124" t="str">
        <f>VLOOKUP(A332,BASE.!$A$2:$T$878,11,FALSE)</f>
        <v xml:space="preserve">Ángelo Humberto Gamín Salas, en su calidad de Vice-Presidente, conforme al artículo 15 de los Estatutos. 
Asterio Andrade Gallardo, 
</v>
      </c>
      <c r="L332" s="124" t="str">
        <f>VLOOKUP(A332,BASE.!$A$2:$T$878,12,FALSE)</f>
        <v xml:space="preserve">Chiloé  N° 1156, comuna de Punta Arenas, Duodécima Región.
</v>
      </c>
      <c r="M332" s="124" t="str">
        <f>VLOOKUP(A332,BASE.!$A$2:$T$878,13,FALSE)</f>
        <v>XII</v>
      </c>
      <c r="N332" s="124" t="str">
        <f>VLOOKUP(A332,BASE.!$A$2:$T$878,14,FALSE)</f>
        <v>Punta Arena</v>
      </c>
      <c r="O332" s="124" t="str">
        <f>VLOOKUP(A332,BASE.!$A$2:$T$878,15,FALSE)</f>
        <v>Teléfonos: 61-613474 y 61-613479</v>
      </c>
      <c r="P332" s="124" t="str">
        <f>VLOOKUP(A332,BASE.!$A$2:$T$878,16,FALSE)</f>
        <v>administracion@fundacionesperanza.cl</v>
      </c>
      <c r="Q332" s="124">
        <f>VLOOKUP(A332,BASE.!$A$2:$T$878,17,FALSE)</f>
        <v>0</v>
      </c>
      <c r="R332" s="124">
        <f>VLOOKUP(A332,BASE.!$A$2:$T$878,18,FALSE)</f>
        <v>93910</v>
      </c>
      <c r="S332" s="124" t="str">
        <f>VLOOKUP(A332,BASE.!$A$2:$T$878,19,FALSE)</f>
        <v xml:space="preserve">Certificado de antecedentes financieros correspondientes al año 2019, aprobados por el Subdepartamento de Supervisión Financiera.
</v>
      </c>
      <c r="T332" s="169">
        <f>VLOOKUP(A332,BASE.!$A$2:$T$878,20,FALSE)</f>
        <v>37970</v>
      </c>
      <c r="U332" s="183">
        <v>6864</v>
      </c>
      <c r="V332" s="184">
        <v>26545462</v>
      </c>
      <c r="W332" s="184">
        <v>63943430</v>
      </c>
      <c r="X332" s="170">
        <v>44286</v>
      </c>
      <c r="Y332" s="166" t="s">
        <v>7879</v>
      </c>
      <c r="Z332" s="166" t="s">
        <v>7880</v>
      </c>
      <c r="AA332" s="183" t="s">
        <v>7996</v>
      </c>
    </row>
    <row r="333" spans="1:27" x14ac:dyDescent="0.2">
      <c r="A333" s="183">
        <v>6864</v>
      </c>
      <c r="B333" s="124" t="str">
        <f>VLOOKUP(A333,BASE.!$A$2:$T$878,2,FALSE)</f>
        <v>Fundación Esperanza</v>
      </c>
      <c r="C333" s="124">
        <f>VLOOKUP(A333,BASE.!$A$2:$T$878,3,FALSE)</f>
        <v>721476006</v>
      </c>
      <c r="D333" s="124" t="str">
        <f>VLOOKUP(A333,BASE.!$A$2:$T$878,4,FALSE)</f>
        <v>Fundación de Derecho Público.</v>
      </c>
      <c r="E333" s="124" t="str">
        <f>VLOOKUP(A333,BASE.!$A$2:$T$878,5,FALSE)</f>
        <v>Erigida de acuerdo al Derecho Canónico, por el Decreto Episcopal N° 041/92, del Obispado de Punta Arenas.</v>
      </c>
      <c r="F333" s="124" t="str">
        <f>VLOOKUP(A333,BASE.!$A$2:$T$878,6,FALSE)</f>
        <v>Certificado Nº 06/2017, de fecha 18 de agosto de 2017 , del Obispado de Punta Arenas.</v>
      </c>
      <c r="G333" s="124" t="str">
        <f>VLOOKUP(A333,BASE.!$A$2:$T$878,7,FALSE)</f>
        <v>Certificado Nº 06/2017, de fecha 18 de agosto de 2017 , del Obispado de Punta Arenas.</v>
      </c>
      <c r="H333" s="124" t="str">
        <f>VLOOKUP(A333,BASE.!$A$2:$T$878,8,FALSE)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3" s="124" t="str">
        <f>VLOOKUP(A333,BASE.!$A$2:$T$878,9,FALSE)</f>
        <v>Duran dos años en sus funciones.</v>
      </c>
      <c r="J333" s="124" t="str">
        <f>VLOOKUP(A333,BASE.!$A$2:$T$878,10,FALSE)</f>
        <v xml:space="preserve">30 de octubre de 2018. </v>
      </c>
      <c r="K333" s="124" t="str">
        <f>VLOOKUP(A333,BASE.!$A$2:$T$878,11,FALSE)</f>
        <v xml:space="preserve">Ángelo Humberto Gamín Salas, en su calidad de Vice-Presidente, conforme al artículo 15 de los Estatutos. 
Asterio Andrade Gallardo, 
</v>
      </c>
      <c r="L333" s="124" t="str">
        <f>VLOOKUP(A333,BASE.!$A$2:$T$878,12,FALSE)</f>
        <v xml:space="preserve">Chiloé  N° 1156, comuna de Punta Arenas, Duodécima Región.
</v>
      </c>
      <c r="M333" s="124" t="str">
        <f>VLOOKUP(A333,BASE.!$A$2:$T$878,13,FALSE)</f>
        <v>XII</v>
      </c>
      <c r="N333" s="124" t="str">
        <f>VLOOKUP(A333,BASE.!$A$2:$T$878,14,FALSE)</f>
        <v>Punta Arena</v>
      </c>
      <c r="O333" s="124" t="str">
        <f>VLOOKUP(A333,BASE.!$A$2:$T$878,15,FALSE)</f>
        <v>Teléfonos: 61-613474 y 61-613479</v>
      </c>
      <c r="P333" s="124" t="str">
        <f>VLOOKUP(A333,BASE.!$A$2:$T$878,16,FALSE)</f>
        <v>administracion@fundacionesperanza.cl</v>
      </c>
      <c r="Q333" s="124">
        <f>VLOOKUP(A333,BASE.!$A$2:$T$878,17,FALSE)</f>
        <v>0</v>
      </c>
      <c r="R333" s="124">
        <f>VLOOKUP(A333,BASE.!$A$2:$T$878,18,FALSE)</f>
        <v>93910</v>
      </c>
      <c r="S333" s="124" t="str">
        <f>VLOOKUP(A333,BASE.!$A$2:$T$878,19,FALSE)</f>
        <v xml:space="preserve">Certificado de antecedentes financieros correspondientes al año 2019, aprobados por el Subdepartamento de Supervisión Financiera.
</v>
      </c>
      <c r="T333" s="169">
        <f>VLOOKUP(A333,BASE.!$A$2:$T$878,20,FALSE)</f>
        <v>37970</v>
      </c>
      <c r="U333" s="183">
        <v>6864</v>
      </c>
      <c r="V333" s="184">
        <v>9421315</v>
      </c>
      <c r="W333" s="184">
        <v>28121198</v>
      </c>
      <c r="X333" s="170">
        <v>44286</v>
      </c>
      <c r="Y333" s="166" t="s">
        <v>7879</v>
      </c>
      <c r="Z333" s="166" t="s">
        <v>7880</v>
      </c>
      <c r="AA333" s="183" t="s">
        <v>8020</v>
      </c>
    </row>
    <row r="334" spans="1:27" x14ac:dyDescent="0.2">
      <c r="A334" s="183">
        <v>6864</v>
      </c>
      <c r="B334" s="124" t="str">
        <f>VLOOKUP(A334,BASE.!$A$2:$T$878,2,FALSE)</f>
        <v>Fundación Esperanza</v>
      </c>
      <c r="C334" s="124">
        <f>VLOOKUP(A334,BASE.!$A$2:$T$878,3,FALSE)</f>
        <v>721476006</v>
      </c>
      <c r="D334" s="124" t="str">
        <f>VLOOKUP(A334,BASE.!$A$2:$T$878,4,FALSE)</f>
        <v>Fundación de Derecho Público.</v>
      </c>
      <c r="E334" s="124" t="str">
        <f>VLOOKUP(A334,BASE.!$A$2:$T$878,5,FALSE)</f>
        <v>Erigida de acuerdo al Derecho Canónico, por el Decreto Episcopal N° 041/92, del Obispado de Punta Arenas.</v>
      </c>
      <c r="F334" s="124" t="str">
        <f>VLOOKUP(A334,BASE.!$A$2:$T$878,6,FALSE)</f>
        <v>Certificado Nº 06/2017, de fecha 18 de agosto de 2017 , del Obispado de Punta Arenas.</v>
      </c>
      <c r="G334" s="124" t="str">
        <f>VLOOKUP(A334,BASE.!$A$2:$T$878,7,FALSE)</f>
        <v>Certificado Nº 06/2017, de fecha 18 de agosto de 2017 , del Obispado de Punta Arenas.</v>
      </c>
      <c r="H334" s="124" t="str">
        <f>VLOOKUP(A334,BASE.!$A$2:$T$878,8,FALSE)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4" s="124" t="str">
        <f>VLOOKUP(A334,BASE.!$A$2:$T$878,9,FALSE)</f>
        <v>Duran dos años en sus funciones.</v>
      </c>
      <c r="J334" s="124" t="str">
        <f>VLOOKUP(A334,BASE.!$A$2:$T$878,10,FALSE)</f>
        <v xml:space="preserve">30 de octubre de 2018. </v>
      </c>
      <c r="K334" s="124" t="str">
        <f>VLOOKUP(A334,BASE.!$A$2:$T$878,11,FALSE)</f>
        <v xml:space="preserve">Ángelo Humberto Gamín Salas, en su calidad de Vice-Presidente, conforme al artículo 15 de los Estatutos. 
Asterio Andrade Gallardo, 
</v>
      </c>
      <c r="L334" s="124" t="str">
        <f>VLOOKUP(A334,BASE.!$A$2:$T$878,12,FALSE)</f>
        <v xml:space="preserve">Chiloé  N° 1156, comuna de Punta Arenas, Duodécima Región.
</v>
      </c>
      <c r="M334" s="124" t="str">
        <f>VLOOKUP(A334,BASE.!$A$2:$T$878,13,FALSE)</f>
        <v>XII</v>
      </c>
      <c r="N334" s="124" t="str">
        <f>VLOOKUP(A334,BASE.!$A$2:$T$878,14,FALSE)</f>
        <v>Punta Arena</v>
      </c>
      <c r="O334" s="124" t="str">
        <f>VLOOKUP(A334,BASE.!$A$2:$T$878,15,FALSE)</f>
        <v>Teléfonos: 61-613474 y 61-613479</v>
      </c>
      <c r="P334" s="124" t="str">
        <f>VLOOKUP(A334,BASE.!$A$2:$T$878,16,FALSE)</f>
        <v>administracion@fundacionesperanza.cl</v>
      </c>
      <c r="Q334" s="124">
        <f>VLOOKUP(A334,BASE.!$A$2:$T$878,17,FALSE)</f>
        <v>0</v>
      </c>
      <c r="R334" s="124">
        <f>VLOOKUP(A334,BASE.!$A$2:$T$878,18,FALSE)</f>
        <v>93910</v>
      </c>
      <c r="S334" s="124" t="str">
        <f>VLOOKUP(A334,BASE.!$A$2:$T$878,19,FALSE)</f>
        <v xml:space="preserve">Certificado de antecedentes financieros correspondientes al año 2019, aprobados por el Subdepartamento de Supervisión Financiera.
</v>
      </c>
      <c r="T334" s="169">
        <f>VLOOKUP(A334,BASE.!$A$2:$T$878,20,FALSE)</f>
        <v>37970</v>
      </c>
      <c r="U334" s="183">
        <v>6864</v>
      </c>
      <c r="V334" s="184">
        <v>62481690</v>
      </c>
      <c r="W334" s="184">
        <v>170363815</v>
      </c>
      <c r="X334" s="170">
        <v>44286</v>
      </c>
      <c r="Y334" s="166" t="s">
        <v>7879</v>
      </c>
      <c r="Z334" s="166" t="s">
        <v>7880</v>
      </c>
      <c r="AA334" s="183" t="s">
        <v>7958</v>
      </c>
    </row>
    <row r="335" spans="1:27" x14ac:dyDescent="0.2">
      <c r="A335" s="183">
        <v>6866</v>
      </c>
      <c r="B335" s="124" t="str">
        <f>VLOOKUP(A335,BASE.!$A$2:$T$878,2,FALSE)</f>
        <v>Corporación de Apoyo a la Niñez y Juventud en Riesgo Social “Corporación Llequén”.</v>
      </c>
      <c r="C335" s="124">
        <f>VLOOKUP(A335,BASE.!$A$2:$T$878,3,FALSE)</f>
        <v>719926002</v>
      </c>
      <c r="D335" s="124" t="str">
        <f>VLOOKUP(A335,BASE.!$A$2:$T$878,4,FALSE)</f>
        <v>Corporación de Derecho Privado</v>
      </c>
      <c r="E335" s="124" t="str">
        <f>VLOOKUP(A335,BASE.!$A$2:$T$878,5,FALSE)</f>
        <v>Otorgada por Decreto Supremo Nº 1429, de fecha 27 de noviembre  de 1991, del Ministerio de Justicia, publicado en el Diario Oficial el día 16 de enero de 1992.</v>
      </c>
      <c r="F335" s="124" t="str">
        <f>VLOOKUP(A335,BASE.!$A$2:$T$878,6,FALSE)</f>
        <v xml:space="preserve">CCertificado de Vigencia de Persona Jurídica sin Fines de Lucro Folio N° 500240587722, de 24 de julio de 2019, del Servicio de Registro Civil e Identificación. </v>
      </c>
      <c r="G335" s="124" t="str">
        <f>VLOOKUP(A335,BASE.!$A$2:$T$878,7,FALSE)</f>
        <v>Atender a los jóvenes en citación de riesgo social, proponiendo dar atención integral, con miras a prevenir conductas desadaptativas que los lleven a involucrase posteriormente en actos delictivos.</v>
      </c>
      <c r="H335" s="124" t="str">
        <f>VLOOKUP(A335,BASE.!$A$2:$T$878,8,FALSE)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35" s="124" t="str">
        <f>VLOOKUP(A335,BASE.!$A$2:$T$878,9,FALSE)</f>
        <v>Se elegirán cada dos años.</v>
      </c>
      <c r="J335" s="124" t="str">
        <f>VLOOKUP(A335,BASE.!$A$2:$T$878,10,FALSE)</f>
        <v>05-04-2019 al 05-04-2021</v>
      </c>
      <c r="K335" s="124" t="str">
        <f>VLOOKUP(A335,BASE.!$A$2:$T$878,11,FALSE)</f>
        <v xml:space="preserve">Presidente: Luis Antonio Ruíz Sumaret, 
Directora Ejecutiva: Yerka Aguilera Olivares, 
</v>
      </c>
      <c r="L335" s="124" t="str">
        <f>VLOOKUP(A335,BASE.!$A$2:$T$878,12,FALSE)</f>
        <v xml:space="preserve">Avenida O´Higgins N° 1271, Chillan. 
</v>
      </c>
      <c r="M335" s="124" t="str">
        <f>VLOOKUP(A335,BASE.!$A$2:$T$878,13,FALSE)</f>
        <v>XVI</v>
      </c>
      <c r="N335" s="124" t="str">
        <f>VLOOKUP(A335,BASE.!$A$2:$T$878,14,FALSE)</f>
        <v>chillán</v>
      </c>
      <c r="O335" s="124" t="str">
        <f>VLOOKUP(A335,BASE.!$A$2:$T$878,15,FALSE)</f>
        <v xml:space="preserve"> 42-2426627 y 42-2426628</v>
      </c>
      <c r="P335" s="124" t="str">
        <f>VLOOKUP(A335,BASE.!$A$2:$T$878,16,FALSE)</f>
        <v xml:space="preserve"> Correo electrónico: directorio@corporacionllequen.cl, llequencentral4@gmail.com </v>
      </c>
      <c r="Q335" s="124">
        <f>VLOOKUP(A335,BASE.!$A$2:$T$878,17,FALSE)</f>
        <v>0</v>
      </c>
      <c r="R335" s="124" t="str">
        <f>VLOOKUP(A335,BASE.!$A$2:$T$878,18,FALSE)</f>
        <v>93401: Institución de Asistencia Social</v>
      </c>
      <c r="S335" s="124" t="str">
        <f>VLOOKUP(A335,BASE.!$A$2:$T$878,19,FALSE)</f>
        <v xml:space="preserve">Se acompañan antecedentes financieros correspondientes al año 2019,  aprobados por el Subdepartamento de Supervisión Financiera Nacional. </v>
      </c>
      <c r="T335" s="169">
        <f>VLOOKUP(A335,BASE.!$A$2:$T$878,20,FALSE)</f>
        <v>37970</v>
      </c>
      <c r="U335" s="183">
        <v>6866</v>
      </c>
      <c r="V335" s="184">
        <v>7075296</v>
      </c>
      <c r="W335" s="184">
        <v>24940418</v>
      </c>
      <c r="X335" s="170">
        <v>44286</v>
      </c>
      <c r="Y335" s="166" t="s">
        <v>7879</v>
      </c>
      <c r="Z335" s="166" t="s">
        <v>7880</v>
      </c>
      <c r="AA335" s="183" t="s">
        <v>8021</v>
      </c>
    </row>
    <row r="336" spans="1:27" x14ac:dyDescent="0.2">
      <c r="A336" s="183">
        <v>6866</v>
      </c>
      <c r="B336" s="124" t="str">
        <f>VLOOKUP(A336,BASE.!$A$2:$T$878,2,FALSE)</f>
        <v>Corporación de Apoyo a la Niñez y Juventud en Riesgo Social “Corporación Llequén”.</v>
      </c>
      <c r="C336" s="124">
        <f>VLOOKUP(A336,BASE.!$A$2:$T$878,3,FALSE)</f>
        <v>719926002</v>
      </c>
      <c r="D336" s="124" t="str">
        <f>VLOOKUP(A336,BASE.!$A$2:$T$878,4,FALSE)</f>
        <v>Corporación de Derecho Privado</v>
      </c>
      <c r="E336" s="124" t="str">
        <f>VLOOKUP(A336,BASE.!$A$2:$T$878,5,FALSE)</f>
        <v>Otorgada por Decreto Supremo Nº 1429, de fecha 27 de noviembre  de 1991, del Ministerio de Justicia, publicado en el Diario Oficial el día 16 de enero de 1992.</v>
      </c>
      <c r="F336" s="124" t="str">
        <f>VLOOKUP(A336,BASE.!$A$2:$T$878,6,FALSE)</f>
        <v xml:space="preserve">CCertificado de Vigencia de Persona Jurídica sin Fines de Lucro Folio N° 500240587722, de 24 de julio de 2019, del Servicio de Registro Civil e Identificación. </v>
      </c>
      <c r="G336" s="124" t="str">
        <f>VLOOKUP(A336,BASE.!$A$2:$T$878,7,FALSE)</f>
        <v>Atender a los jóvenes en citación de riesgo social, proponiendo dar atención integral, con miras a prevenir conductas desadaptativas que los lleven a involucrase posteriormente en actos delictivos.</v>
      </c>
      <c r="H336" s="124" t="str">
        <f>VLOOKUP(A336,BASE.!$A$2:$T$878,8,FALSE)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36" s="124" t="str">
        <f>VLOOKUP(A336,BASE.!$A$2:$T$878,9,FALSE)</f>
        <v>Se elegirán cada dos años.</v>
      </c>
      <c r="J336" s="124" t="str">
        <f>VLOOKUP(A336,BASE.!$A$2:$T$878,10,FALSE)</f>
        <v>05-04-2019 al 05-04-2021</v>
      </c>
      <c r="K336" s="124" t="str">
        <f>VLOOKUP(A336,BASE.!$A$2:$T$878,11,FALSE)</f>
        <v xml:space="preserve">Presidente: Luis Antonio Ruíz Sumaret, 
Directora Ejecutiva: Yerka Aguilera Olivares, 
</v>
      </c>
      <c r="L336" s="124" t="str">
        <f>VLOOKUP(A336,BASE.!$A$2:$T$878,12,FALSE)</f>
        <v xml:space="preserve">Avenida O´Higgins N° 1271, Chillan. 
</v>
      </c>
      <c r="M336" s="124" t="str">
        <f>VLOOKUP(A336,BASE.!$A$2:$T$878,13,FALSE)</f>
        <v>XVI</v>
      </c>
      <c r="N336" s="124" t="str">
        <f>VLOOKUP(A336,BASE.!$A$2:$T$878,14,FALSE)</f>
        <v>chillán</v>
      </c>
      <c r="O336" s="124" t="str">
        <f>VLOOKUP(A336,BASE.!$A$2:$T$878,15,FALSE)</f>
        <v xml:space="preserve"> 42-2426627 y 42-2426628</v>
      </c>
      <c r="P336" s="124" t="str">
        <f>VLOOKUP(A336,BASE.!$A$2:$T$878,16,FALSE)</f>
        <v xml:space="preserve"> Correo electrónico: directorio@corporacionllequen.cl, llequencentral4@gmail.com </v>
      </c>
      <c r="Q336" s="124">
        <f>VLOOKUP(A336,BASE.!$A$2:$T$878,17,FALSE)</f>
        <v>0</v>
      </c>
      <c r="R336" s="124" t="str">
        <f>VLOOKUP(A336,BASE.!$A$2:$T$878,18,FALSE)</f>
        <v>93401: Institución de Asistencia Social</v>
      </c>
      <c r="S336" s="124" t="str">
        <f>VLOOKUP(A336,BASE.!$A$2:$T$878,19,FALSE)</f>
        <v xml:space="preserve">Se acompañan antecedentes financieros correspondientes al año 2019,  aprobados por el Subdepartamento de Supervisión Financiera Nacional. </v>
      </c>
      <c r="T336" s="169">
        <f>VLOOKUP(A336,BASE.!$A$2:$T$878,20,FALSE)</f>
        <v>37970</v>
      </c>
      <c r="U336" s="183">
        <v>6866</v>
      </c>
      <c r="V336" s="184">
        <v>31614814</v>
      </c>
      <c r="W336" s="184">
        <v>105653507</v>
      </c>
      <c r="X336" s="170">
        <v>44286</v>
      </c>
      <c r="Y336" s="166" t="s">
        <v>7879</v>
      </c>
      <c r="Z336" s="166" t="s">
        <v>7880</v>
      </c>
      <c r="AA336" s="183" t="s">
        <v>7901</v>
      </c>
    </row>
    <row r="337" spans="1:27" x14ac:dyDescent="0.2">
      <c r="A337" s="183">
        <v>6866</v>
      </c>
      <c r="B337" s="124" t="str">
        <f>VLOOKUP(A337,BASE.!$A$2:$T$878,2,FALSE)</f>
        <v>Corporación de Apoyo a la Niñez y Juventud en Riesgo Social “Corporación Llequén”.</v>
      </c>
      <c r="C337" s="124">
        <f>VLOOKUP(A337,BASE.!$A$2:$T$878,3,FALSE)</f>
        <v>719926002</v>
      </c>
      <c r="D337" s="124" t="str">
        <f>VLOOKUP(A337,BASE.!$A$2:$T$878,4,FALSE)</f>
        <v>Corporación de Derecho Privado</v>
      </c>
      <c r="E337" s="124" t="str">
        <f>VLOOKUP(A337,BASE.!$A$2:$T$878,5,FALSE)</f>
        <v>Otorgada por Decreto Supremo Nº 1429, de fecha 27 de noviembre  de 1991, del Ministerio de Justicia, publicado en el Diario Oficial el día 16 de enero de 1992.</v>
      </c>
      <c r="F337" s="124" t="str">
        <f>VLOOKUP(A337,BASE.!$A$2:$T$878,6,FALSE)</f>
        <v xml:space="preserve">CCertificado de Vigencia de Persona Jurídica sin Fines de Lucro Folio N° 500240587722, de 24 de julio de 2019, del Servicio de Registro Civil e Identificación. </v>
      </c>
      <c r="G337" s="124" t="str">
        <f>VLOOKUP(A337,BASE.!$A$2:$T$878,7,FALSE)</f>
        <v>Atender a los jóvenes en citación de riesgo social, proponiendo dar atención integral, con miras a prevenir conductas desadaptativas que los lleven a involucrase posteriormente en actos delictivos.</v>
      </c>
      <c r="H337" s="124" t="str">
        <f>VLOOKUP(A337,BASE.!$A$2:$T$878,8,FALSE)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37" s="124" t="str">
        <f>VLOOKUP(A337,BASE.!$A$2:$T$878,9,FALSE)</f>
        <v>Se elegirán cada dos años.</v>
      </c>
      <c r="J337" s="124" t="str">
        <f>VLOOKUP(A337,BASE.!$A$2:$T$878,10,FALSE)</f>
        <v>05-04-2019 al 05-04-2021</v>
      </c>
      <c r="K337" s="124" t="str">
        <f>VLOOKUP(A337,BASE.!$A$2:$T$878,11,FALSE)</f>
        <v xml:space="preserve">Presidente: Luis Antonio Ruíz Sumaret, 
Directora Ejecutiva: Yerka Aguilera Olivares, 
</v>
      </c>
      <c r="L337" s="124" t="str">
        <f>VLOOKUP(A337,BASE.!$A$2:$T$878,12,FALSE)</f>
        <v xml:space="preserve">Avenida O´Higgins N° 1271, Chillan. 
</v>
      </c>
      <c r="M337" s="124" t="str">
        <f>VLOOKUP(A337,BASE.!$A$2:$T$878,13,FALSE)</f>
        <v>XVI</v>
      </c>
      <c r="N337" s="124" t="str">
        <f>VLOOKUP(A337,BASE.!$A$2:$T$878,14,FALSE)</f>
        <v>chillán</v>
      </c>
      <c r="O337" s="124" t="str">
        <f>VLOOKUP(A337,BASE.!$A$2:$T$878,15,FALSE)</f>
        <v xml:space="preserve"> 42-2426627 y 42-2426628</v>
      </c>
      <c r="P337" s="124" t="str">
        <f>VLOOKUP(A337,BASE.!$A$2:$T$878,16,FALSE)</f>
        <v xml:space="preserve"> Correo electrónico: directorio@corporacionllequen.cl, llequencentral4@gmail.com </v>
      </c>
      <c r="Q337" s="124">
        <f>VLOOKUP(A337,BASE.!$A$2:$T$878,17,FALSE)</f>
        <v>0</v>
      </c>
      <c r="R337" s="124" t="str">
        <f>VLOOKUP(A337,BASE.!$A$2:$T$878,18,FALSE)</f>
        <v>93401: Institución de Asistencia Social</v>
      </c>
      <c r="S337" s="124" t="str">
        <f>VLOOKUP(A337,BASE.!$A$2:$T$878,19,FALSE)</f>
        <v xml:space="preserve">Se acompañan antecedentes financieros correspondientes al año 2019,  aprobados por el Subdepartamento de Supervisión Financiera Nacional. </v>
      </c>
      <c r="T337" s="169">
        <f>VLOOKUP(A337,BASE.!$A$2:$T$878,20,FALSE)</f>
        <v>37970</v>
      </c>
      <c r="U337" s="183">
        <v>6866</v>
      </c>
      <c r="V337" s="184">
        <v>190578512</v>
      </c>
      <c r="W337" s="184">
        <v>565762998</v>
      </c>
      <c r="X337" s="170">
        <v>44286</v>
      </c>
      <c r="Y337" s="166" t="s">
        <v>7879</v>
      </c>
      <c r="Z337" s="166" t="s">
        <v>7880</v>
      </c>
      <c r="AA337" s="183" t="s">
        <v>7911</v>
      </c>
    </row>
    <row r="338" spans="1:27" x14ac:dyDescent="0.2">
      <c r="A338" s="183">
        <v>6866</v>
      </c>
      <c r="B338" s="124" t="str">
        <f>VLOOKUP(A338,BASE.!$A$2:$T$878,2,FALSE)</f>
        <v>Corporación de Apoyo a la Niñez y Juventud en Riesgo Social “Corporación Llequén”.</v>
      </c>
      <c r="C338" s="124">
        <f>VLOOKUP(A338,BASE.!$A$2:$T$878,3,FALSE)</f>
        <v>719926002</v>
      </c>
      <c r="D338" s="124" t="str">
        <f>VLOOKUP(A338,BASE.!$A$2:$T$878,4,FALSE)</f>
        <v>Corporación de Derecho Privado</v>
      </c>
      <c r="E338" s="124" t="str">
        <f>VLOOKUP(A338,BASE.!$A$2:$T$878,5,FALSE)</f>
        <v>Otorgada por Decreto Supremo Nº 1429, de fecha 27 de noviembre  de 1991, del Ministerio de Justicia, publicado en el Diario Oficial el día 16 de enero de 1992.</v>
      </c>
      <c r="F338" s="124" t="str">
        <f>VLOOKUP(A338,BASE.!$A$2:$T$878,6,FALSE)</f>
        <v xml:space="preserve">CCertificado de Vigencia de Persona Jurídica sin Fines de Lucro Folio N° 500240587722, de 24 de julio de 2019, del Servicio de Registro Civil e Identificación. </v>
      </c>
      <c r="G338" s="124" t="str">
        <f>VLOOKUP(A338,BASE.!$A$2:$T$878,7,FALSE)</f>
        <v>Atender a los jóvenes en citación de riesgo social, proponiendo dar atención integral, con miras a prevenir conductas desadaptativas que los lleven a involucrase posteriormente en actos delictivos.</v>
      </c>
      <c r="H338" s="124" t="str">
        <f>VLOOKUP(A338,BASE.!$A$2:$T$878,8,FALSE)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38" s="124" t="str">
        <f>VLOOKUP(A338,BASE.!$A$2:$T$878,9,FALSE)</f>
        <v>Se elegirán cada dos años.</v>
      </c>
      <c r="J338" s="124" t="str">
        <f>VLOOKUP(A338,BASE.!$A$2:$T$878,10,FALSE)</f>
        <v>05-04-2019 al 05-04-2021</v>
      </c>
      <c r="K338" s="124" t="str">
        <f>VLOOKUP(A338,BASE.!$A$2:$T$878,11,FALSE)</f>
        <v xml:space="preserve">Presidente: Luis Antonio Ruíz Sumaret, 
Directora Ejecutiva: Yerka Aguilera Olivares, 
</v>
      </c>
      <c r="L338" s="124" t="str">
        <f>VLOOKUP(A338,BASE.!$A$2:$T$878,12,FALSE)</f>
        <v xml:space="preserve">Avenida O´Higgins N° 1271, Chillan. 
</v>
      </c>
      <c r="M338" s="124" t="str">
        <f>VLOOKUP(A338,BASE.!$A$2:$T$878,13,FALSE)</f>
        <v>XVI</v>
      </c>
      <c r="N338" s="124" t="str">
        <f>VLOOKUP(A338,BASE.!$A$2:$T$878,14,FALSE)</f>
        <v>chillán</v>
      </c>
      <c r="O338" s="124" t="str">
        <f>VLOOKUP(A338,BASE.!$A$2:$T$878,15,FALSE)</f>
        <v xml:space="preserve"> 42-2426627 y 42-2426628</v>
      </c>
      <c r="P338" s="124" t="str">
        <f>VLOOKUP(A338,BASE.!$A$2:$T$878,16,FALSE)</f>
        <v xml:space="preserve"> Correo electrónico: directorio@corporacionllequen.cl, llequencentral4@gmail.com </v>
      </c>
      <c r="Q338" s="124">
        <f>VLOOKUP(A338,BASE.!$A$2:$T$878,17,FALSE)</f>
        <v>0</v>
      </c>
      <c r="R338" s="124" t="str">
        <f>VLOOKUP(A338,BASE.!$A$2:$T$878,18,FALSE)</f>
        <v>93401: Institución de Asistencia Social</v>
      </c>
      <c r="S338" s="124" t="str">
        <f>VLOOKUP(A338,BASE.!$A$2:$T$878,19,FALSE)</f>
        <v xml:space="preserve">Se acompañan antecedentes financieros correspondientes al año 2019,  aprobados por el Subdepartamento de Supervisión Financiera Nacional. </v>
      </c>
      <c r="T338" s="169">
        <f>VLOOKUP(A338,BASE.!$A$2:$T$878,20,FALSE)</f>
        <v>37970</v>
      </c>
      <c r="U338" s="183">
        <v>6866</v>
      </c>
      <c r="V338" s="184">
        <v>5408671</v>
      </c>
      <c r="W338" s="184">
        <v>23831955</v>
      </c>
      <c r="X338" s="170">
        <v>44286</v>
      </c>
      <c r="Y338" s="166" t="s">
        <v>7879</v>
      </c>
      <c r="Z338" s="166" t="s">
        <v>7880</v>
      </c>
      <c r="AA338" s="183" t="s">
        <v>162</v>
      </c>
    </row>
    <row r="339" spans="1:27" x14ac:dyDescent="0.2">
      <c r="A339" s="183">
        <v>6866</v>
      </c>
      <c r="B339" s="124" t="str">
        <f>VLOOKUP(A339,BASE.!$A$2:$T$878,2,FALSE)</f>
        <v>Corporación de Apoyo a la Niñez y Juventud en Riesgo Social “Corporación Llequén”.</v>
      </c>
      <c r="C339" s="124">
        <f>VLOOKUP(A339,BASE.!$A$2:$T$878,3,FALSE)</f>
        <v>719926002</v>
      </c>
      <c r="D339" s="124" t="str">
        <f>VLOOKUP(A339,BASE.!$A$2:$T$878,4,FALSE)</f>
        <v>Corporación de Derecho Privado</v>
      </c>
      <c r="E339" s="124" t="str">
        <f>VLOOKUP(A339,BASE.!$A$2:$T$878,5,FALSE)</f>
        <v>Otorgada por Decreto Supremo Nº 1429, de fecha 27 de noviembre  de 1991, del Ministerio de Justicia, publicado en el Diario Oficial el día 16 de enero de 1992.</v>
      </c>
      <c r="F339" s="124" t="str">
        <f>VLOOKUP(A339,BASE.!$A$2:$T$878,6,FALSE)</f>
        <v xml:space="preserve">CCertificado de Vigencia de Persona Jurídica sin Fines de Lucro Folio N° 500240587722, de 24 de julio de 2019, del Servicio de Registro Civil e Identificación. </v>
      </c>
      <c r="G339" s="124" t="str">
        <f>VLOOKUP(A339,BASE.!$A$2:$T$878,7,FALSE)</f>
        <v>Atender a los jóvenes en citación de riesgo social, proponiendo dar atención integral, con miras a prevenir conductas desadaptativas que los lleven a involucrase posteriormente en actos delictivos.</v>
      </c>
      <c r="H339" s="124" t="str">
        <f>VLOOKUP(A339,BASE.!$A$2:$T$878,8,FALSE)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39" s="124" t="str">
        <f>VLOOKUP(A339,BASE.!$A$2:$T$878,9,FALSE)</f>
        <v>Se elegirán cada dos años.</v>
      </c>
      <c r="J339" s="124" t="str">
        <f>VLOOKUP(A339,BASE.!$A$2:$T$878,10,FALSE)</f>
        <v>05-04-2019 al 05-04-2021</v>
      </c>
      <c r="K339" s="124" t="str">
        <f>VLOOKUP(A339,BASE.!$A$2:$T$878,11,FALSE)</f>
        <v xml:space="preserve">Presidente: Luis Antonio Ruíz Sumaret, 
Directora Ejecutiva: Yerka Aguilera Olivares, 
</v>
      </c>
      <c r="L339" s="124" t="str">
        <f>VLOOKUP(A339,BASE.!$A$2:$T$878,12,FALSE)</f>
        <v xml:space="preserve">Avenida O´Higgins N° 1271, Chillan. 
</v>
      </c>
      <c r="M339" s="124" t="str">
        <f>VLOOKUP(A339,BASE.!$A$2:$T$878,13,FALSE)</f>
        <v>XVI</v>
      </c>
      <c r="N339" s="124" t="str">
        <f>VLOOKUP(A339,BASE.!$A$2:$T$878,14,FALSE)</f>
        <v>chillán</v>
      </c>
      <c r="O339" s="124" t="str">
        <f>VLOOKUP(A339,BASE.!$A$2:$T$878,15,FALSE)</f>
        <v xml:space="preserve"> 42-2426627 y 42-2426628</v>
      </c>
      <c r="P339" s="124" t="str">
        <f>VLOOKUP(A339,BASE.!$A$2:$T$878,16,FALSE)</f>
        <v xml:space="preserve"> Correo electrónico: directorio@corporacionllequen.cl, llequencentral4@gmail.com </v>
      </c>
      <c r="Q339" s="124">
        <f>VLOOKUP(A339,BASE.!$A$2:$T$878,17,FALSE)</f>
        <v>0</v>
      </c>
      <c r="R339" s="124" t="str">
        <f>VLOOKUP(A339,BASE.!$A$2:$T$878,18,FALSE)</f>
        <v>93401: Institución de Asistencia Social</v>
      </c>
      <c r="S339" s="124" t="str">
        <f>VLOOKUP(A339,BASE.!$A$2:$T$878,19,FALSE)</f>
        <v xml:space="preserve">Se acompañan antecedentes financieros correspondientes al año 2019,  aprobados por el Subdepartamento de Supervisión Financiera Nacional. </v>
      </c>
      <c r="T339" s="169">
        <f>VLOOKUP(A339,BASE.!$A$2:$T$878,20,FALSE)</f>
        <v>37970</v>
      </c>
      <c r="U339" s="183">
        <v>6866</v>
      </c>
      <c r="V339" s="184">
        <v>31939686</v>
      </c>
      <c r="W339" s="184">
        <v>77893102</v>
      </c>
      <c r="X339" s="170">
        <v>44286</v>
      </c>
      <c r="Y339" s="166" t="s">
        <v>7879</v>
      </c>
      <c r="Z339" s="166" t="s">
        <v>7880</v>
      </c>
      <c r="AA339" s="183" t="s">
        <v>7970</v>
      </c>
    </row>
    <row r="340" spans="1:27" x14ac:dyDescent="0.2">
      <c r="A340" s="183">
        <v>6866</v>
      </c>
      <c r="B340" s="124" t="str">
        <f>VLOOKUP(A340,BASE.!$A$2:$T$878,2,FALSE)</f>
        <v>Corporación de Apoyo a la Niñez y Juventud en Riesgo Social “Corporación Llequén”.</v>
      </c>
      <c r="C340" s="124">
        <f>VLOOKUP(A340,BASE.!$A$2:$T$878,3,FALSE)</f>
        <v>719926002</v>
      </c>
      <c r="D340" s="124" t="str">
        <f>VLOOKUP(A340,BASE.!$A$2:$T$878,4,FALSE)</f>
        <v>Corporación de Derecho Privado</v>
      </c>
      <c r="E340" s="124" t="str">
        <f>VLOOKUP(A340,BASE.!$A$2:$T$878,5,FALSE)</f>
        <v>Otorgada por Decreto Supremo Nº 1429, de fecha 27 de noviembre  de 1991, del Ministerio de Justicia, publicado en el Diario Oficial el día 16 de enero de 1992.</v>
      </c>
      <c r="F340" s="124" t="str">
        <f>VLOOKUP(A340,BASE.!$A$2:$T$878,6,FALSE)</f>
        <v xml:space="preserve">CCertificado de Vigencia de Persona Jurídica sin Fines de Lucro Folio N° 500240587722, de 24 de julio de 2019, del Servicio de Registro Civil e Identificación. </v>
      </c>
      <c r="G340" s="124" t="str">
        <f>VLOOKUP(A340,BASE.!$A$2:$T$878,7,FALSE)</f>
        <v>Atender a los jóvenes en citación de riesgo social, proponiendo dar atención integral, con miras a prevenir conductas desadaptativas que los lleven a involucrase posteriormente en actos delictivos.</v>
      </c>
      <c r="H340" s="124" t="str">
        <f>VLOOKUP(A340,BASE.!$A$2:$T$878,8,FALSE)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0" s="124" t="str">
        <f>VLOOKUP(A340,BASE.!$A$2:$T$878,9,FALSE)</f>
        <v>Se elegirán cada dos años.</v>
      </c>
      <c r="J340" s="124" t="str">
        <f>VLOOKUP(A340,BASE.!$A$2:$T$878,10,FALSE)</f>
        <v>05-04-2019 al 05-04-2021</v>
      </c>
      <c r="K340" s="124" t="str">
        <f>VLOOKUP(A340,BASE.!$A$2:$T$878,11,FALSE)</f>
        <v xml:space="preserve">Presidente: Luis Antonio Ruíz Sumaret, 
Directora Ejecutiva: Yerka Aguilera Olivares, 
</v>
      </c>
      <c r="L340" s="124" t="str">
        <f>VLOOKUP(A340,BASE.!$A$2:$T$878,12,FALSE)</f>
        <v xml:space="preserve">Avenida O´Higgins N° 1271, Chillan. 
</v>
      </c>
      <c r="M340" s="124" t="str">
        <f>VLOOKUP(A340,BASE.!$A$2:$T$878,13,FALSE)</f>
        <v>XVI</v>
      </c>
      <c r="N340" s="124" t="str">
        <f>VLOOKUP(A340,BASE.!$A$2:$T$878,14,FALSE)</f>
        <v>chillán</v>
      </c>
      <c r="O340" s="124" t="str">
        <f>VLOOKUP(A340,BASE.!$A$2:$T$878,15,FALSE)</f>
        <v xml:space="preserve"> 42-2426627 y 42-2426628</v>
      </c>
      <c r="P340" s="124" t="str">
        <f>VLOOKUP(A340,BASE.!$A$2:$T$878,16,FALSE)</f>
        <v xml:space="preserve"> Correo electrónico: directorio@corporacionllequen.cl, llequencentral4@gmail.com </v>
      </c>
      <c r="Q340" s="124">
        <f>VLOOKUP(A340,BASE.!$A$2:$T$878,17,FALSE)</f>
        <v>0</v>
      </c>
      <c r="R340" s="124" t="str">
        <f>VLOOKUP(A340,BASE.!$A$2:$T$878,18,FALSE)</f>
        <v>93401: Institución de Asistencia Social</v>
      </c>
      <c r="S340" s="124" t="str">
        <f>VLOOKUP(A340,BASE.!$A$2:$T$878,19,FALSE)</f>
        <v xml:space="preserve">Se acompañan antecedentes financieros correspondientes al año 2019,  aprobados por el Subdepartamento de Supervisión Financiera Nacional. </v>
      </c>
      <c r="T340" s="169">
        <f>VLOOKUP(A340,BASE.!$A$2:$T$878,20,FALSE)</f>
        <v>37970</v>
      </c>
      <c r="U340" s="183">
        <v>6866</v>
      </c>
      <c r="V340" s="184">
        <v>85871960</v>
      </c>
      <c r="W340" s="184">
        <v>280797065</v>
      </c>
      <c r="X340" s="170">
        <v>44286</v>
      </c>
      <c r="Y340" s="166" t="s">
        <v>7879</v>
      </c>
      <c r="Z340" s="166" t="s">
        <v>7880</v>
      </c>
      <c r="AA340" s="183" t="s">
        <v>7893</v>
      </c>
    </row>
    <row r="341" spans="1:27" x14ac:dyDescent="0.2">
      <c r="A341" s="183">
        <v>6866</v>
      </c>
      <c r="B341" s="124" t="str">
        <f>VLOOKUP(A341,BASE.!$A$2:$T$878,2,FALSE)</f>
        <v>Corporación de Apoyo a la Niñez y Juventud en Riesgo Social “Corporación Llequén”.</v>
      </c>
      <c r="C341" s="124">
        <f>VLOOKUP(A341,BASE.!$A$2:$T$878,3,FALSE)</f>
        <v>719926002</v>
      </c>
      <c r="D341" s="124" t="str">
        <f>VLOOKUP(A341,BASE.!$A$2:$T$878,4,FALSE)</f>
        <v>Corporación de Derecho Privado</v>
      </c>
      <c r="E341" s="124" t="str">
        <f>VLOOKUP(A341,BASE.!$A$2:$T$878,5,FALSE)</f>
        <v>Otorgada por Decreto Supremo Nº 1429, de fecha 27 de noviembre  de 1991, del Ministerio de Justicia, publicado en el Diario Oficial el día 16 de enero de 1992.</v>
      </c>
      <c r="F341" s="124" t="str">
        <f>VLOOKUP(A341,BASE.!$A$2:$T$878,6,FALSE)</f>
        <v xml:space="preserve">CCertificado de Vigencia de Persona Jurídica sin Fines de Lucro Folio N° 500240587722, de 24 de julio de 2019, del Servicio de Registro Civil e Identificación. </v>
      </c>
      <c r="G341" s="124" t="str">
        <f>VLOOKUP(A341,BASE.!$A$2:$T$878,7,FALSE)</f>
        <v>Atender a los jóvenes en citación de riesgo social, proponiendo dar atención integral, con miras a prevenir conductas desadaptativas que los lleven a involucrase posteriormente en actos delictivos.</v>
      </c>
      <c r="H341" s="124" t="str">
        <f>VLOOKUP(A341,BASE.!$A$2:$T$878,8,FALSE)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1" s="124" t="str">
        <f>VLOOKUP(A341,BASE.!$A$2:$T$878,9,FALSE)</f>
        <v>Se elegirán cada dos años.</v>
      </c>
      <c r="J341" s="124" t="str">
        <f>VLOOKUP(A341,BASE.!$A$2:$T$878,10,FALSE)</f>
        <v>05-04-2019 al 05-04-2021</v>
      </c>
      <c r="K341" s="124" t="str">
        <f>VLOOKUP(A341,BASE.!$A$2:$T$878,11,FALSE)</f>
        <v xml:space="preserve">Presidente: Luis Antonio Ruíz Sumaret, 
Directora Ejecutiva: Yerka Aguilera Olivares, 
</v>
      </c>
      <c r="L341" s="124" t="str">
        <f>VLOOKUP(A341,BASE.!$A$2:$T$878,12,FALSE)</f>
        <v xml:space="preserve">Avenida O´Higgins N° 1271, Chillan. 
</v>
      </c>
      <c r="M341" s="124" t="str">
        <f>VLOOKUP(A341,BASE.!$A$2:$T$878,13,FALSE)</f>
        <v>XVI</v>
      </c>
      <c r="N341" s="124" t="str">
        <f>VLOOKUP(A341,BASE.!$A$2:$T$878,14,FALSE)</f>
        <v>chillán</v>
      </c>
      <c r="O341" s="124" t="str">
        <f>VLOOKUP(A341,BASE.!$A$2:$T$878,15,FALSE)</f>
        <v xml:space="preserve"> 42-2426627 y 42-2426628</v>
      </c>
      <c r="P341" s="124" t="str">
        <f>VLOOKUP(A341,BASE.!$A$2:$T$878,16,FALSE)</f>
        <v xml:space="preserve"> Correo electrónico: directorio@corporacionllequen.cl, llequencentral4@gmail.com </v>
      </c>
      <c r="Q341" s="124">
        <f>VLOOKUP(A341,BASE.!$A$2:$T$878,17,FALSE)</f>
        <v>0</v>
      </c>
      <c r="R341" s="124" t="str">
        <f>VLOOKUP(A341,BASE.!$A$2:$T$878,18,FALSE)</f>
        <v>93401: Institución de Asistencia Social</v>
      </c>
      <c r="S341" s="124" t="str">
        <f>VLOOKUP(A341,BASE.!$A$2:$T$878,19,FALSE)</f>
        <v xml:space="preserve">Se acompañan antecedentes financieros correspondientes al año 2019,  aprobados por el Subdepartamento de Supervisión Financiera Nacional. </v>
      </c>
      <c r="T341" s="169">
        <f>VLOOKUP(A341,BASE.!$A$2:$T$878,20,FALSE)</f>
        <v>37970</v>
      </c>
      <c r="U341" s="183">
        <v>6866</v>
      </c>
      <c r="V341" s="184">
        <v>16033200</v>
      </c>
      <c r="W341" s="184">
        <v>53230224</v>
      </c>
      <c r="X341" s="170">
        <v>44286</v>
      </c>
      <c r="Y341" s="166" t="s">
        <v>7879</v>
      </c>
      <c r="Z341" s="166" t="s">
        <v>7880</v>
      </c>
      <c r="AA341" s="183" t="s">
        <v>7997</v>
      </c>
    </row>
    <row r="342" spans="1:27" x14ac:dyDescent="0.2">
      <c r="A342" s="183">
        <v>6866</v>
      </c>
      <c r="B342" s="124" t="str">
        <f>VLOOKUP(A342,BASE.!$A$2:$T$878,2,FALSE)</f>
        <v>Corporación de Apoyo a la Niñez y Juventud en Riesgo Social “Corporación Llequén”.</v>
      </c>
      <c r="C342" s="124">
        <f>VLOOKUP(A342,BASE.!$A$2:$T$878,3,FALSE)</f>
        <v>719926002</v>
      </c>
      <c r="D342" s="124" t="str">
        <f>VLOOKUP(A342,BASE.!$A$2:$T$878,4,FALSE)</f>
        <v>Corporación de Derecho Privado</v>
      </c>
      <c r="E342" s="124" t="str">
        <f>VLOOKUP(A342,BASE.!$A$2:$T$878,5,FALSE)</f>
        <v>Otorgada por Decreto Supremo Nº 1429, de fecha 27 de noviembre  de 1991, del Ministerio de Justicia, publicado en el Diario Oficial el día 16 de enero de 1992.</v>
      </c>
      <c r="F342" s="124" t="str">
        <f>VLOOKUP(A342,BASE.!$A$2:$T$878,6,FALSE)</f>
        <v xml:space="preserve">CCertificado de Vigencia de Persona Jurídica sin Fines de Lucro Folio N° 500240587722, de 24 de julio de 2019, del Servicio de Registro Civil e Identificación. </v>
      </c>
      <c r="G342" s="124" t="str">
        <f>VLOOKUP(A342,BASE.!$A$2:$T$878,7,FALSE)</f>
        <v>Atender a los jóvenes en citación de riesgo social, proponiendo dar atención integral, con miras a prevenir conductas desadaptativas que los lleven a involucrase posteriormente en actos delictivos.</v>
      </c>
      <c r="H342" s="124" t="str">
        <f>VLOOKUP(A342,BASE.!$A$2:$T$878,8,FALSE)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2" s="124" t="str">
        <f>VLOOKUP(A342,BASE.!$A$2:$T$878,9,FALSE)</f>
        <v>Se elegirán cada dos años.</v>
      </c>
      <c r="J342" s="124" t="str">
        <f>VLOOKUP(A342,BASE.!$A$2:$T$878,10,FALSE)</f>
        <v>05-04-2019 al 05-04-2021</v>
      </c>
      <c r="K342" s="124" t="str">
        <f>VLOOKUP(A342,BASE.!$A$2:$T$878,11,FALSE)</f>
        <v xml:space="preserve">Presidente: Luis Antonio Ruíz Sumaret, 
Directora Ejecutiva: Yerka Aguilera Olivares, 
</v>
      </c>
      <c r="L342" s="124" t="str">
        <f>VLOOKUP(A342,BASE.!$A$2:$T$878,12,FALSE)</f>
        <v xml:space="preserve">Avenida O´Higgins N° 1271, Chillan. 
</v>
      </c>
      <c r="M342" s="124" t="str">
        <f>VLOOKUP(A342,BASE.!$A$2:$T$878,13,FALSE)</f>
        <v>XVI</v>
      </c>
      <c r="N342" s="124" t="str">
        <f>VLOOKUP(A342,BASE.!$A$2:$T$878,14,FALSE)</f>
        <v>chillán</v>
      </c>
      <c r="O342" s="124" t="str">
        <f>VLOOKUP(A342,BASE.!$A$2:$T$878,15,FALSE)</f>
        <v xml:space="preserve"> 42-2426627 y 42-2426628</v>
      </c>
      <c r="P342" s="124" t="str">
        <f>VLOOKUP(A342,BASE.!$A$2:$T$878,16,FALSE)</f>
        <v xml:space="preserve"> Correo electrónico: directorio@corporacionllequen.cl, llequencentral4@gmail.com </v>
      </c>
      <c r="Q342" s="124">
        <f>VLOOKUP(A342,BASE.!$A$2:$T$878,17,FALSE)</f>
        <v>0</v>
      </c>
      <c r="R342" s="124" t="str">
        <f>VLOOKUP(A342,BASE.!$A$2:$T$878,18,FALSE)</f>
        <v>93401: Institución de Asistencia Social</v>
      </c>
      <c r="S342" s="124" t="str">
        <f>VLOOKUP(A342,BASE.!$A$2:$T$878,19,FALSE)</f>
        <v xml:space="preserve">Se acompañan antecedentes financieros correspondientes al año 2019,  aprobados por el Subdepartamento de Supervisión Financiera Nacional. </v>
      </c>
      <c r="T342" s="169">
        <f>VLOOKUP(A342,BASE.!$A$2:$T$878,20,FALSE)</f>
        <v>37970</v>
      </c>
      <c r="U342" s="183">
        <v>6866</v>
      </c>
      <c r="V342" s="184">
        <v>7694384</v>
      </c>
      <c r="W342" s="184">
        <v>29893124</v>
      </c>
      <c r="X342" s="170">
        <v>44286</v>
      </c>
      <c r="Y342" s="166" t="s">
        <v>7879</v>
      </c>
      <c r="Z342" s="166" t="s">
        <v>7880</v>
      </c>
      <c r="AA342" s="183" t="s">
        <v>8022</v>
      </c>
    </row>
    <row r="343" spans="1:27" x14ac:dyDescent="0.2">
      <c r="A343" s="183">
        <v>6866</v>
      </c>
      <c r="B343" s="124" t="str">
        <f>VLOOKUP(A343,BASE.!$A$2:$T$878,2,FALSE)</f>
        <v>Corporación de Apoyo a la Niñez y Juventud en Riesgo Social “Corporación Llequén”.</v>
      </c>
      <c r="C343" s="124">
        <f>VLOOKUP(A343,BASE.!$A$2:$T$878,3,FALSE)</f>
        <v>719926002</v>
      </c>
      <c r="D343" s="124" t="str">
        <f>VLOOKUP(A343,BASE.!$A$2:$T$878,4,FALSE)</f>
        <v>Corporación de Derecho Privado</v>
      </c>
      <c r="E343" s="124" t="str">
        <f>VLOOKUP(A343,BASE.!$A$2:$T$878,5,FALSE)</f>
        <v>Otorgada por Decreto Supremo Nº 1429, de fecha 27 de noviembre  de 1991, del Ministerio de Justicia, publicado en el Diario Oficial el día 16 de enero de 1992.</v>
      </c>
      <c r="F343" s="124" t="str">
        <f>VLOOKUP(A343,BASE.!$A$2:$T$878,6,FALSE)</f>
        <v xml:space="preserve">CCertificado de Vigencia de Persona Jurídica sin Fines de Lucro Folio N° 500240587722, de 24 de julio de 2019, del Servicio de Registro Civil e Identificación. </v>
      </c>
      <c r="G343" s="124" t="str">
        <f>VLOOKUP(A343,BASE.!$A$2:$T$878,7,FALSE)</f>
        <v>Atender a los jóvenes en citación de riesgo social, proponiendo dar atención integral, con miras a prevenir conductas desadaptativas que los lleven a involucrase posteriormente en actos delictivos.</v>
      </c>
      <c r="H343" s="124" t="str">
        <f>VLOOKUP(A343,BASE.!$A$2:$T$878,8,FALSE)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3" s="124" t="str">
        <f>VLOOKUP(A343,BASE.!$A$2:$T$878,9,FALSE)</f>
        <v>Se elegirán cada dos años.</v>
      </c>
      <c r="J343" s="124" t="str">
        <f>VLOOKUP(A343,BASE.!$A$2:$T$878,10,FALSE)</f>
        <v>05-04-2019 al 05-04-2021</v>
      </c>
      <c r="K343" s="124" t="str">
        <f>VLOOKUP(A343,BASE.!$A$2:$T$878,11,FALSE)</f>
        <v xml:space="preserve">Presidente: Luis Antonio Ruíz Sumaret, 
Directora Ejecutiva: Yerka Aguilera Olivares, 
</v>
      </c>
      <c r="L343" s="124" t="str">
        <f>VLOOKUP(A343,BASE.!$A$2:$T$878,12,FALSE)</f>
        <v xml:space="preserve">Avenida O´Higgins N° 1271, Chillan. 
</v>
      </c>
      <c r="M343" s="124" t="str">
        <f>VLOOKUP(A343,BASE.!$A$2:$T$878,13,FALSE)</f>
        <v>XVI</v>
      </c>
      <c r="N343" s="124" t="str">
        <f>VLOOKUP(A343,BASE.!$A$2:$T$878,14,FALSE)</f>
        <v>chillán</v>
      </c>
      <c r="O343" s="124" t="str">
        <f>VLOOKUP(A343,BASE.!$A$2:$T$878,15,FALSE)</f>
        <v xml:space="preserve"> 42-2426627 y 42-2426628</v>
      </c>
      <c r="P343" s="124" t="str">
        <f>VLOOKUP(A343,BASE.!$A$2:$T$878,16,FALSE)</f>
        <v xml:space="preserve"> Correo electrónico: directorio@corporacionllequen.cl, llequencentral4@gmail.com </v>
      </c>
      <c r="Q343" s="124">
        <f>VLOOKUP(A343,BASE.!$A$2:$T$878,17,FALSE)</f>
        <v>0</v>
      </c>
      <c r="R343" s="124" t="str">
        <f>VLOOKUP(A343,BASE.!$A$2:$T$878,18,FALSE)</f>
        <v>93401: Institución de Asistencia Social</v>
      </c>
      <c r="S343" s="124" t="str">
        <f>VLOOKUP(A343,BASE.!$A$2:$T$878,19,FALSE)</f>
        <v xml:space="preserve">Se acompañan antecedentes financieros correspondientes al año 2019,  aprobados por el Subdepartamento de Supervisión Financiera Nacional. </v>
      </c>
      <c r="T343" s="169">
        <f>VLOOKUP(A343,BASE.!$A$2:$T$878,20,FALSE)</f>
        <v>37970</v>
      </c>
      <c r="U343" s="183">
        <v>6866</v>
      </c>
      <c r="V343" s="184">
        <v>48995572</v>
      </c>
      <c r="W343" s="184">
        <v>129829371</v>
      </c>
      <c r="X343" s="170">
        <v>44286</v>
      </c>
      <c r="Y343" s="166" t="s">
        <v>7879</v>
      </c>
      <c r="Z343" s="166" t="s">
        <v>7880</v>
      </c>
      <c r="AA343" s="183" t="s">
        <v>7898</v>
      </c>
    </row>
    <row r="344" spans="1:27" x14ac:dyDescent="0.2">
      <c r="A344" s="183">
        <v>6866</v>
      </c>
      <c r="B344" s="124" t="str">
        <f>VLOOKUP(A344,BASE.!$A$2:$T$878,2,FALSE)</f>
        <v>Corporación de Apoyo a la Niñez y Juventud en Riesgo Social “Corporación Llequén”.</v>
      </c>
      <c r="C344" s="124">
        <f>VLOOKUP(A344,BASE.!$A$2:$T$878,3,FALSE)</f>
        <v>719926002</v>
      </c>
      <c r="D344" s="124" t="str">
        <f>VLOOKUP(A344,BASE.!$A$2:$T$878,4,FALSE)</f>
        <v>Corporación de Derecho Privado</v>
      </c>
      <c r="E344" s="124" t="str">
        <f>VLOOKUP(A344,BASE.!$A$2:$T$878,5,FALSE)</f>
        <v>Otorgada por Decreto Supremo Nº 1429, de fecha 27 de noviembre  de 1991, del Ministerio de Justicia, publicado en el Diario Oficial el día 16 de enero de 1992.</v>
      </c>
      <c r="F344" s="124" t="str">
        <f>VLOOKUP(A344,BASE.!$A$2:$T$878,6,FALSE)</f>
        <v xml:space="preserve">CCertificado de Vigencia de Persona Jurídica sin Fines de Lucro Folio N° 500240587722, de 24 de julio de 2019, del Servicio de Registro Civil e Identificación. </v>
      </c>
      <c r="G344" s="124" t="str">
        <f>VLOOKUP(A344,BASE.!$A$2:$T$878,7,FALSE)</f>
        <v>Atender a los jóvenes en citación de riesgo social, proponiendo dar atención integral, con miras a prevenir conductas desadaptativas que los lleven a involucrase posteriormente en actos delictivos.</v>
      </c>
      <c r="H344" s="124" t="str">
        <f>VLOOKUP(A344,BASE.!$A$2:$T$878,8,FALSE)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4" s="124" t="str">
        <f>VLOOKUP(A344,BASE.!$A$2:$T$878,9,FALSE)</f>
        <v>Se elegirán cada dos años.</v>
      </c>
      <c r="J344" s="124" t="str">
        <f>VLOOKUP(A344,BASE.!$A$2:$T$878,10,FALSE)</f>
        <v>05-04-2019 al 05-04-2021</v>
      </c>
      <c r="K344" s="124" t="str">
        <f>VLOOKUP(A344,BASE.!$A$2:$T$878,11,FALSE)</f>
        <v xml:space="preserve">Presidente: Luis Antonio Ruíz Sumaret, 
Directora Ejecutiva: Yerka Aguilera Olivares, 
</v>
      </c>
      <c r="L344" s="124" t="str">
        <f>VLOOKUP(A344,BASE.!$A$2:$T$878,12,FALSE)</f>
        <v xml:space="preserve">Avenida O´Higgins N° 1271, Chillan. 
</v>
      </c>
      <c r="M344" s="124" t="str">
        <f>VLOOKUP(A344,BASE.!$A$2:$T$878,13,FALSE)</f>
        <v>XVI</v>
      </c>
      <c r="N344" s="124" t="str">
        <f>VLOOKUP(A344,BASE.!$A$2:$T$878,14,FALSE)</f>
        <v>chillán</v>
      </c>
      <c r="O344" s="124" t="str">
        <f>VLOOKUP(A344,BASE.!$A$2:$T$878,15,FALSE)</f>
        <v xml:space="preserve"> 42-2426627 y 42-2426628</v>
      </c>
      <c r="P344" s="124" t="str">
        <f>VLOOKUP(A344,BASE.!$A$2:$T$878,16,FALSE)</f>
        <v xml:space="preserve"> Correo electrónico: directorio@corporacionllequen.cl, llequencentral4@gmail.com </v>
      </c>
      <c r="Q344" s="124">
        <f>VLOOKUP(A344,BASE.!$A$2:$T$878,17,FALSE)</f>
        <v>0</v>
      </c>
      <c r="R344" s="124" t="str">
        <f>VLOOKUP(A344,BASE.!$A$2:$T$878,18,FALSE)</f>
        <v>93401: Institución de Asistencia Social</v>
      </c>
      <c r="S344" s="124" t="str">
        <f>VLOOKUP(A344,BASE.!$A$2:$T$878,19,FALSE)</f>
        <v xml:space="preserve">Se acompañan antecedentes financieros correspondientes al año 2019,  aprobados por el Subdepartamento de Supervisión Financiera Nacional. </v>
      </c>
      <c r="T344" s="169">
        <f>VLOOKUP(A344,BASE.!$A$2:$T$878,20,FALSE)</f>
        <v>37970</v>
      </c>
      <c r="U344" s="183">
        <v>6866</v>
      </c>
      <c r="V344" s="184">
        <v>21805152</v>
      </c>
      <c r="W344" s="184">
        <v>72309732</v>
      </c>
      <c r="X344" s="170">
        <v>44286</v>
      </c>
      <c r="Y344" s="166" t="s">
        <v>7879</v>
      </c>
      <c r="Z344" s="166" t="s">
        <v>7880</v>
      </c>
      <c r="AA344" s="183" t="s">
        <v>7899</v>
      </c>
    </row>
    <row r="345" spans="1:27" x14ac:dyDescent="0.2">
      <c r="A345" s="183">
        <v>6866</v>
      </c>
      <c r="B345" s="124" t="str">
        <f>VLOOKUP(A345,BASE.!$A$2:$T$878,2,FALSE)</f>
        <v>Corporación de Apoyo a la Niñez y Juventud en Riesgo Social “Corporación Llequén”.</v>
      </c>
      <c r="C345" s="124">
        <f>VLOOKUP(A345,BASE.!$A$2:$T$878,3,FALSE)</f>
        <v>719926002</v>
      </c>
      <c r="D345" s="124" t="str">
        <f>VLOOKUP(A345,BASE.!$A$2:$T$878,4,FALSE)</f>
        <v>Corporación de Derecho Privado</v>
      </c>
      <c r="E345" s="124" t="str">
        <f>VLOOKUP(A345,BASE.!$A$2:$T$878,5,FALSE)</f>
        <v>Otorgada por Decreto Supremo Nº 1429, de fecha 27 de noviembre  de 1991, del Ministerio de Justicia, publicado en el Diario Oficial el día 16 de enero de 1992.</v>
      </c>
      <c r="F345" s="124" t="str">
        <f>VLOOKUP(A345,BASE.!$A$2:$T$878,6,FALSE)</f>
        <v xml:space="preserve">CCertificado de Vigencia de Persona Jurídica sin Fines de Lucro Folio N° 500240587722, de 24 de julio de 2019, del Servicio de Registro Civil e Identificación. </v>
      </c>
      <c r="G345" s="124" t="str">
        <f>VLOOKUP(A345,BASE.!$A$2:$T$878,7,FALSE)</f>
        <v>Atender a los jóvenes en citación de riesgo social, proponiendo dar atención integral, con miras a prevenir conductas desadaptativas que los lleven a involucrase posteriormente en actos delictivos.</v>
      </c>
      <c r="H345" s="124" t="str">
        <f>VLOOKUP(A345,BASE.!$A$2:$T$878,8,FALSE)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5" s="124" t="str">
        <f>VLOOKUP(A345,BASE.!$A$2:$T$878,9,FALSE)</f>
        <v>Se elegirán cada dos años.</v>
      </c>
      <c r="J345" s="124" t="str">
        <f>VLOOKUP(A345,BASE.!$A$2:$T$878,10,FALSE)</f>
        <v>05-04-2019 al 05-04-2021</v>
      </c>
      <c r="K345" s="124" t="str">
        <f>VLOOKUP(A345,BASE.!$A$2:$T$878,11,FALSE)</f>
        <v xml:space="preserve">Presidente: Luis Antonio Ruíz Sumaret, 
Directora Ejecutiva: Yerka Aguilera Olivares, 
</v>
      </c>
      <c r="L345" s="124" t="str">
        <f>VLOOKUP(A345,BASE.!$A$2:$T$878,12,FALSE)</f>
        <v xml:space="preserve">Avenida O´Higgins N° 1271, Chillan. 
</v>
      </c>
      <c r="M345" s="124" t="str">
        <f>VLOOKUP(A345,BASE.!$A$2:$T$878,13,FALSE)</f>
        <v>XVI</v>
      </c>
      <c r="N345" s="124" t="str">
        <f>VLOOKUP(A345,BASE.!$A$2:$T$878,14,FALSE)</f>
        <v>chillán</v>
      </c>
      <c r="O345" s="124" t="str">
        <f>VLOOKUP(A345,BASE.!$A$2:$T$878,15,FALSE)</f>
        <v xml:space="preserve"> 42-2426627 y 42-2426628</v>
      </c>
      <c r="P345" s="124" t="str">
        <f>VLOOKUP(A345,BASE.!$A$2:$T$878,16,FALSE)</f>
        <v xml:space="preserve"> Correo electrónico: directorio@corporacionllequen.cl, llequencentral4@gmail.com </v>
      </c>
      <c r="Q345" s="124">
        <f>VLOOKUP(A345,BASE.!$A$2:$T$878,17,FALSE)</f>
        <v>0</v>
      </c>
      <c r="R345" s="124" t="str">
        <f>VLOOKUP(A345,BASE.!$A$2:$T$878,18,FALSE)</f>
        <v>93401: Institución de Asistencia Social</v>
      </c>
      <c r="S345" s="124" t="str">
        <f>VLOOKUP(A345,BASE.!$A$2:$T$878,19,FALSE)</f>
        <v xml:space="preserve">Se acompañan antecedentes financieros correspondientes al año 2019,  aprobados por el Subdepartamento de Supervisión Financiera Nacional. </v>
      </c>
      <c r="T345" s="169">
        <f>VLOOKUP(A345,BASE.!$A$2:$T$878,20,FALSE)</f>
        <v>37970</v>
      </c>
      <c r="U345" s="183">
        <v>6866</v>
      </c>
      <c r="V345" s="184">
        <v>12000488</v>
      </c>
      <c r="W345" s="184">
        <v>36339505</v>
      </c>
      <c r="X345" s="170">
        <v>44286</v>
      </c>
      <c r="Y345" s="166" t="s">
        <v>7879</v>
      </c>
      <c r="Z345" s="166" t="s">
        <v>7880</v>
      </c>
      <c r="AA345" s="183" t="s">
        <v>7965</v>
      </c>
    </row>
    <row r="346" spans="1:27" x14ac:dyDescent="0.2">
      <c r="A346" s="183">
        <v>6866</v>
      </c>
      <c r="B346" s="124" t="str">
        <f>VLOOKUP(A346,BASE.!$A$2:$T$878,2,FALSE)</f>
        <v>Corporación de Apoyo a la Niñez y Juventud en Riesgo Social “Corporación Llequén”.</v>
      </c>
      <c r="C346" s="124">
        <f>VLOOKUP(A346,BASE.!$A$2:$T$878,3,FALSE)</f>
        <v>719926002</v>
      </c>
      <c r="D346" s="124" t="str">
        <f>VLOOKUP(A346,BASE.!$A$2:$T$878,4,FALSE)</f>
        <v>Corporación de Derecho Privado</v>
      </c>
      <c r="E346" s="124" t="str">
        <f>VLOOKUP(A346,BASE.!$A$2:$T$878,5,FALSE)</f>
        <v>Otorgada por Decreto Supremo Nº 1429, de fecha 27 de noviembre  de 1991, del Ministerio de Justicia, publicado en el Diario Oficial el día 16 de enero de 1992.</v>
      </c>
      <c r="F346" s="124" t="str">
        <f>VLOOKUP(A346,BASE.!$A$2:$T$878,6,FALSE)</f>
        <v xml:space="preserve">CCertificado de Vigencia de Persona Jurídica sin Fines de Lucro Folio N° 500240587722, de 24 de julio de 2019, del Servicio de Registro Civil e Identificación. </v>
      </c>
      <c r="G346" s="124" t="str">
        <f>VLOOKUP(A346,BASE.!$A$2:$T$878,7,FALSE)</f>
        <v>Atender a los jóvenes en citación de riesgo social, proponiendo dar atención integral, con miras a prevenir conductas desadaptativas que los lleven a involucrase posteriormente en actos delictivos.</v>
      </c>
      <c r="H346" s="124" t="str">
        <f>VLOOKUP(A346,BASE.!$A$2:$T$878,8,FALSE)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6" s="124" t="str">
        <f>VLOOKUP(A346,BASE.!$A$2:$T$878,9,FALSE)</f>
        <v>Se elegirán cada dos años.</v>
      </c>
      <c r="J346" s="124" t="str">
        <f>VLOOKUP(A346,BASE.!$A$2:$T$878,10,FALSE)</f>
        <v>05-04-2019 al 05-04-2021</v>
      </c>
      <c r="K346" s="124" t="str">
        <f>VLOOKUP(A346,BASE.!$A$2:$T$878,11,FALSE)</f>
        <v xml:space="preserve">Presidente: Luis Antonio Ruíz Sumaret, 
Directora Ejecutiva: Yerka Aguilera Olivares, 
</v>
      </c>
      <c r="L346" s="124" t="str">
        <f>VLOOKUP(A346,BASE.!$A$2:$T$878,12,FALSE)</f>
        <v xml:space="preserve">Avenida O´Higgins N° 1271, Chillan. 
</v>
      </c>
      <c r="M346" s="124" t="str">
        <f>VLOOKUP(A346,BASE.!$A$2:$T$878,13,FALSE)</f>
        <v>XVI</v>
      </c>
      <c r="N346" s="124" t="str">
        <f>VLOOKUP(A346,BASE.!$A$2:$T$878,14,FALSE)</f>
        <v>chillán</v>
      </c>
      <c r="O346" s="124" t="str">
        <f>VLOOKUP(A346,BASE.!$A$2:$T$878,15,FALSE)</f>
        <v xml:space="preserve"> 42-2426627 y 42-2426628</v>
      </c>
      <c r="P346" s="124" t="str">
        <f>VLOOKUP(A346,BASE.!$A$2:$T$878,16,FALSE)</f>
        <v xml:space="preserve"> Correo electrónico: directorio@corporacionllequen.cl, llequencentral4@gmail.com </v>
      </c>
      <c r="Q346" s="124">
        <f>VLOOKUP(A346,BASE.!$A$2:$T$878,17,FALSE)</f>
        <v>0</v>
      </c>
      <c r="R346" s="124" t="str">
        <f>VLOOKUP(A346,BASE.!$A$2:$T$878,18,FALSE)</f>
        <v>93401: Institución de Asistencia Social</v>
      </c>
      <c r="S346" s="124" t="str">
        <f>VLOOKUP(A346,BASE.!$A$2:$T$878,19,FALSE)</f>
        <v xml:space="preserve">Se acompañan antecedentes financieros correspondientes al año 2019,  aprobados por el Subdepartamento de Supervisión Financiera Nacional. </v>
      </c>
      <c r="T346" s="169">
        <f>VLOOKUP(A346,BASE.!$A$2:$T$878,20,FALSE)</f>
        <v>37970</v>
      </c>
      <c r="U346" s="183">
        <v>6866</v>
      </c>
      <c r="V346" s="184">
        <v>19756212</v>
      </c>
      <c r="W346" s="184">
        <v>80313296</v>
      </c>
      <c r="X346" s="170">
        <v>44286</v>
      </c>
      <c r="Y346" s="166" t="s">
        <v>7879</v>
      </c>
      <c r="Z346" s="166" t="s">
        <v>7880</v>
      </c>
      <c r="AA346" s="183" t="s">
        <v>198</v>
      </c>
    </row>
    <row r="347" spans="1:27" x14ac:dyDescent="0.2">
      <c r="A347" s="183">
        <v>6866</v>
      </c>
      <c r="B347" s="124" t="str">
        <f>VLOOKUP(A347,BASE.!$A$2:$T$878,2,FALSE)</f>
        <v>Corporación de Apoyo a la Niñez y Juventud en Riesgo Social “Corporación Llequén”.</v>
      </c>
      <c r="C347" s="124">
        <f>VLOOKUP(A347,BASE.!$A$2:$T$878,3,FALSE)</f>
        <v>719926002</v>
      </c>
      <c r="D347" s="124" t="str">
        <f>VLOOKUP(A347,BASE.!$A$2:$T$878,4,FALSE)</f>
        <v>Corporación de Derecho Privado</v>
      </c>
      <c r="E347" s="124" t="str">
        <f>VLOOKUP(A347,BASE.!$A$2:$T$878,5,FALSE)</f>
        <v>Otorgada por Decreto Supremo Nº 1429, de fecha 27 de noviembre  de 1991, del Ministerio de Justicia, publicado en el Diario Oficial el día 16 de enero de 1992.</v>
      </c>
      <c r="F347" s="124" t="str">
        <f>VLOOKUP(A347,BASE.!$A$2:$T$878,6,FALSE)</f>
        <v xml:space="preserve">CCertificado de Vigencia de Persona Jurídica sin Fines de Lucro Folio N° 500240587722, de 24 de julio de 2019, del Servicio de Registro Civil e Identificación. </v>
      </c>
      <c r="G347" s="124" t="str">
        <f>VLOOKUP(A347,BASE.!$A$2:$T$878,7,FALSE)</f>
        <v>Atender a los jóvenes en citación de riesgo social, proponiendo dar atención integral, con miras a prevenir conductas desadaptativas que los lleven a involucrase posteriormente en actos delictivos.</v>
      </c>
      <c r="H347" s="124" t="str">
        <f>VLOOKUP(A347,BASE.!$A$2:$T$878,8,FALSE)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7" s="124" t="str">
        <f>VLOOKUP(A347,BASE.!$A$2:$T$878,9,FALSE)</f>
        <v>Se elegirán cada dos años.</v>
      </c>
      <c r="J347" s="124" t="str">
        <f>VLOOKUP(A347,BASE.!$A$2:$T$878,10,FALSE)</f>
        <v>05-04-2019 al 05-04-2021</v>
      </c>
      <c r="K347" s="124" t="str">
        <f>VLOOKUP(A347,BASE.!$A$2:$T$878,11,FALSE)</f>
        <v xml:space="preserve">Presidente: Luis Antonio Ruíz Sumaret, 
Directora Ejecutiva: Yerka Aguilera Olivares, 
</v>
      </c>
      <c r="L347" s="124" t="str">
        <f>VLOOKUP(A347,BASE.!$A$2:$T$878,12,FALSE)</f>
        <v xml:space="preserve">Avenida O´Higgins N° 1271, Chillan. 
</v>
      </c>
      <c r="M347" s="124" t="str">
        <f>VLOOKUP(A347,BASE.!$A$2:$T$878,13,FALSE)</f>
        <v>XVI</v>
      </c>
      <c r="N347" s="124" t="str">
        <f>VLOOKUP(A347,BASE.!$A$2:$T$878,14,FALSE)</f>
        <v>chillán</v>
      </c>
      <c r="O347" s="124" t="str">
        <f>VLOOKUP(A347,BASE.!$A$2:$T$878,15,FALSE)</f>
        <v xml:space="preserve"> 42-2426627 y 42-2426628</v>
      </c>
      <c r="P347" s="124" t="str">
        <f>VLOOKUP(A347,BASE.!$A$2:$T$878,16,FALSE)</f>
        <v xml:space="preserve"> Correo electrónico: directorio@corporacionllequen.cl, llequencentral4@gmail.com </v>
      </c>
      <c r="Q347" s="124">
        <f>VLOOKUP(A347,BASE.!$A$2:$T$878,17,FALSE)</f>
        <v>0</v>
      </c>
      <c r="R347" s="124" t="str">
        <f>VLOOKUP(A347,BASE.!$A$2:$T$878,18,FALSE)</f>
        <v>93401: Institución de Asistencia Social</v>
      </c>
      <c r="S347" s="124" t="str">
        <f>VLOOKUP(A347,BASE.!$A$2:$T$878,19,FALSE)</f>
        <v xml:space="preserve">Se acompañan antecedentes financieros correspondientes al año 2019,  aprobados por el Subdepartamento de Supervisión Financiera Nacional. </v>
      </c>
      <c r="T347" s="169">
        <f>VLOOKUP(A347,BASE.!$A$2:$T$878,20,FALSE)</f>
        <v>37970</v>
      </c>
      <c r="U347" s="183">
        <v>6866</v>
      </c>
      <c r="V347" s="184">
        <v>28094304</v>
      </c>
      <c r="W347" s="184">
        <v>82239972</v>
      </c>
      <c r="X347" s="170">
        <v>44286</v>
      </c>
      <c r="Y347" s="166" t="s">
        <v>7879</v>
      </c>
      <c r="Z347" s="166" t="s">
        <v>7880</v>
      </c>
      <c r="AA347" s="183" t="s">
        <v>7888</v>
      </c>
    </row>
    <row r="348" spans="1:27" x14ac:dyDescent="0.2">
      <c r="A348" s="183">
        <v>6871</v>
      </c>
      <c r="B348" s="124" t="str">
        <f>VLOOKUP(A348,BASE.!$A$2:$T$878,2,FALSE)</f>
        <v>Corporación Asociación Chilena de Padres y Amigos de los Autistas Santiago, que también podrá usar la sigla ASPAUT.</v>
      </c>
      <c r="C348" s="124">
        <f>VLOOKUP(A348,BASE.!$A$2:$T$878,3,FALSE)</f>
        <v>715787008</v>
      </c>
      <c r="D348" s="124" t="str">
        <f>VLOOKUP(A348,BASE.!$A$2:$T$878,4,FALSE)</f>
        <v>Corporación de Derecho Privado</v>
      </c>
      <c r="E348" s="124" t="str">
        <f>VLOOKUP(A348,BASE.!$A$2:$T$878,5,FALSE)</f>
        <v xml:space="preserve">Otorgado por Decreto Supremo Nº400, de fecha 19 de abril de 1983, del Ministerio de Justicia.  </v>
      </c>
      <c r="F348" s="124" t="str">
        <f>VLOOKUP(A348,BASE.!$A$2:$T$878,6,FALSE)</f>
        <v xml:space="preserve">Certificado de Vigencia de Persona Jurídica Sin Fines Lucro Folio Nº 500361215957, de fecha 15 de diciembre de 2020, del Servicio de Registro Civil e Identificación.
</v>
      </c>
      <c r="G348" s="124" t="str">
        <f>VLOOKUP(A348,BASE.!$A$2:$T$878,7,FALSE)</f>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
      <c r="H348" s="124" t="str">
        <f>VLOOKUP(A348,BASE.!$A$2:$T$878,8,FALSE)</f>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
      <c r="I348" s="124" t="str">
        <f>VLOOKUP(A348,BASE.!$A$2:$T$878,9,FALSE)</f>
        <v>Cada dos años.</v>
      </c>
      <c r="J348" s="124" t="str">
        <f>VLOOKUP(A348,BASE.!$A$2:$T$878,10,FALSE)</f>
        <v>Del 30 de mayo de 2019 al 30 de mayo de 2021</v>
      </c>
      <c r="K348" s="124" t="str">
        <f>VLOOKUP(A348,BASE.!$A$2:$T$878,11,FALSE)</f>
        <v xml:space="preserve">Presidenta: 
Marcela Andrea Vidal Saldivia, </v>
      </c>
      <c r="L348" s="124" t="str">
        <f>VLOOKUP(A348,BASE.!$A$2:$T$878,12,FALSE)</f>
        <v xml:space="preserve">Gran Avenida Nº 2820, comuna de San Miguel, Región Metropolitana.
</v>
      </c>
      <c r="M348" s="124" t="str">
        <f>VLOOKUP(A348,BASE.!$A$2:$T$878,13,FALSE)</f>
        <v>XIII</v>
      </c>
      <c r="N348" s="124" t="str">
        <f>VLOOKUP(A348,BASE.!$A$2:$T$878,14,FALSE)</f>
        <v>san miguel</v>
      </c>
      <c r="O348" s="124" t="str">
        <f>VLOOKUP(A348,BASE.!$A$2:$T$878,15,FALSE)</f>
        <v>Fono fax 02-9960691-9960692.
978569114 (Marcela Vidal - presidenta)
949266772 (Pamela Godoy - vicepresidenta)</v>
      </c>
      <c r="P348" s="124" t="str">
        <f>VLOOKUP(A348,BASE.!$A$2:$T$878,16,FALSE)</f>
        <v>www.aspaut.cl - aspaut@aspaut.cl 
asociacionaspaut@gmail.com
marcela.vidals@gmail.com
pamelagodoy35@gmail.com</v>
      </c>
      <c r="Q348" s="124">
        <f>VLOOKUP(A348,BASE.!$A$2:$T$878,17,FALSE)</f>
        <v>0</v>
      </c>
      <c r="R348" s="124" t="str">
        <f>VLOOKUP(A348,BASE.!$A$2:$T$878,18,FALSE)</f>
        <v xml:space="preserve"> 93401: Institución de Asistencia Social.</v>
      </c>
      <c r="S348" s="124" t="str">
        <f>VLOOKUP(A348,BASE.!$A$2:$T$878,19,FALSE)</f>
        <v xml:space="preserve">Certificado de antecedentes financieros correspondiente al año 2019, aprobado por el  Subdepartamento de Supervisión Financiera Nacional. </v>
      </c>
      <c r="T348" s="169">
        <f>VLOOKUP(A348,BASE.!$A$2:$T$878,20,FALSE)</f>
        <v>37970</v>
      </c>
      <c r="U348" s="183">
        <v>6871</v>
      </c>
      <c r="V348" s="184">
        <v>3914773</v>
      </c>
      <c r="W348" s="184">
        <v>11739819</v>
      </c>
      <c r="X348" s="170">
        <v>44286</v>
      </c>
      <c r="Y348" s="166" t="s">
        <v>7879</v>
      </c>
      <c r="Z348" s="166" t="s">
        <v>7880</v>
      </c>
      <c r="AA348" s="183" t="s">
        <v>7889</v>
      </c>
    </row>
    <row r="349" spans="1:27" x14ac:dyDescent="0.2">
      <c r="A349" s="183">
        <v>6872</v>
      </c>
      <c r="B349" s="124" t="str">
        <f>VLOOKUP(A349,BASE.!$A$2:$T$878,2,FALSE)</f>
        <v xml:space="preserve">
I. Municipalidad de San Antonio
</v>
      </c>
      <c r="C349" s="124">
        <f>VLOOKUP(A349,BASE.!$A$2:$T$878,3,FALSE)</f>
        <v>690734001</v>
      </c>
      <c r="D349" s="124" t="str">
        <f>VLOOKUP(A349,BASE.!$A$2:$T$878,4,FALSE)</f>
        <v>Municipalidad</v>
      </c>
      <c r="E349" s="124" t="str">
        <f>VLOOKUP(A349,BASE.!$A$2:$T$878,5,FALSE)</f>
        <v>Constitución Política de la República, art. 107.</v>
      </c>
      <c r="F349" s="124" t="str">
        <f>VLOOKUP(A349,BASE.!$A$2:$T$878,6,FALSE)</f>
        <v>Indefinida.</v>
      </c>
      <c r="G349" s="124" t="str">
        <f>VLOOKUP(A349,BASE.!$A$2:$T$878,7,FALSE)</f>
        <v>Según Ley Orgánica Nº 18.695, arts. 1º al 4º.</v>
      </c>
      <c r="H349" s="124">
        <f>VLOOKUP(A349,BASE.!$A$2:$T$878,8,FALSE)</f>
        <v>0</v>
      </c>
      <c r="I349" s="124">
        <f>VLOOKUP(A349,BASE.!$A$2:$T$878,9,FALSE)</f>
        <v>0</v>
      </c>
      <c r="J349" s="124">
        <f>VLOOKUP(A349,BASE.!$A$2:$T$878,10,FALSE)</f>
        <v>0</v>
      </c>
      <c r="K349" s="124" t="str">
        <f>VLOOKUP(A349,BASE.!$A$2:$T$878,11,FALSE)</f>
        <v xml:space="preserve">Luis Omar Vera Castro    </v>
      </c>
      <c r="L349" s="124" t="str">
        <f>VLOOKUP(A349,BASE.!$A$2:$T$878,12,FALSE)</f>
        <v>Avenida Ramón Barros Luco Nº1881, Barrancas, San Antonio, Quinta Región.</v>
      </c>
      <c r="M349" s="124" t="str">
        <f>VLOOKUP(A349,BASE.!$A$2:$T$878,13,FALSE)</f>
        <v>V</v>
      </c>
      <c r="N349" s="124" t="str">
        <f>VLOOKUP(A349,BASE.!$A$2:$T$878,14,FALSE)</f>
        <v>San Antonio</v>
      </c>
      <c r="O349" s="124">
        <f>VLOOKUP(A349,BASE.!$A$2:$T$878,15,FALSE)</f>
        <v>0</v>
      </c>
      <c r="P349" s="124">
        <f>VLOOKUP(A349,BASE.!$A$2:$T$878,16,FALSE)</f>
        <v>0</v>
      </c>
      <c r="Q349" s="124">
        <f>VLOOKUP(A349,BASE.!$A$2:$T$878,17,FALSE)</f>
        <v>0</v>
      </c>
      <c r="R349" s="124">
        <f>VLOOKUP(A349,BASE.!$A$2:$T$878,18,FALSE)</f>
        <v>91001</v>
      </c>
      <c r="S349" s="124" t="str">
        <f>VLOOKUP(A349,BASE.!$A$2:$T$878,19,FALSE)</f>
        <v xml:space="preserve">No se acompañan. Aplica Informe Jurídico Nº 09, de  fecha 14 de marzo de 2011 del Departamento Jurídico y Dictamen Nº 070791, de 2009, de la Contraloría General de la República.  
.
</v>
      </c>
      <c r="T349" s="169">
        <f>VLOOKUP(A349,BASE.!$A$2:$T$878,20,FALSE)</f>
        <v>38159</v>
      </c>
      <c r="U349" s="183">
        <v>6872</v>
      </c>
      <c r="V349" s="184">
        <v>12878280</v>
      </c>
      <c r="W349" s="184">
        <v>13065030</v>
      </c>
      <c r="X349" s="170">
        <v>44286</v>
      </c>
      <c r="Y349" s="166" t="s">
        <v>7879</v>
      </c>
      <c r="Z349" s="166" t="s">
        <v>7880</v>
      </c>
      <c r="AA349" s="183" t="s">
        <v>7933</v>
      </c>
    </row>
    <row r="350" spans="1:27" x14ac:dyDescent="0.2">
      <c r="A350" s="183">
        <v>6876</v>
      </c>
      <c r="B350" s="124" t="str">
        <f>VLOOKUP(A350,BASE.!$A$2:$T$878,2,FALSE)</f>
        <v xml:space="preserve">
I. Municipalidad de Constitución
</v>
      </c>
      <c r="C350" s="124">
        <f>VLOOKUP(A350,BASE.!$A$2:$T$878,3,FALSE)</f>
        <v>691201007</v>
      </c>
      <c r="D350" s="124" t="str">
        <f>VLOOKUP(A350,BASE.!$A$2:$T$878,4,FALSE)</f>
        <v>Municipalidad</v>
      </c>
      <c r="E350" s="124" t="str">
        <f>VLOOKUP(A350,BASE.!$A$2:$T$878,5,FALSE)</f>
        <v>Constitución Política de la República, art. 107.</v>
      </c>
      <c r="F350" s="124" t="str">
        <f>VLOOKUP(A350,BASE.!$A$2:$T$878,6,FALSE)</f>
        <v>Indefinida.</v>
      </c>
      <c r="G350" s="124" t="str">
        <f>VLOOKUP(A350,BASE.!$A$2:$T$878,7,FALSE)</f>
        <v>Según Ley Orgánica Nº 18.695, arts. 1º al 4º.</v>
      </c>
      <c r="H350" s="124" t="str">
        <f>VLOOKUP(A350,BASE.!$A$2:$T$878,8,FALSE)</f>
        <v>no tiene</v>
      </c>
      <c r="I350" s="124">
        <f>VLOOKUP(A350,BASE.!$A$2:$T$878,9,FALSE)</f>
        <v>0</v>
      </c>
      <c r="J350" s="124">
        <f>VLOOKUP(A350,BASE.!$A$2:$T$878,10,FALSE)</f>
        <v>0</v>
      </c>
      <c r="K350" s="124" t="str">
        <f>VLOOKUP(A350,BASE.!$A$2:$T$878,11,FALSE)</f>
        <v xml:space="preserve">Carlos Moisés Valenzuela Gajardo, </v>
      </c>
      <c r="L350" s="124" t="str">
        <f>VLOOKUP(A350,BASE.!$A$2:$T$878,12,FALSE)</f>
        <v>Portales Nº450, Constitución, Séptima Región.</v>
      </c>
      <c r="M350" s="124" t="str">
        <f>VLOOKUP(A350,BASE.!$A$2:$T$878,13,FALSE)</f>
        <v>VII</v>
      </c>
      <c r="N350" s="124" t="str">
        <f>VLOOKUP(A350,BASE.!$A$2:$T$878,14,FALSE)</f>
        <v>Constitución</v>
      </c>
      <c r="O350" s="124">
        <f>VLOOKUP(A350,BASE.!$A$2:$T$878,15,FALSE)</f>
        <v>0</v>
      </c>
      <c r="P350" s="124">
        <f>VLOOKUP(A350,BASE.!$A$2:$T$878,16,FALSE)</f>
        <v>0</v>
      </c>
      <c r="Q350" s="124">
        <f>VLOOKUP(A350,BASE.!$A$2:$T$878,17,FALSE)</f>
        <v>0</v>
      </c>
      <c r="R350" s="124">
        <f>VLOOKUP(A350,BASE.!$A$2:$T$878,18,FALSE)</f>
        <v>91001</v>
      </c>
      <c r="S350" s="124" t="str">
        <f>VLOOKUP(A350,BASE.!$A$2:$T$878,19,FALSE)</f>
        <v xml:space="preserve">Se acompaña certificado financiero correspondiente al año 2013, aprobado por el departamento de administración y finanzas. 
</v>
      </c>
      <c r="T350" s="169">
        <f>VLOOKUP(A350,BASE.!$A$2:$T$878,20,FALSE)</f>
        <v>37970</v>
      </c>
      <c r="U350" s="183">
        <v>6876</v>
      </c>
      <c r="V350" s="184">
        <v>47474690</v>
      </c>
      <c r="W350" s="184">
        <v>54100580</v>
      </c>
      <c r="X350" s="170">
        <v>44286</v>
      </c>
      <c r="Y350" s="166" t="s">
        <v>7879</v>
      </c>
      <c r="Z350" s="166" t="s">
        <v>7880</v>
      </c>
      <c r="AA350" s="183" t="s">
        <v>7891</v>
      </c>
    </row>
    <row r="351" spans="1:27" x14ac:dyDescent="0.2">
      <c r="A351" s="183">
        <v>6880</v>
      </c>
      <c r="B351" s="124" t="str">
        <f>VLOOKUP(A351,BASE.!$A$2:$T$878,2,FALSE)</f>
        <v>Fundación Centro Regional de Asistencia Técnica y Empresarial o Fundación CRATE</v>
      </c>
      <c r="C351" s="124">
        <f>VLOOKUP(A351,BASE.!$A$2:$T$878,3,FALSE)</f>
        <v>705528004</v>
      </c>
      <c r="D351" s="124" t="str">
        <f>VLOOKUP(A351,BASE.!$A$2:$T$878,4,FALSE)</f>
        <v>Fundación de Derecho Privado.</v>
      </c>
      <c r="E351" s="124" t="str">
        <f>VLOOKUP(A351,BASE.!$A$2:$T$878,5,FALSE)</f>
        <v xml:space="preserve">Otorgada por Decreto Supremo Nº 668, de 03  de mayo de 1979, del Ministerio de Justicia. </v>
      </c>
      <c r="F351" s="124" t="str">
        <f>VLOOKUP(A351,BASE.!$A$2:$T$878,6,FALSE)</f>
        <v>Certificado de Vigencia Folio Nº 500350553418, de 15 de octubre de 2020, otorgado por el Servicio de Registro Civil e Identificación.</v>
      </c>
      <c r="G351" s="124" t="str">
        <f>VLOOKUP(A351,BASE.!$A$2:$T$878,7,FALSE)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1" s="124" t="str">
        <f>VLOOKUP(A351,BASE.!$A$2:$T$878,8,FALSE)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1" s="124" t="str">
        <f>VLOOKUP(A351,BASE.!$A$2:$T$878,9,FALSE)</f>
        <v>Tres  años</v>
      </c>
      <c r="J351" s="124" t="str">
        <f>VLOOKUP(A351,BASE.!$A$2:$T$878,10,FALSE)</f>
        <v>Del 6 de julio de 2018 al 6 de julio de 2021.
Según consta en Certificado de vigencia de directorio de persona jurídica sin fines de lucro, folio N° 500350553467, de 15 de octubre de 2020, emitido por el Servicio de Registro Civil e Identificación.</v>
      </c>
      <c r="K351" s="124" t="str">
        <f>VLOOKUP(A351,BASE.!$A$2:$T$878,11,FALSE)</f>
        <v xml:space="preserve">Gerente: Jorge Miguel Brito Obreque, 
</v>
      </c>
      <c r="L351" s="124" t="str">
        <f>VLOOKUP(A351,BASE.!$A$2:$T$878,12,FALSE)</f>
        <v xml:space="preserve">1 norte n° 550, 4to piso, Talca, Región del Maule
</v>
      </c>
      <c r="M351" s="124" t="str">
        <f>VLOOKUP(A351,BASE.!$A$2:$T$878,13,FALSE)</f>
        <v>VII</v>
      </c>
      <c r="N351" s="124" t="str">
        <f>VLOOKUP(A351,BASE.!$A$2:$T$878,14,FALSE)</f>
        <v>Talca</v>
      </c>
      <c r="O351" s="124" t="str">
        <f>VLOOKUP(A351,BASE.!$A$2:$T$878,15,FALSE)</f>
        <v>Fonos: 71-2231052 71-2210857
71-2231065</v>
      </c>
      <c r="P351" s="124" t="str">
        <f>VLOOKUP(A351,BASE.!$A$2:$T$878,16,FALSE)</f>
        <v>dirección@crate.cl</v>
      </c>
      <c r="Q351" s="124">
        <f>VLOOKUP(A351,BASE.!$A$2:$T$878,17,FALSE)</f>
        <v>0</v>
      </c>
      <c r="R351" s="124">
        <f>VLOOKUP(A351,BASE.!$A$2:$T$878,18,FALSE)</f>
        <v>93401</v>
      </c>
      <c r="S351" s="124" t="str">
        <f>VLOOKUP(A351,BASE.!$A$2:$T$878,19,FALSE)</f>
        <v>Se acompaña Certificado de la Institución, correspondiente a antecedentes financieros del año 2019, raprobados por  USUFI</v>
      </c>
      <c r="T351" s="169">
        <f>VLOOKUP(A351,BASE.!$A$2:$T$878,20,FALSE)</f>
        <v>37970</v>
      </c>
      <c r="U351" s="183">
        <v>6880</v>
      </c>
      <c r="V351" s="184">
        <v>16033200</v>
      </c>
      <c r="W351" s="184">
        <v>85987948</v>
      </c>
      <c r="X351" s="170">
        <v>44286</v>
      </c>
      <c r="Y351" s="166" t="s">
        <v>7879</v>
      </c>
      <c r="Z351" s="166" t="s">
        <v>7880</v>
      </c>
      <c r="AA351" s="183" t="s">
        <v>7914</v>
      </c>
    </row>
    <row r="352" spans="1:27" x14ac:dyDescent="0.2">
      <c r="A352" s="183">
        <v>6880</v>
      </c>
      <c r="B352" s="124" t="str">
        <f>VLOOKUP(A352,BASE.!$A$2:$T$878,2,FALSE)</f>
        <v>Fundación Centro Regional de Asistencia Técnica y Empresarial o Fundación CRATE</v>
      </c>
      <c r="C352" s="124">
        <f>VLOOKUP(A352,BASE.!$A$2:$T$878,3,FALSE)</f>
        <v>705528004</v>
      </c>
      <c r="D352" s="124" t="str">
        <f>VLOOKUP(A352,BASE.!$A$2:$T$878,4,FALSE)</f>
        <v>Fundación de Derecho Privado.</v>
      </c>
      <c r="E352" s="124" t="str">
        <f>VLOOKUP(A352,BASE.!$A$2:$T$878,5,FALSE)</f>
        <v xml:space="preserve">Otorgada por Decreto Supremo Nº 668, de 03  de mayo de 1979, del Ministerio de Justicia. </v>
      </c>
      <c r="F352" s="124" t="str">
        <f>VLOOKUP(A352,BASE.!$A$2:$T$878,6,FALSE)</f>
        <v>Certificado de Vigencia Folio Nº 500350553418, de 15 de octubre de 2020, otorgado por el Servicio de Registro Civil e Identificación.</v>
      </c>
      <c r="G352" s="124" t="str">
        <f>VLOOKUP(A352,BASE.!$A$2:$T$878,7,FALSE)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2" s="124" t="str">
        <f>VLOOKUP(A352,BASE.!$A$2:$T$878,8,FALSE)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2" s="124" t="str">
        <f>VLOOKUP(A352,BASE.!$A$2:$T$878,9,FALSE)</f>
        <v>Tres  años</v>
      </c>
      <c r="J352" s="124" t="str">
        <f>VLOOKUP(A352,BASE.!$A$2:$T$878,10,FALSE)</f>
        <v>Del 6 de julio de 2018 al 6 de julio de 2021.
Según consta en Certificado de vigencia de directorio de persona jurídica sin fines de lucro, folio N° 500350553467, de 15 de octubre de 2020, emitido por el Servicio de Registro Civil e Identificación.</v>
      </c>
      <c r="K352" s="124" t="str">
        <f>VLOOKUP(A352,BASE.!$A$2:$T$878,11,FALSE)</f>
        <v xml:space="preserve">Gerente: Jorge Miguel Brito Obreque, 
</v>
      </c>
      <c r="L352" s="124" t="str">
        <f>VLOOKUP(A352,BASE.!$A$2:$T$878,12,FALSE)</f>
        <v xml:space="preserve">1 norte n° 550, 4to piso, Talca, Región del Maule
</v>
      </c>
      <c r="M352" s="124" t="str">
        <f>VLOOKUP(A352,BASE.!$A$2:$T$878,13,FALSE)</f>
        <v>VII</v>
      </c>
      <c r="N352" s="124" t="str">
        <f>VLOOKUP(A352,BASE.!$A$2:$T$878,14,FALSE)</f>
        <v>Talca</v>
      </c>
      <c r="O352" s="124" t="str">
        <f>VLOOKUP(A352,BASE.!$A$2:$T$878,15,FALSE)</f>
        <v>Fonos: 71-2231052 71-2210857
71-2231065</v>
      </c>
      <c r="P352" s="124" t="str">
        <f>VLOOKUP(A352,BASE.!$A$2:$T$878,16,FALSE)</f>
        <v>dirección@crate.cl</v>
      </c>
      <c r="Q352" s="124">
        <f>VLOOKUP(A352,BASE.!$A$2:$T$878,17,FALSE)</f>
        <v>0</v>
      </c>
      <c r="R352" s="124">
        <f>VLOOKUP(A352,BASE.!$A$2:$T$878,18,FALSE)</f>
        <v>93401</v>
      </c>
      <c r="S352" s="124" t="str">
        <f>VLOOKUP(A352,BASE.!$A$2:$T$878,19,FALSE)</f>
        <v>Se acompaña Certificado de la Institución, correspondiente a antecedentes financieros del año 2019, raprobados por  USUFI</v>
      </c>
      <c r="T352" s="169">
        <f>VLOOKUP(A352,BASE.!$A$2:$T$878,20,FALSE)</f>
        <v>37970</v>
      </c>
      <c r="U352" s="183">
        <v>6880</v>
      </c>
      <c r="V352" s="184">
        <v>47015204</v>
      </c>
      <c r="W352" s="184">
        <v>189705512</v>
      </c>
      <c r="X352" s="170">
        <v>44286</v>
      </c>
      <c r="Y352" s="166" t="s">
        <v>7879</v>
      </c>
      <c r="Z352" s="166" t="s">
        <v>7880</v>
      </c>
      <c r="AA352" s="183" t="s">
        <v>7993</v>
      </c>
    </row>
    <row r="353" spans="1:27" x14ac:dyDescent="0.2">
      <c r="A353" s="183">
        <v>6880</v>
      </c>
      <c r="B353" s="124" t="str">
        <f>VLOOKUP(A353,BASE.!$A$2:$T$878,2,FALSE)</f>
        <v>Fundación Centro Regional de Asistencia Técnica y Empresarial o Fundación CRATE</v>
      </c>
      <c r="C353" s="124">
        <f>VLOOKUP(A353,BASE.!$A$2:$T$878,3,FALSE)</f>
        <v>705528004</v>
      </c>
      <c r="D353" s="124" t="str">
        <f>VLOOKUP(A353,BASE.!$A$2:$T$878,4,FALSE)</f>
        <v>Fundación de Derecho Privado.</v>
      </c>
      <c r="E353" s="124" t="str">
        <f>VLOOKUP(A353,BASE.!$A$2:$T$878,5,FALSE)</f>
        <v xml:space="preserve">Otorgada por Decreto Supremo Nº 668, de 03  de mayo de 1979, del Ministerio de Justicia. </v>
      </c>
      <c r="F353" s="124" t="str">
        <f>VLOOKUP(A353,BASE.!$A$2:$T$878,6,FALSE)</f>
        <v>Certificado de Vigencia Folio Nº 500350553418, de 15 de octubre de 2020, otorgado por el Servicio de Registro Civil e Identificación.</v>
      </c>
      <c r="G353" s="124" t="str">
        <f>VLOOKUP(A353,BASE.!$A$2:$T$878,7,FALSE)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3" s="124" t="str">
        <f>VLOOKUP(A353,BASE.!$A$2:$T$878,8,FALSE)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3" s="124" t="str">
        <f>VLOOKUP(A353,BASE.!$A$2:$T$878,9,FALSE)</f>
        <v>Tres  años</v>
      </c>
      <c r="J353" s="124" t="str">
        <f>VLOOKUP(A353,BASE.!$A$2:$T$878,10,FALSE)</f>
        <v>Del 6 de julio de 2018 al 6 de julio de 2021.
Según consta en Certificado de vigencia de directorio de persona jurídica sin fines de lucro, folio N° 500350553467, de 15 de octubre de 2020, emitido por el Servicio de Registro Civil e Identificación.</v>
      </c>
      <c r="K353" s="124" t="str">
        <f>VLOOKUP(A353,BASE.!$A$2:$T$878,11,FALSE)</f>
        <v xml:space="preserve">Gerente: Jorge Miguel Brito Obreque, 
</v>
      </c>
      <c r="L353" s="124" t="str">
        <f>VLOOKUP(A353,BASE.!$A$2:$T$878,12,FALSE)</f>
        <v xml:space="preserve">1 norte n° 550, 4to piso, Talca, Región del Maule
</v>
      </c>
      <c r="M353" s="124" t="str">
        <f>VLOOKUP(A353,BASE.!$A$2:$T$878,13,FALSE)</f>
        <v>VII</v>
      </c>
      <c r="N353" s="124" t="str">
        <f>VLOOKUP(A353,BASE.!$A$2:$T$878,14,FALSE)</f>
        <v>Talca</v>
      </c>
      <c r="O353" s="124" t="str">
        <f>VLOOKUP(A353,BASE.!$A$2:$T$878,15,FALSE)</f>
        <v>Fonos: 71-2231052 71-2210857
71-2231065</v>
      </c>
      <c r="P353" s="124" t="str">
        <f>VLOOKUP(A353,BASE.!$A$2:$T$878,16,FALSE)</f>
        <v>dirección@crate.cl</v>
      </c>
      <c r="Q353" s="124">
        <f>VLOOKUP(A353,BASE.!$A$2:$T$878,17,FALSE)</f>
        <v>0</v>
      </c>
      <c r="R353" s="124">
        <f>VLOOKUP(A353,BASE.!$A$2:$T$878,18,FALSE)</f>
        <v>93401</v>
      </c>
      <c r="S353" s="124" t="str">
        <f>VLOOKUP(A353,BASE.!$A$2:$T$878,19,FALSE)</f>
        <v>Se acompaña Certificado de la Institución, correspondiente a antecedentes financieros del año 2019, raprobados por  USUFI</v>
      </c>
      <c r="T353" s="169">
        <f>VLOOKUP(A353,BASE.!$A$2:$T$878,20,FALSE)</f>
        <v>37970</v>
      </c>
      <c r="U353" s="183">
        <v>6880</v>
      </c>
      <c r="V353" s="184">
        <v>50064960</v>
      </c>
      <c r="W353" s="184">
        <v>163072899</v>
      </c>
      <c r="X353" s="170">
        <v>44286</v>
      </c>
      <c r="Y353" s="166" t="s">
        <v>7879</v>
      </c>
      <c r="Z353" s="166" t="s">
        <v>7880</v>
      </c>
      <c r="AA353" s="183" t="s">
        <v>8023</v>
      </c>
    </row>
    <row r="354" spans="1:27" x14ac:dyDescent="0.2">
      <c r="A354" s="183">
        <v>6880</v>
      </c>
      <c r="B354" s="124" t="str">
        <f>VLOOKUP(A354,BASE.!$A$2:$T$878,2,FALSE)</f>
        <v>Fundación Centro Regional de Asistencia Técnica y Empresarial o Fundación CRATE</v>
      </c>
      <c r="C354" s="124">
        <f>VLOOKUP(A354,BASE.!$A$2:$T$878,3,FALSE)</f>
        <v>705528004</v>
      </c>
      <c r="D354" s="124" t="str">
        <f>VLOOKUP(A354,BASE.!$A$2:$T$878,4,FALSE)</f>
        <v>Fundación de Derecho Privado.</v>
      </c>
      <c r="E354" s="124" t="str">
        <f>VLOOKUP(A354,BASE.!$A$2:$T$878,5,FALSE)</f>
        <v xml:space="preserve">Otorgada por Decreto Supremo Nº 668, de 03  de mayo de 1979, del Ministerio de Justicia. </v>
      </c>
      <c r="F354" s="124" t="str">
        <f>VLOOKUP(A354,BASE.!$A$2:$T$878,6,FALSE)</f>
        <v>Certificado de Vigencia Folio Nº 500350553418, de 15 de octubre de 2020, otorgado por el Servicio de Registro Civil e Identificación.</v>
      </c>
      <c r="G354" s="124" t="str">
        <f>VLOOKUP(A354,BASE.!$A$2:$T$878,7,FALSE)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4" s="124" t="str">
        <f>VLOOKUP(A354,BASE.!$A$2:$T$878,8,FALSE)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4" s="124" t="str">
        <f>VLOOKUP(A354,BASE.!$A$2:$T$878,9,FALSE)</f>
        <v>Tres  años</v>
      </c>
      <c r="J354" s="124" t="str">
        <f>VLOOKUP(A354,BASE.!$A$2:$T$878,10,FALSE)</f>
        <v>Del 6 de julio de 2018 al 6 de julio de 2021.
Según consta en Certificado de vigencia de directorio de persona jurídica sin fines de lucro, folio N° 500350553467, de 15 de octubre de 2020, emitido por el Servicio de Registro Civil e Identificación.</v>
      </c>
      <c r="K354" s="124" t="str">
        <f>VLOOKUP(A354,BASE.!$A$2:$T$878,11,FALSE)</f>
        <v xml:space="preserve">Gerente: Jorge Miguel Brito Obreque, 
</v>
      </c>
      <c r="L354" s="124" t="str">
        <f>VLOOKUP(A354,BASE.!$A$2:$T$878,12,FALSE)</f>
        <v xml:space="preserve">1 norte n° 550, 4to piso, Talca, Región del Maule
</v>
      </c>
      <c r="M354" s="124" t="str">
        <f>VLOOKUP(A354,BASE.!$A$2:$T$878,13,FALSE)</f>
        <v>VII</v>
      </c>
      <c r="N354" s="124" t="str">
        <f>VLOOKUP(A354,BASE.!$A$2:$T$878,14,FALSE)</f>
        <v>Talca</v>
      </c>
      <c r="O354" s="124" t="str">
        <f>VLOOKUP(A354,BASE.!$A$2:$T$878,15,FALSE)</f>
        <v>Fonos: 71-2231052 71-2210857
71-2231065</v>
      </c>
      <c r="P354" s="124" t="str">
        <f>VLOOKUP(A354,BASE.!$A$2:$T$878,16,FALSE)</f>
        <v>dirección@crate.cl</v>
      </c>
      <c r="Q354" s="124">
        <f>VLOOKUP(A354,BASE.!$A$2:$T$878,17,FALSE)</f>
        <v>0</v>
      </c>
      <c r="R354" s="124">
        <f>VLOOKUP(A354,BASE.!$A$2:$T$878,18,FALSE)</f>
        <v>93401</v>
      </c>
      <c r="S354" s="124" t="str">
        <f>VLOOKUP(A354,BASE.!$A$2:$T$878,19,FALSE)</f>
        <v>Se acompaña Certificado de la Institución, correspondiente a antecedentes financieros del año 2019, raprobados por  USUFI</v>
      </c>
      <c r="T354" s="169">
        <f>VLOOKUP(A354,BASE.!$A$2:$T$878,20,FALSE)</f>
        <v>37970</v>
      </c>
      <c r="U354" s="183">
        <v>6880</v>
      </c>
      <c r="V354" s="184">
        <v>12024900</v>
      </c>
      <c r="W354" s="184">
        <v>54352548</v>
      </c>
      <c r="X354" s="170">
        <v>44286</v>
      </c>
      <c r="Y354" s="166" t="s">
        <v>7879</v>
      </c>
      <c r="Z354" s="166" t="s">
        <v>7880</v>
      </c>
      <c r="AA354" s="183" t="s">
        <v>7999</v>
      </c>
    </row>
    <row r="355" spans="1:27" x14ac:dyDescent="0.2">
      <c r="A355" s="183">
        <v>6880</v>
      </c>
      <c r="B355" s="124" t="str">
        <f>VLOOKUP(A355,BASE.!$A$2:$T$878,2,FALSE)</f>
        <v>Fundación Centro Regional de Asistencia Técnica y Empresarial o Fundación CRATE</v>
      </c>
      <c r="C355" s="124">
        <f>VLOOKUP(A355,BASE.!$A$2:$T$878,3,FALSE)</f>
        <v>705528004</v>
      </c>
      <c r="D355" s="124" t="str">
        <f>VLOOKUP(A355,BASE.!$A$2:$T$878,4,FALSE)</f>
        <v>Fundación de Derecho Privado.</v>
      </c>
      <c r="E355" s="124" t="str">
        <f>VLOOKUP(A355,BASE.!$A$2:$T$878,5,FALSE)</f>
        <v xml:space="preserve">Otorgada por Decreto Supremo Nº 668, de 03  de mayo de 1979, del Ministerio de Justicia. </v>
      </c>
      <c r="F355" s="124" t="str">
        <f>VLOOKUP(A355,BASE.!$A$2:$T$878,6,FALSE)</f>
        <v>Certificado de Vigencia Folio Nº 500350553418, de 15 de octubre de 2020, otorgado por el Servicio de Registro Civil e Identificación.</v>
      </c>
      <c r="G355" s="124" t="str">
        <f>VLOOKUP(A355,BASE.!$A$2:$T$878,7,FALSE)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5" s="124" t="str">
        <f>VLOOKUP(A355,BASE.!$A$2:$T$878,8,FALSE)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5" s="124" t="str">
        <f>VLOOKUP(A355,BASE.!$A$2:$T$878,9,FALSE)</f>
        <v>Tres  años</v>
      </c>
      <c r="J355" s="124" t="str">
        <f>VLOOKUP(A355,BASE.!$A$2:$T$878,10,FALSE)</f>
        <v>Del 6 de julio de 2018 al 6 de julio de 2021.
Según consta en Certificado de vigencia de directorio de persona jurídica sin fines de lucro, folio N° 500350553467, de 15 de octubre de 2020, emitido por el Servicio de Registro Civil e Identificación.</v>
      </c>
      <c r="K355" s="124" t="str">
        <f>VLOOKUP(A355,BASE.!$A$2:$T$878,11,FALSE)</f>
        <v xml:space="preserve">Gerente: Jorge Miguel Brito Obreque, 
</v>
      </c>
      <c r="L355" s="124" t="str">
        <f>VLOOKUP(A355,BASE.!$A$2:$T$878,12,FALSE)</f>
        <v xml:space="preserve">1 norte n° 550, 4to piso, Talca, Región del Maule
</v>
      </c>
      <c r="M355" s="124" t="str">
        <f>VLOOKUP(A355,BASE.!$A$2:$T$878,13,FALSE)</f>
        <v>VII</v>
      </c>
      <c r="N355" s="124" t="str">
        <f>VLOOKUP(A355,BASE.!$A$2:$T$878,14,FALSE)</f>
        <v>Talca</v>
      </c>
      <c r="O355" s="124" t="str">
        <f>VLOOKUP(A355,BASE.!$A$2:$T$878,15,FALSE)</f>
        <v>Fonos: 71-2231052 71-2210857
71-2231065</v>
      </c>
      <c r="P355" s="124" t="str">
        <f>VLOOKUP(A355,BASE.!$A$2:$T$878,16,FALSE)</f>
        <v>dirección@crate.cl</v>
      </c>
      <c r="Q355" s="124">
        <f>VLOOKUP(A355,BASE.!$A$2:$T$878,17,FALSE)</f>
        <v>0</v>
      </c>
      <c r="R355" s="124">
        <f>VLOOKUP(A355,BASE.!$A$2:$T$878,18,FALSE)</f>
        <v>93401</v>
      </c>
      <c r="S355" s="124" t="str">
        <f>VLOOKUP(A355,BASE.!$A$2:$T$878,19,FALSE)</f>
        <v>Se acompaña Certificado de la Institución, correspondiente a antecedentes financieros del año 2019, raprobados por  USUFI</v>
      </c>
      <c r="T355" s="169">
        <f>VLOOKUP(A355,BASE.!$A$2:$T$878,20,FALSE)</f>
        <v>37970</v>
      </c>
      <c r="U355" s="183">
        <v>6880</v>
      </c>
      <c r="V355" s="184">
        <v>42741408</v>
      </c>
      <c r="W355" s="184">
        <v>160197528</v>
      </c>
      <c r="X355" s="170">
        <v>44286</v>
      </c>
      <c r="Y355" s="166" t="s">
        <v>7879</v>
      </c>
      <c r="Z355" s="166" t="s">
        <v>7880</v>
      </c>
      <c r="AA355" s="183" t="s">
        <v>7899</v>
      </c>
    </row>
    <row r="356" spans="1:27" x14ac:dyDescent="0.2">
      <c r="A356" s="183">
        <v>6897</v>
      </c>
      <c r="B356" s="124" t="str">
        <f>VLOOKUP(A356,BASE.!$A$2:$T$878,2,FALSE)</f>
        <v xml:space="preserve">Instituto para el Desarrollo Comunitario IDECO Miguel de Pujadas Vergara. 
</v>
      </c>
      <c r="C356" s="124" t="str">
        <f>VLOOKUP(A356,BASE.!$A$2:$T$878,3,FALSE)</f>
        <v>71877800K</v>
      </c>
      <c r="D356" s="124" t="str">
        <f>VLOOKUP(A356,BASE.!$A$2:$T$878,4,FALSE)</f>
        <v>Corporación de Derecho Privado.</v>
      </c>
      <c r="E356" s="124" t="str">
        <f>VLOOKUP(A356,BASE.!$A$2:$T$878,5,FALSE)</f>
        <v xml:space="preserve">Otorgado por Decreto Supremo Nº 81, del 24 de enero de 1991, del Ministerio de Justicia. </v>
      </c>
      <c r="F356" s="124" t="str">
        <f>VLOOKUP(A356,BASE.!$A$2:$T$878,6,FALSE)</f>
        <v xml:space="preserve">Certificado de Vigencia, folio Nº 500350176380, de 13 de octubre de 2020, del Servicio de Registro Civil e Identificación.
</v>
      </c>
      <c r="G356" s="124" t="str">
        <f>VLOOKUP(A356,BASE.!$A$2:$T$878,7,FALSE)</f>
        <v xml:space="preserve">Promover y recuperar las líneas de formación, organización y producción entre los pobladores del sector urbano.  </v>
      </c>
      <c r="H356" s="124" t="str">
        <f>VLOOKUP(A356,BASE.!$A$2:$T$878,8,FALSE)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6" s="124" t="str">
        <f>VLOOKUP(A356,BASE.!$A$2:$T$878,9,FALSE)</f>
        <v>Durarán dos años en los cargos</v>
      </c>
      <c r="J356" s="124" t="str">
        <f>VLOOKUP(A356,BASE.!$A$2:$T$878,10,FALSE)</f>
        <v>9 de septiembre de 2020 al 9 de septiembre del 2022.</v>
      </c>
      <c r="K356" s="124" t="str">
        <f>VLOOKUP(A356,BASE.!$A$2:$T$878,11,FALSE)</f>
        <v xml:space="preserve">Presidente: Manuel Alejandro Vega Alarcón, RUT: 15.671.215-9
</v>
      </c>
      <c r="L356" s="124" t="str">
        <f>VLOOKUP(A356,BASE.!$A$2:$T$878,12,FALSE)</f>
        <v>Avenida Primera Transversal Nº 2630, Maipú.</v>
      </c>
      <c r="M356" s="124" t="str">
        <f>VLOOKUP(A356,BASE.!$A$2:$T$878,13,FALSE)</f>
        <v>XIII</v>
      </c>
      <c r="N356" s="124" t="str">
        <f>VLOOKUP(A356,BASE.!$A$2:$T$878,14,FALSE)</f>
        <v>Maipú</v>
      </c>
      <c r="O356" s="124" t="str">
        <f>VLOOKUP(A356,BASE.!$A$2:$T$878,15,FALSE)</f>
        <v>02-24196882</v>
      </c>
      <c r="P356" s="124" t="str">
        <f>VLOOKUP(A356,BASE.!$A$2:$T$878,16,FALSE)</f>
        <v>ideco@corporacionideco.cl</v>
      </c>
      <c r="Q356" s="124">
        <f>VLOOKUP(A356,BASE.!$A$2:$T$878,17,FALSE)</f>
        <v>0</v>
      </c>
      <c r="R356" s="124" t="str">
        <f>VLOOKUP(A356,BASE.!$A$2:$T$878,18,FALSE)</f>
        <v>93401: Institución de Asistencia Social</v>
      </c>
      <c r="S356" s="124" t="str">
        <f>VLOOKUP(A356,BASE.!$A$2:$T$878,19,FALSE)</f>
        <v>Se acompañan antecedentes Financieros correspondientes al año 2019, aprobados por el Subdepartamento de  Supervisión Financiera Nacional</v>
      </c>
      <c r="T356" s="169">
        <f>VLOOKUP(A356,BASE.!$A$2:$T$878,20,FALSE)</f>
        <v>37970</v>
      </c>
      <c r="U356" s="183">
        <v>6897</v>
      </c>
      <c r="V356" s="184">
        <v>6206400</v>
      </c>
      <c r="W356" s="184">
        <v>18929520</v>
      </c>
      <c r="X356" s="170">
        <v>44286</v>
      </c>
      <c r="Y356" s="166" t="s">
        <v>7879</v>
      </c>
      <c r="Z356" s="166" t="s">
        <v>7880</v>
      </c>
      <c r="AA356" s="183" t="s">
        <v>8014</v>
      </c>
    </row>
    <row r="357" spans="1:27" x14ac:dyDescent="0.2">
      <c r="A357" s="183">
        <v>6897</v>
      </c>
      <c r="B357" s="124" t="str">
        <f>VLOOKUP(A357,BASE.!$A$2:$T$878,2,FALSE)</f>
        <v xml:space="preserve">Instituto para el Desarrollo Comunitario IDECO Miguel de Pujadas Vergara. 
</v>
      </c>
      <c r="C357" s="124" t="str">
        <f>VLOOKUP(A357,BASE.!$A$2:$T$878,3,FALSE)</f>
        <v>71877800K</v>
      </c>
      <c r="D357" s="124" t="str">
        <f>VLOOKUP(A357,BASE.!$A$2:$T$878,4,FALSE)</f>
        <v>Corporación de Derecho Privado.</v>
      </c>
      <c r="E357" s="124" t="str">
        <f>VLOOKUP(A357,BASE.!$A$2:$T$878,5,FALSE)</f>
        <v xml:space="preserve">Otorgado por Decreto Supremo Nº 81, del 24 de enero de 1991, del Ministerio de Justicia. </v>
      </c>
      <c r="F357" s="124" t="str">
        <f>VLOOKUP(A357,BASE.!$A$2:$T$878,6,FALSE)</f>
        <v xml:space="preserve">Certificado de Vigencia, folio Nº 500350176380, de 13 de octubre de 2020, del Servicio de Registro Civil e Identificación.
</v>
      </c>
      <c r="G357" s="124" t="str">
        <f>VLOOKUP(A357,BASE.!$A$2:$T$878,7,FALSE)</f>
        <v xml:space="preserve">Promover y recuperar las líneas de formación, organización y producción entre los pobladores del sector urbano.  </v>
      </c>
      <c r="H357" s="124" t="str">
        <f>VLOOKUP(A357,BASE.!$A$2:$T$878,8,FALSE)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7" s="124" t="str">
        <f>VLOOKUP(A357,BASE.!$A$2:$T$878,9,FALSE)</f>
        <v>Durarán dos años en los cargos</v>
      </c>
      <c r="J357" s="124" t="str">
        <f>VLOOKUP(A357,BASE.!$A$2:$T$878,10,FALSE)</f>
        <v>9 de septiembre de 2020 al 9 de septiembre del 2022.</v>
      </c>
      <c r="K357" s="124" t="str">
        <f>VLOOKUP(A357,BASE.!$A$2:$T$878,11,FALSE)</f>
        <v xml:space="preserve">Presidente: Manuel Alejandro Vega Alarcón, RUT: 15.671.215-9
</v>
      </c>
      <c r="L357" s="124" t="str">
        <f>VLOOKUP(A357,BASE.!$A$2:$T$878,12,FALSE)</f>
        <v>Avenida Primera Transversal Nº 2630, Maipú.</v>
      </c>
      <c r="M357" s="124" t="str">
        <f>VLOOKUP(A357,BASE.!$A$2:$T$878,13,FALSE)</f>
        <v>XIII</v>
      </c>
      <c r="N357" s="124" t="str">
        <f>VLOOKUP(A357,BASE.!$A$2:$T$878,14,FALSE)</f>
        <v>Maipú</v>
      </c>
      <c r="O357" s="124" t="str">
        <f>VLOOKUP(A357,BASE.!$A$2:$T$878,15,FALSE)</f>
        <v>02-24196882</v>
      </c>
      <c r="P357" s="124" t="str">
        <f>VLOOKUP(A357,BASE.!$A$2:$T$878,16,FALSE)</f>
        <v>ideco@corporacionideco.cl</v>
      </c>
      <c r="Q357" s="124">
        <f>VLOOKUP(A357,BASE.!$A$2:$T$878,17,FALSE)</f>
        <v>0</v>
      </c>
      <c r="R357" s="124" t="str">
        <f>VLOOKUP(A357,BASE.!$A$2:$T$878,18,FALSE)</f>
        <v>93401: Institución de Asistencia Social</v>
      </c>
      <c r="S357" s="124" t="str">
        <f>VLOOKUP(A357,BASE.!$A$2:$T$878,19,FALSE)</f>
        <v>Se acompañan antecedentes Financieros correspondientes al año 2019, aprobados por el Subdepartamento de  Supervisión Financiera Nacional</v>
      </c>
      <c r="T357" s="169">
        <f>VLOOKUP(A357,BASE.!$A$2:$T$878,20,FALSE)</f>
        <v>37970</v>
      </c>
      <c r="U357" s="183">
        <v>6897</v>
      </c>
      <c r="V357" s="184">
        <v>6516720</v>
      </c>
      <c r="W357" s="184">
        <v>20481120</v>
      </c>
      <c r="X357" s="170">
        <v>44286</v>
      </c>
      <c r="Y357" s="166" t="s">
        <v>7879</v>
      </c>
      <c r="Z357" s="166" t="s">
        <v>7880</v>
      </c>
      <c r="AA357" s="183" t="s">
        <v>250</v>
      </c>
    </row>
    <row r="358" spans="1:27" x14ac:dyDescent="0.2">
      <c r="A358" s="183">
        <v>6897</v>
      </c>
      <c r="B358" s="124" t="str">
        <f>VLOOKUP(A358,BASE.!$A$2:$T$878,2,FALSE)</f>
        <v xml:space="preserve">Instituto para el Desarrollo Comunitario IDECO Miguel de Pujadas Vergara. 
</v>
      </c>
      <c r="C358" s="124" t="str">
        <f>VLOOKUP(A358,BASE.!$A$2:$T$878,3,FALSE)</f>
        <v>71877800K</v>
      </c>
      <c r="D358" s="124" t="str">
        <f>VLOOKUP(A358,BASE.!$A$2:$T$878,4,FALSE)</f>
        <v>Corporación de Derecho Privado.</v>
      </c>
      <c r="E358" s="124" t="str">
        <f>VLOOKUP(A358,BASE.!$A$2:$T$878,5,FALSE)</f>
        <v xml:space="preserve">Otorgado por Decreto Supremo Nº 81, del 24 de enero de 1991, del Ministerio de Justicia. </v>
      </c>
      <c r="F358" s="124" t="str">
        <f>VLOOKUP(A358,BASE.!$A$2:$T$878,6,FALSE)</f>
        <v xml:space="preserve">Certificado de Vigencia, folio Nº 500350176380, de 13 de octubre de 2020, del Servicio de Registro Civil e Identificación.
</v>
      </c>
      <c r="G358" s="124" t="str">
        <f>VLOOKUP(A358,BASE.!$A$2:$T$878,7,FALSE)</f>
        <v xml:space="preserve">Promover y recuperar las líneas de formación, organización y producción entre los pobladores del sector urbano.  </v>
      </c>
      <c r="H358" s="124" t="str">
        <f>VLOOKUP(A358,BASE.!$A$2:$T$878,8,FALSE)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8" s="124" t="str">
        <f>VLOOKUP(A358,BASE.!$A$2:$T$878,9,FALSE)</f>
        <v>Durarán dos años en los cargos</v>
      </c>
      <c r="J358" s="124" t="str">
        <f>VLOOKUP(A358,BASE.!$A$2:$T$878,10,FALSE)</f>
        <v>9 de septiembre de 2020 al 9 de septiembre del 2022.</v>
      </c>
      <c r="K358" s="124" t="str">
        <f>VLOOKUP(A358,BASE.!$A$2:$T$878,11,FALSE)</f>
        <v xml:space="preserve">Presidente: Manuel Alejandro Vega Alarcón, RUT: 15.671.215-9
</v>
      </c>
      <c r="L358" s="124" t="str">
        <f>VLOOKUP(A358,BASE.!$A$2:$T$878,12,FALSE)</f>
        <v>Avenida Primera Transversal Nº 2630, Maipú.</v>
      </c>
      <c r="M358" s="124" t="str">
        <f>VLOOKUP(A358,BASE.!$A$2:$T$878,13,FALSE)</f>
        <v>XIII</v>
      </c>
      <c r="N358" s="124" t="str">
        <f>VLOOKUP(A358,BASE.!$A$2:$T$878,14,FALSE)</f>
        <v>Maipú</v>
      </c>
      <c r="O358" s="124" t="str">
        <f>VLOOKUP(A358,BASE.!$A$2:$T$878,15,FALSE)</f>
        <v>02-24196882</v>
      </c>
      <c r="P358" s="124" t="str">
        <f>VLOOKUP(A358,BASE.!$A$2:$T$878,16,FALSE)</f>
        <v>ideco@corporacionideco.cl</v>
      </c>
      <c r="Q358" s="124">
        <f>VLOOKUP(A358,BASE.!$A$2:$T$878,17,FALSE)</f>
        <v>0</v>
      </c>
      <c r="R358" s="124" t="str">
        <f>VLOOKUP(A358,BASE.!$A$2:$T$878,18,FALSE)</f>
        <v>93401: Institución de Asistencia Social</v>
      </c>
      <c r="S358" s="124" t="str">
        <f>VLOOKUP(A358,BASE.!$A$2:$T$878,19,FALSE)</f>
        <v>Se acompañan antecedentes Financieros correspondientes al año 2019, aprobados por el Subdepartamento de  Supervisión Financiera Nacional</v>
      </c>
      <c r="T358" s="169">
        <f>VLOOKUP(A358,BASE.!$A$2:$T$878,20,FALSE)</f>
        <v>37970</v>
      </c>
      <c r="U358" s="183">
        <v>6897</v>
      </c>
      <c r="V358" s="184">
        <v>18619200</v>
      </c>
      <c r="W358" s="184">
        <v>61676100</v>
      </c>
      <c r="X358" s="170">
        <v>44286</v>
      </c>
      <c r="Y358" s="166" t="s">
        <v>7879</v>
      </c>
      <c r="Z358" s="166" t="s">
        <v>7880</v>
      </c>
      <c r="AA358" s="183" t="s">
        <v>7960</v>
      </c>
    </row>
    <row r="359" spans="1:27" x14ac:dyDescent="0.2">
      <c r="A359" s="183">
        <v>6897</v>
      </c>
      <c r="B359" s="124" t="str">
        <f>VLOOKUP(A359,BASE.!$A$2:$T$878,2,FALSE)</f>
        <v xml:space="preserve">Instituto para el Desarrollo Comunitario IDECO Miguel de Pujadas Vergara. 
</v>
      </c>
      <c r="C359" s="124" t="str">
        <f>VLOOKUP(A359,BASE.!$A$2:$T$878,3,FALSE)</f>
        <v>71877800K</v>
      </c>
      <c r="D359" s="124" t="str">
        <f>VLOOKUP(A359,BASE.!$A$2:$T$878,4,FALSE)</f>
        <v>Corporación de Derecho Privado.</v>
      </c>
      <c r="E359" s="124" t="str">
        <f>VLOOKUP(A359,BASE.!$A$2:$T$878,5,FALSE)</f>
        <v xml:space="preserve">Otorgado por Decreto Supremo Nº 81, del 24 de enero de 1991, del Ministerio de Justicia. </v>
      </c>
      <c r="F359" s="124" t="str">
        <f>VLOOKUP(A359,BASE.!$A$2:$T$878,6,FALSE)</f>
        <v xml:space="preserve">Certificado de Vigencia, folio Nº 500350176380, de 13 de octubre de 2020, del Servicio de Registro Civil e Identificación.
</v>
      </c>
      <c r="G359" s="124" t="str">
        <f>VLOOKUP(A359,BASE.!$A$2:$T$878,7,FALSE)</f>
        <v xml:space="preserve">Promover y recuperar las líneas de formación, organización y producción entre los pobladores del sector urbano.  </v>
      </c>
      <c r="H359" s="124" t="str">
        <f>VLOOKUP(A359,BASE.!$A$2:$T$878,8,FALSE)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9" s="124" t="str">
        <f>VLOOKUP(A359,BASE.!$A$2:$T$878,9,FALSE)</f>
        <v>Durarán dos años en los cargos</v>
      </c>
      <c r="J359" s="124" t="str">
        <f>VLOOKUP(A359,BASE.!$A$2:$T$878,10,FALSE)</f>
        <v>9 de septiembre de 2020 al 9 de septiembre del 2022.</v>
      </c>
      <c r="K359" s="124" t="str">
        <f>VLOOKUP(A359,BASE.!$A$2:$T$878,11,FALSE)</f>
        <v xml:space="preserve">Presidente: Manuel Alejandro Vega Alarcón, RUT: 15.671.215-9
</v>
      </c>
      <c r="L359" s="124" t="str">
        <f>VLOOKUP(A359,BASE.!$A$2:$T$878,12,FALSE)</f>
        <v>Avenida Primera Transversal Nº 2630, Maipú.</v>
      </c>
      <c r="M359" s="124" t="str">
        <f>VLOOKUP(A359,BASE.!$A$2:$T$878,13,FALSE)</f>
        <v>XIII</v>
      </c>
      <c r="N359" s="124" t="str">
        <f>VLOOKUP(A359,BASE.!$A$2:$T$878,14,FALSE)</f>
        <v>Maipú</v>
      </c>
      <c r="O359" s="124" t="str">
        <f>VLOOKUP(A359,BASE.!$A$2:$T$878,15,FALSE)</f>
        <v>02-24196882</v>
      </c>
      <c r="P359" s="124" t="str">
        <f>VLOOKUP(A359,BASE.!$A$2:$T$878,16,FALSE)</f>
        <v>ideco@corporacionideco.cl</v>
      </c>
      <c r="Q359" s="124">
        <f>VLOOKUP(A359,BASE.!$A$2:$T$878,17,FALSE)</f>
        <v>0</v>
      </c>
      <c r="R359" s="124" t="str">
        <f>VLOOKUP(A359,BASE.!$A$2:$T$878,18,FALSE)</f>
        <v>93401: Institución de Asistencia Social</v>
      </c>
      <c r="S359" s="124" t="str">
        <f>VLOOKUP(A359,BASE.!$A$2:$T$878,19,FALSE)</f>
        <v>Se acompañan antecedentes Financieros correspondientes al año 2019, aprobados por el Subdepartamento de  Supervisión Financiera Nacional</v>
      </c>
      <c r="T359" s="169">
        <f>VLOOKUP(A359,BASE.!$A$2:$T$878,20,FALSE)</f>
        <v>37970</v>
      </c>
      <c r="U359" s="183">
        <v>6897</v>
      </c>
      <c r="V359" s="184">
        <v>8068320</v>
      </c>
      <c r="W359" s="184">
        <v>25834140</v>
      </c>
      <c r="X359" s="170">
        <v>44286</v>
      </c>
      <c r="Y359" s="166" t="s">
        <v>7879</v>
      </c>
      <c r="Z359" s="166" t="s">
        <v>7880</v>
      </c>
      <c r="AA359" s="183" t="s">
        <v>7941</v>
      </c>
    </row>
    <row r="360" spans="1:27" x14ac:dyDescent="0.2">
      <c r="A360" s="183">
        <v>6897</v>
      </c>
      <c r="B360" s="124" t="str">
        <f>VLOOKUP(A360,BASE.!$A$2:$T$878,2,FALSE)</f>
        <v xml:space="preserve">Instituto para el Desarrollo Comunitario IDECO Miguel de Pujadas Vergara. 
</v>
      </c>
      <c r="C360" s="124" t="str">
        <f>VLOOKUP(A360,BASE.!$A$2:$T$878,3,FALSE)</f>
        <v>71877800K</v>
      </c>
      <c r="D360" s="124" t="str">
        <f>VLOOKUP(A360,BASE.!$A$2:$T$878,4,FALSE)</f>
        <v>Corporación de Derecho Privado.</v>
      </c>
      <c r="E360" s="124" t="str">
        <f>VLOOKUP(A360,BASE.!$A$2:$T$878,5,FALSE)</f>
        <v xml:space="preserve">Otorgado por Decreto Supremo Nº 81, del 24 de enero de 1991, del Ministerio de Justicia. </v>
      </c>
      <c r="F360" s="124" t="str">
        <f>VLOOKUP(A360,BASE.!$A$2:$T$878,6,FALSE)</f>
        <v xml:space="preserve">Certificado de Vigencia, folio Nº 500350176380, de 13 de octubre de 2020, del Servicio de Registro Civil e Identificación.
</v>
      </c>
      <c r="G360" s="124" t="str">
        <f>VLOOKUP(A360,BASE.!$A$2:$T$878,7,FALSE)</f>
        <v xml:space="preserve">Promover y recuperar las líneas de formación, organización y producción entre los pobladores del sector urbano.  </v>
      </c>
      <c r="H360" s="124" t="str">
        <f>VLOOKUP(A360,BASE.!$A$2:$T$878,8,FALSE)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0" s="124" t="str">
        <f>VLOOKUP(A360,BASE.!$A$2:$T$878,9,FALSE)</f>
        <v>Durarán dos años en los cargos</v>
      </c>
      <c r="J360" s="124" t="str">
        <f>VLOOKUP(A360,BASE.!$A$2:$T$878,10,FALSE)</f>
        <v>9 de septiembre de 2020 al 9 de septiembre del 2022.</v>
      </c>
      <c r="K360" s="124" t="str">
        <f>VLOOKUP(A360,BASE.!$A$2:$T$878,11,FALSE)</f>
        <v xml:space="preserve">Presidente: Manuel Alejandro Vega Alarcón, RUT: 15.671.215-9
</v>
      </c>
      <c r="L360" s="124" t="str">
        <f>VLOOKUP(A360,BASE.!$A$2:$T$878,12,FALSE)</f>
        <v>Avenida Primera Transversal Nº 2630, Maipú.</v>
      </c>
      <c r="M360" s="124" t="str">
        <f>VLOOKUP(A360,BASE.!$A$2:$T$878,13,FALSE)</f>
        <v>XIII</v>
      </c>
      <c r="N360" s="124" t="str">
        <f>VLOOKUP(A360,BASE.!$A$2:$T$878,14,FALSE)</f>
        <v>Maipú</v>
      </c>
      <c r="O360" s="124" t="str">
        <f>VLOOKUP(A360,BASE.!$A$2:$T$878,15,FALSE)</f>
        <v>02-24196882</v>
      </c>
      <c r="P360" s="124" t="str">
        <f>VLOOKUP(A360,BASE.!$A$2:$T$878,16,FALSE)</f>
        <v>ideco@corporacionideco.cl</v>
      </c>
      <c r="Q360" s="124">
        <f>VLOOKUP(A360,BASE.!$A$2:$T$878,17,FALSE)</f>
        <v>0</v>
      </c>
      <c r="R360" s="124" t="str">
        <f>VLOOKUP(A360,BASE.!$A$2:$T$878,18,FALSE)</f>
        <v>93401: Institución de Asistencia Social</v>
      </c>
      <c r="S360" s="124" t="str">
        <f>VLOOKUP(A360,BASE.!$A$2:$T$878,19,FALSE)</f>
        <v>Se acompañan antecedentes Financieros correspondientes al año 2019, aprobados por el Subdepartamento de  Supervisión Financiera Nacional</v>
      </c>
      <c r="T360" s="169">
        <f>VLOOKUP(A360,BASE.!$A$2:$T$878,20,FALSE)</f>
        <v>37970</v>
      </c>
      <c r="U360" s="183">
        <v>6897</v>
      </c>
      <c r="V360" s="184">
        <v>6206400</v>
      </c>
      <c r="W360" s="184">
        <v>18696780</v>
      </c>
      <c r="X360" s="170">
        <v>44286</v>
      </c>
      <c r="Y360" s="166" t="s">
        <v>7879</v>
      </c>
      <c r="Z360" s="166" t="s">
        <v>7880</v>
      </c>
      <c r="AA360" s="183" t="s">
        <v>7979</v>
      </c>
    </row>
    <row r="361" spans="1:27" x14ac:dyDescent="0.2">
      <c r="A361" s="183">
        <v>6897</v>
      </c>
      <c r="B361" s="124" t="str">
        <f>VLOOKUP(A361,BASE.!$A$2:$T$878,2,FALSE)</f>
        <v xml:space="preserve">Instituto para el Desarrollo Comunitario IDECO Miguel de Pujadas Vergara. 
</v>
      </c>
      <c r="C361" s="124" t="str">
        <f>VLOOKUP(A361,BASE.!$A$2:$T$878,3,FALSE)</f>
        <v>71877800K</v>
      </c>
      <c r="D361" s="124" t="str">
        <f>VLOOKUP(A361,BASE.!$A$2:$T$878,4,FALSE)</f>
        <v>Corporación de Derecho Privado.</v>
      </c>
      <c r="E361" s="124" t="str">
        <f>VLOOKUP(A361,BASE.!$A$2:$T$878,5,FALSE)</f>
        <v xml:space="preserve">Otorgado por Decreto Supremo Nº 81, del 24 de enero de 1991, del Ministerio de Justicia. </v>
      </c>
      <c r="F361" s="124" t="str">
        <f>VLOOKUP(A361,BASE.!$A$2:$T$878,6,FALSE)</f>
        <v xml:space="preserve">Certificado de Vigencia, folio Nº 500350176380, de 13 de octubre de 2020, del Servicio de Registro Civil e Identificación.
</v>
      </c>
      <c r="G361" s="124" t="str">
        <f>VLOOKUP(A361,BASE.!$A$2:$T$878,7,FALSE)</f>
        <v xml:space="preserve">Promover y recuperar las líneas de formación, organización y producción entre los pobladores del sector urbano.  </v>
      </c>
      <c r="H361" s="124" t="str">
        <f>VLOOKUP(A361,BASE.!$A$2:$T$878,8,FALSE)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1" s="124" t="str">
        <f>VLOOKUP(A361,BASE.!$A$2:$T$878,9,FALSE)</f>
        <v>Durarán dos años en los cargos</v>
      </c>
      <c r="J361" s="124" t="str">
        <f>VLOOKUP(A361,BASE.!$A$2:$T$878,10,FALSE)</f>
        <v>9 de septiembre de 2020 al 9 de septiembre del 2022.</v>
      </c>
      <c r="K361" s="124" t="str">
        <f>VLOOKUP(A361,BASE.!$A$2:$T$878,11,FALSE)</f>
        <v xml:space="preserve">Presidente: Manuel Alejandro Vega Alarcón, RUT: 15.671.215-9
</v>
      </c>
      <c r="L361" s="124" t="str">
        <f>VLOOKUP(A361,BASE.!$A$2:$T$878,12,FALSE)</f>
        <v>Avenida Primera Transversal Nº 2630, Maipú.</v>
      </c>
      <c r="M361" s="124" t="str">
        <f>VLOOKUP(A361,BASE.!$A$2:$T$878,13,FALSE)</f>
        <v>XIII</v>
      </c>
      <c r="N361" s="124" t="str">
        <f>VLOOKUP(A361,BASE.!$A$2:$T$878,14,FALSE)</f>
        <v>Maipú</v>
      </c>
      <c r="O361" s="124" t="str">
        <f>VLOOKUP(A361,BASE.!$A$2:$T$878,15,FALSE)</f>
        <v>02-24196882</v>
      </c>
      <c r="P361" s="124" t="str">
        <f>VLOOKUP(A361,BASE.!$A$2:$T$878,16,FALSE)</f>
        <v>ideco@corporacionideco.cl</v>
      </c>
      <c r="Q361" s="124">
        <f>VLOOKUP(A361,BASE.!$A$2:$T$878,17,FALSE)</f>
        <v>0</v>
      </c>
      <c r="R361" s="124" t="str">
        <f>VLOOKUP(A361,BASE.!$A$2:$T$878,18,FALSE)</f>
        <v>93401: Institución de Asistencia Social</v>
      </c>
      <c r="S361" s="124" t="str">
        <f>VLOOKUP(A361,BASE.!$A$2:$T$878,19,FALSE)</f>
        <v>Se acompañan antecedentes Financieros correspondientes al año 2019, aprobados por el Subdepartamento de  Supervisión Financiera Nacional</v>
      </c>
      <c r="T361" s="169">
        <f>VLOOKUP(A361,BASE.!$A$2:$T$878,20,FALSE)</f>
        <v>37970</v>
      </c>
      <c r="U361" s="183">
        <v>6897</v>
      </c>
      <c r="V361" s="184">
        <v>6206400</v>
      </c>
      <c r="W361" s="184">
        <v>20325960</v>
      </c>
      <c r="X361" s="170">
        <v>44286</v>
      </c>
      <c r="Y361" s="166" t="s">
        <v>7879</v>
      </c>
      <c r="Z361" s="166" t="s">
        <v>7880</v>
      </c>
      <c r="AA361" s="183" t="s">
        <v>7950</v>
      </c>
    </row>
    <row r="362" spans="1:27" x14ac:dyDescent="0.2">
      <c r="A362" s="183">
        <v>6897</v>
      </c>
      <c r="B362" s="124" t="str">
        <f>VLOOKUP(A362,BASE.!$A$2:$T$878,2,FALSE)</f>
        <v xml:space="preserve">Instituto para el Desarrollo Comunitario IDECO Miguel de Pujadas Vergara. 
</v>
      </c>
      <c r="C362" s="124" t="str">
        <f>VLOOKUP(A362,BASE.!$A$2:$T$878,3,FALSE)</f>
        <v>71877800K</v>
      </c>
      <c r="D362" s="124" t="str">
        <f>VLOOKUP(A362,BASE.!$A$2:$T$878,4,FALSE)</f>
        <v>Corporación de Derecho Privado.</v>
      </c>
      <c r="E362" s="124" t="str">
        <f>VLOOKUP(A362,BASE.!$A$2:$T$878,5,FALSE)</f>
        <v xml:space="preserve">Otorgado por Decreto Supremo Nº 81, del 24 de enero de 1991, del Ministerio de Justicia. </v>
      </c>
      <c r="F362" s="124" t="str">
        <f>VLOOKUP(A362,BASE.!$A$2:$T$878,6,FALSE)</f>
        <v xml:space="preserve">Certificado de Vigencia, folio Nº 500350176380, de 13 de octubre de 2020, del Servicio de Registro Civil e Identificación.
</v>
      </c>
      <c r="G362" s="124" t="str">
        <f>VLOOKUP(A362,BASE.!$A$2:$T$878,7,FALSE)</f>
        <v xml:space="preserve">Promover y recuperar las líneas de formación, organización y producción entre los pobladores del sector urbano.  </v>
      </c>
      <c r="H362" s="124" t="str">
        <f>VLOOKUP(A362,BASE.!$A$2:$T$878,8,FALSE)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2" s="124" t="str">
        <f>VLOOKUP(A362,BASE.!$A$2:$T$878,9,FALSE)</f>
        <v>Durarán dos años en los cargos</v>
      </c>
      <c r="J362" s="124" t="str">
        <f>VLOOKUP(A362,BASE.!$A$2:$T$878,10,FALSE)</f>
        <v>9 de septiembre de 2020 al 9 de septiembre del 2022.</v>
      </c>
      <c r="K362" s="124" t="str">
        <f>VLOOKUP(A362,BASE.!$A$2:$T$878,11,FALSE)</f>
        <v xml:space="preserve">Presidente: Manuel Alejandro Vega Alarcón, RUT: 15.671.215-9
</v>
      </c>
      <c r="L362" s="124" t="str">
        <f>VLOOKUP(A362,BASE.!$A$2:$T$878,12,FALSE)</f>
        <v>Avenida Primera Transversal Nº 2630, Maipú.</v>
      </c>
      <c r="M362" s="124" t="str">
        <f>VLOOKUP(A362,BASE.!$A$2:$T$878,13,FALSE)</f>
        <v>XIII</v>
      </c>
      <c r="N362" s="124" t="str">
        <f>VLOOKUP(A362,BASE.!$A$2:$T$878,14,FALSE)</f>
        <v>Maipú</v>
      </c>
      <c r="O362" s="124" t="str">
        <f>VLOOKUP(A362,BASE.!$A$2:$T$878,15,FALSE)</f>
        <v>02-24196882</v>
      </c>
      <c r="P362" s="124" t="str">
        <f>VLOOKUP(A362,BASE.!$A$2:$T$878,16,FALSE)</f>
        <v>ideco@corporacionideco.cl</v>
      </c>
      <c r="Q362" s="124">
        <f>VLOOKUP(A362,BASE.!$A$2:$T$878,17,FALSE)</f>
        <v>0</v>
      </c>
      <c r="R362" s="124" t="str">
        <f>VLOOKUP(A362,BASE.!$A$2:$T$878,18,FALSE)</f>
        <v>93401: Institución de Asistencia Social</v>
      </c>
      <c r="S362" s="124" t="str">
        <f>VLOOKUP(A362,BASE.!$A$2:$T$878,19,FALSE)</f>
        <v>Se acompañan antecedentes Financieros correspondientes al año 2019, aprobados por el Subdepartamento de  Supervisión Financiera Nacional</v>
      </c>
      <c r="T362" s="169">
        <f>VLOOKUP(A362,BASE.!$A$2:$T$878,20,FALSE)</f>
        <v>37970</v>
      </c>
      <c r="U362" s="183">
        <v>6897</v>
      </c>
      <c r="V362" s="184">
        <v>12024900</v>
      </c>
      <c r="W362" s="184">
        <v>37548720</v>
      </c>
      <c r="X362" s="170">
        <v>44286</v>
      </c>
      <c r="Y362" s="166" t="s">
        <v>7879</v>
      </c>
      <c r="Z362" s="166" t="s">
        <v>7880</v>
      </c>
      <c r="AA362" s="183" t="s">
        <v>7951</v>
      </c>
    </row>
    <row r="363" spans="1:27" x14ac:dyDescent="0.2">
      <c r="A363" s="183">
        <v>6897</v>
      </c>
      <c r="B363" s="124" t="str">
        <f>VLOOKUP(A363,BASE.!$A$2:$T$878,2,FALSE)</f>
        <v xml:space="preserve">Instituto para el Desarrollo Comunitario IDECO Miguel de Pujadas Vergara. 
</v>
      </c>
      <c r="C363" s="124" t="str">
        <f>VLOOKUP(A363,BASE.!$A$2:$T$878,3,FALSE)</f>
        <v>71877800K</v>
      </c>
      <c r="D363" s="124" t="str">
        <f>VLOOKUP(A363,BASE.!$A$2:$T$878,4,FALSE)</f>
        <v>Corporación de Derecho Privado.</v>
      </c>
      <c r="E363" s="124" t="str">
        <f>VLOOKUP(A363,BASE.!$A$2:$T$878,5,FALSE)</f>
        <v xml:space="preserve">Otorgado por Decreto Supremo Nº 81, del 24 de enero de 1991, del Ministerio de Justicia. </v>
      </c>
      <c r="F363" s="124" t="str">
        <f>VLOOKUP(A363,BASE.!$A$2:$T$878,6,FALSE)</f>
        <v xml:space="preserve">Certificado de Vigencia, folio Nº 500350176380, de 13 de octubre de 2020, del Servicio de Registro Civil e Identificación.
</v>
      </c>
      <c r="G363" s="124" t="str">
        <f>VLOOKUP(A363,BASE.!$A$2:$T$878,7,FALSE)</f>
        <v xml:space="preserve">Promover y recuperar las líneas de formación, organización y producción entre los pobladores del sector urbano.  </v>
      </c>
      <c r="H363" s="124" t="str">
        <f>VLOOKUP(A363,BASE.!$A$2:$T$878,8,FALSE)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3" s="124" t="str">
        <f>VLOOKUP(A363,BASE.!$A$2:$T$878,9,FALSE)</f>
        <v>Durarán dos años en los cargos</v>
      </c>
      <c r="J363" s="124" t="str">
        <f>VLOOKUP(A363,BASE.!$A$2:$T$878,10,FALSE)</f>
        <v>9 de septiembre de 2020 al 9 de septiembre del 2022.</v>
      </c>
      <c r="K363" s="124" t="str">
        <f>VLOOKUP(A363,BASE.!$A$2:$T$878,11,FALSE)</f>
        <v xml:space="preserve">Presidente: Manuel Alejandro Vega Alarcón, RUT: 15.671.215-9
</v>
      </c>
      <c r="L363" s="124" t="str">
        <f>VLOOKUP(A363,BASE.!$A$2:$T$878,12,FALSE)</f>
        <v>Avenida Primera Transversal Nº 2630, Maipú.</v>
      </c>
      <c r="M363" s="124" t="str">
        <f>VLOOKUP(A363,BASE.!$A$2:$T$878,13,FALSE)</f>
        <v>XIII</v>
      </c>
      <c r="N363" s="124" t="str">
        <f>VLOOKUP(A363,BASE.!$A$2:$T$878,14,FALSE)</f>
        <v>Maipú</v>
      </c>
      <c r="O363" s="124" t="str">
        <f>VLOOKUP(A363,BASE.!$A$2:$T$878,15,FALSE)</f>
        <v>02-24196882</v>
      </c>
      <c r="P363" s="124" t="str">
        <f>VLOOKUP(A363,BASE.!$A$2:$T$878,16,FALSE)</f>
        <v>ideco@corporacionideco.cl</v>
      </c>
      <c r="Q363" s="124">
        <f>VLOOKUP(A363,BASE.!$A$2:$T$878,17,FALSE)</f>
        <v>0</v>
      </c>
      <c r="R363" s="124" t="str">
        <f>VLOOKUP(A363,BASE.!$A$2:$T$878,18,FALSE)</f>
        <v>93401: Institución de Asistencia Social</v>
      </c>
      <c r="S363" s="124" t="str">
        <f>VLOOKUP(A363,BASE.!$A$2:$T$878,19,FALSE)</f>
        <v>Se acompañan antecedentes Financieros correspondientes al año 2019, aprobados por el Subdepartamento de  Supervisión Financiera Nacional</v>
      </c>
      <c r="T363" s="169">
        <f>VLOOKUP(A363,BASE.!$A$2:$T$878,20,FALSE)</f>
        <v>37970</v>
      </c>
      <c r="U363" s="183">
        <v>6897</v>
      </c>
      <c r="V363" s="184">
        <v>14274720</v>
      </c>
      <c r="W363" s="184">
        <v>47168640</v>
      </c>
      <c r="X363" s="170">
        <v>44286</v>
      </c>
      <c r="Y363" s="166" t="s">
        <v>7879</v>
      </c>
      <c r="Z363" s="166" t="s">
        <v>7880</v>
      </c>
      <c r="AA363" s="183" t="s">
        <v>7961</v>
      </c>
    </row>
    <row r="364" spans="1:27" x14ac:dyDescent="0.2">
      <c r="A364" s="183">
        <v>6897</v>
      </c>
      <c r="B364" s="124" t="str">
        <f>VLOOKUP(A364,BASE.!$A$2:$T$878,2,FALSE)</f>
        <v xml:space="preserve">Instituto para el Desarrollo Comunitario IDECO Miguel de Pujadas Vergara. 
</v>
      </c>
      <c r="C364" s="124" t="str">
        <f>VLOOKUP(A364,BASE.!$A$2:$T$878,3,FALSE)</f>
        <v>71877800K</v>
      </c>
      <c r="D364" s="124" t="str">
        <f>VLOOKUP(A364,BASE.!$A$2:$T$878,4,FALSE)</f>
        <v>Corporación de Derecho Privado.</v>
      </c>
      <c r="E364" s="124" t="str">
        <f>VLOOKUP(A364,BASE.!$A$2:$T$878,5,FALSE)</f>
        <v xml:space="preserve">Otorgado por Decreto Supremo Nº 81, del 24 de enero de 1991, del Ministerio de Justicia. </v>
      </c>
      <c r="F364" s="124" t="str">
        <f>VLOOKUP(A364,BASE.!$A$2:$T$878,6,FALSE)</f>
        <v xml:space="preserve">Certificado de Vigencia, folio Nº 500350176380, de 13 de octubre de 2020, del Servicio de Registro Civil e Identificación.
</v>
      </c>
      <c r="G364" s="124" t="str">
        <f>VLOOKUP(A364,BASE.!$A$2:$T$878,7,FALSE)</f>
        <v xml:space="preserve">Promover y recuperar las líneas de formación, organización y producción entre los pobladores del sector urbano.  </v>
      </c>
      <c r="H364" s="124" t="str">
        <f>VLOOKUP(A364,BASE.!$A$2:$T$878,8,FALSE)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124" t="str">
        <f>VLOOKUP(A364,BASE.!$A$2:$T$878,9,FALSE)</f>
        <v>Durarán dos años en los cargos</v>
      </c>
      <c r="J364" s="124" t="str">
        <f>VLOOKUP(A364,BASE.!$A$2:$T$878,10,FALSE)</f>
        <v>9 de septiembre de 2020 al 9 de septiembre del 2022.</v>
      </c>
      <c r="K364" s="124" t="str">
        <f>VLOOKUP(A364,BASE.!$A$2:$T$878,11,FALSE)</f>
        <v xml:space="preserve">Presidente: Manuel Alejandro Vega Alarcón, RUT: 15.671.215-9
</v>
      </c>
      <c r="L364" s="124" t="str">
        <f>VLOOKUP(A364,BASE.!$A$2:$T$878,12,FALSE)</f>
        <v>Avenida Primera Transversal Nº 2630, Maipú.</v>
      </c>
      <c r="M364" s="124" t="str">
        <f>VLOOKUP(A364,BASE.!$A$2:$T$878,13,FALSE)</f>
        <v>XIII</v>
      </c>
      <c r="N364" s="124" t="str">
        <f>VLOOKUP(A364,BASE.!$A$2:$T$878,14,FALSE)</f>
        <v>Maipú</v>
      </c>
      <c r="O364" s="124" t="str">
        <f>VLOOKUP(A364,BASE.!$A$2:$T$878,15,FALSE)</f>
        <v>02-24196882</v>
      </c>
      <c r="P364" s="124" t="str">
        <f>VLOOKUP(A364,BASE.!$A$2:$T$878,16,FALSE)</f>
        <v>ideco@corporacionideco.cl</v>
      </c>
      <c r="Q364" s="124">
        <f>VLOOKUP(A364,BASE.!$A$2:$T$878,17,FALSE)</f>
        <v>0</v>
      </c>
      <c r="R364" s="124" t="str">
        <f>VLOOKUP(A364,BASE.!$A$2:$T$878,18,FALSE)</f>
        <v>93401: Institución de Asistencia Social</v>
      </c>
      <c r="S364" s="124" t="str">
        <f>VLOOKUP(A364,BASE.!$A$2:$T$878,19,FALSE)</f>
        <v>Se acompañan antecedentes Financieros correspondientes al año 2019, aprobados por el Subdepartamento de  Supervisión Financiera Nacional</v>
      </c>
      <c r="T364" s="169">
        <f>VLOOKUP(A364,BASE.!$A$2:$T$878,20,FALSE)</f>
        <v>37970</v>
      </c>
      <c r="U364" s="183">
        <v>6897</v>
      </c>
      <c r="V364" s="184">
        <v>12412800</v>
      </c>
      <c r="W364" s="184">
        <v>37238400</v>
      </c>
      <c r="X364" s="170">
        <v>44286</v>
      </c>
      <c r="Y364" s="166" t="s">
        <v>7879</v>
      </c>
      <c r="Z364" s="166" t="s">
        <v>7880</v>
      </c>
      <c r="AA364" s="183" t="s">
        <v>7982</v>
      </c>
    </row>
    <row r="365" spans="1:27" x14ac:dyDescent="0.2">
      <c r="A365" s="183">
        <v>6898</v>
      </c>
      <c r="B365" s="124" t="str">
        <f>VLOOKUP(A365,BASE.!$A$2:$T$878,2,FALSE)</f>
        <v>Corporación Municipal de Melipilla para la Educación, Salud., Atención de Menores y Deportes y Recreación</v>
      </c>
      <c r="C365" s="124">
        <f>VLOOKUP(A365,BASE.!$A$2:$T$878,3,FALSE)</f>
        <v>712939001</v>
      </c>
      <c r="D365" s="124" t="str">
        <f>VLOOKUP(A365,BASE.!$A$2:$T$878,4,FALSE)</f>
        <v>Corporación de Derecho Privado.</v>
      </c>
      <c r="E365" s="124" t="str">
        <f>VLOOKUP(A365,BASE.!$A$2:$T$878,5,FALSE)</f>
        <v xml:space="preserve">Decreto Supremo Nº 772, de 4 de agosto de 1982, del Ministerio de Justicia. </v>
      </c>
      <c r="F365" s="124" t="str">
        <f>VLOOKUP(A365,BASE.!$A$2:$T$878,6,FALSE)</f>
        <v>Certificado de Vigencia Folio Nº 500356920296, de 19 de noviembre de 2020, del Servicio de Registro Civil e Identificación.</v>
      </c>
      <c r="G365" s="124" t="str">
        <f>VLOOKUP(A365,BASE.!$A$2:$T$878,7,FALSE)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65" s="124" t="str">
        <f>VLOOKUP(A365,BASE.!$A$2:$T$878,8,FALSE)</f>
        <v xml:space="preserve">Presidente: Iván Campos Aravena
Directores:
Paulo Ariztía Benoit
Juan Eduardo González Dölz,  
Enrique Tobar Reyes, 
Rolando Terra Yañez
</v>
      </c>
      <c r="I365" s="124" t="str">
        <f>VLOOKUP(A365,BASE.!$A$2:$T$878,9,FALSE)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65" s="124" t="str">
        <f>VLOOKUP(A365,BASE.!$A$2:$T$878,10,FALSE)</f>
        <v xml:space="preserve">De 28 de Abril de 2010 hasta el 28 de Abril de 2012.
Última designación Gerente General: 28 de junio de 2018. 
</v>
      </c>
      <c r="K365" s="124" t="str">
        <f>VLOOKUP(A365,BASE.!$A$2:$T$878,11,FALSE)</f>
        <v xml:space="preserve">Presidente: Iván Campos Aravena
Gerente General: César José Araos Aguirre,
</v>
      </c>
      <c r="L365" s="124" t="str">
        <f>VLOOKUP(A365,BASE.!$A$2:$T$878,12,FALSE)</f>
        <v xml:space="preserve">Eleuterio Ramírez s/n, Población Manuel Rodríguez, comuna de Melipilla, Región Metropolitana
</v>
      </c>
      <c r="M365" s="124" t="str">
        <f>VLOOKUP(A365,BASE.!$A$2:$T$878,13,FALSE)</f>
        <v>XIII</v>
      </c>
      <c r="N365" s="124" t="str">
        <f>VLOOKUP(A365,BASE.!$A$2:$T$878,14,FALSE)</f>
        <v>Melipilla,</v>
      </c>
      <c r="O365" s="124" t="str">
        <f>VLOOKUP(A365,BASE.!$A$2:$T$878,15,FALSE)</f>
        <v xml:space="preserve">Fono: 224897900- 224897901
</v>
      </c>
      <c r="P365" s="124" t="str">
        <f>VLOOKUP(A365,BASE.!$A$2:$T$878,16,FALSE)</f>
        <v xml:space="preserve">E mail: gerencia@cormumel.cl </v>
      </c>
      <c r="Q365" s="124">
        <f>VLOOKUP(A365,BASE.!$A$2:$T$878,17,FALSE)</f>
        <v>0</v>
      </c>
      <c r="R365" s="124">
        <f>VLOOKUP(A365,BASE.!$A$2:$T$878,18,FALSE)</f>
        <v>93401</v>
      </c>
      <c r="S365" s="124" t="str">
        <f>VLOOKUP(A365,BASE.!$A$2:$T$878,19,FALSE)</f>
        <v>Se acompaña Certificado de la Institución, correspondiente a antecedentes financieros del año 2019, aprobados por el Sub Departamento de Supervisión Financiera Nacional.</v>
      </c>
      <c r="T365" s="169">
        <f>VLOOKUP(A365,BASE.!$A$2:$T$878,20,FALSE)</f>
        <v>37970</v>
      </c>
      <c r="U365" s="183">
        <v>6898</v>
      </c>
      <c r="V365" s="184">
        <v>6439140</v>
      </c>
      <c r="W365" s="184">
        <v>13065030</v>
      </c>
      <c r="X365" s="170">
        <v>44286</v>
      </c>
      <c r="Y365" s="166" t="s">
        <v>7879</v>
      </c>
      <c r="Z365" s="166" t="s">
        <v>7880</v>
      </c>
      <c r="AA365" s="183" t="s">
        <v>7922</v>
      </c>
    </row>
    <row r="366" spans="1:27" x14ac:dyDescent="0.2">
      <c r="A366" s="183">
        <v>6899</v>
      </c>
      <c r="B366" s="124" t="str">
        <f>VLOOKUP(A366,BASE.!$A$2:$T$878,2,FALSE)</f>
        <v>Corporación Demos una Oportunidad al Menor- Crédito al Menor</v>
      </c>
      <c r="C366" s="124">
        <f>VLOOKUP(A366,BASE.!$A$2:$T$878,3,FALSE)</f>
        <v>719365000</v>
      </c>
      <c r="D366" s="124" t="str">
        <f>VLOOKUP(A366,BASE.!$A$2:$T$878,4,FALSE)</f>
        <v>Corporación de Derecho Privado.</v>
      </c>
      <c r="E366" s="124" t="str">
        <f>VLOOKUP(A366,BASE.!$A$2:$T$878,5,FALSE)</f>
        <v xml:space="preserve">Otorgada por Decreto Supremo Nº 1392, de fecha 19 de noviembre de 1991, del Ministerio de Justicia. </v>
      </c>
      <c r="F366" s="124" t="str">
        <f>VLOOKUP(A366,BASE.!$A$2:$T$878,6,FALSE)</f>
        <v xml:space="preserve">Certificado de vigencia de persona jurídica sin fines de lucro, folio Nº 500354160689, de fecha 04 de noviembre de 2020, emitido por el Servicio de Registro Civil e Identificación.
</v>
      </c>
      <c r="G366" s="124" t="str">
        <f>VLOOKUP(A366,BASE.!$A$2:$T$878,7,FALSE)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66" s="124" t="str">
        <f>VLOOKUP(A366,BASE.!$A$2:$T$878,8,FALSE)</f>
        <v xml:space="preserve">Presidente: Álvaro Pezoa Bissieres, 
Secretaria: Vivian Nazal Zedan, 
Tesorera: Mº Inés Nilo Guerrero, 
Directores: 
Sergio Andrés Bianchi Echeñique
Fernando García Barrientos, 
Jorge Javier Obregón Kuhn, 
Paola Silvana Alvano Contador
</v>
      </c>
      <c r="I366" s="124" t="str">
        <f>VLOOKUP(A366,BASE.!$A$2:$T$878,9,FALSE)</f>
        <v>Durarán 03 años en sus cargos.</v>
      </c>
      <c r="J366" s="124" t="str">
        <f>VLOOKUP(A366,BASE.!$A$2:$T$878,10,FALSE)</f>
        <v>26 de abril de 2018 – al 26 de abril de 2021.</v>
      </c>
      <c r="K366" s="124" t="str">
        <f>VLOOKUP(A366,BASE.!$A$2:$T$878,11,FALSE)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66" s="124" t="str">
        <f>VLOOKUP(A366,BASE.!$A$2:$T$878,12,FALSE)</f>
        <v xml:space="preserve">Lautaro Nº 2755, comuna de La Pintana, Villa Jorge Yarur Banna, Región Metropolitana.
</v>
      </c>
      <c r="M366" s="124" t="str">
        <f>VLOOKUP(A366,BASE.!$A$2:$T$878,13,FALSE)</f>
        <v>XIII</v>
      </c>
      <c r="N366" s="124" t="str">
        <f>VLOOKUP(A366,BASE.!$A$2:$T$878,14,FALSE)</f>
        <v>La Pintana</v>
      </c>
      <c r="O366" s="124" t="str">
        <f>VLOOKUP(A366,BASE.!$A$2:$T$878,15,FALSE)</f>
        <v>225451947-96645763</v>
      </c>
      <c r="P366" s="124" t="str">
        <f>VLOOKUP(A366,BASE.!$A$2:$T$878,16,FALSE)</f>
        <v xml:space="preserve">contacto@corporacionccm.cl
</v>
      </c>
      <c r="Q366" s="124">
        <f>VLOOKUP(A366,BASE.!$A$2:$T$878,17,FALSE)</f>
        <v>0</v>
      </c>
      <c r="R366" s="124" t="str">
        <f>VLOOKUP(A366,BASE.!$A$2:$T$878,18,FALSE)</f>
        <v>93401: Institución de Asistencia Social</v>
      </c>
      <c r="S366" s="124" t="str">
        <f>VLOOKUP(A366,BASE.!$A$2:$T$878,19,FALSE)</f>
        <v>Se acompañan antecedentes financieros, correspondientes al año 2019, aprobados por el  Sub Departamento de Supervisión Financiera Nacional.</v>
      </c>
      <c r="T366" s="169">
        <f>VLOOKUP(A366,BASE.!$A$2:$T$878,20,FALSE)</f>
        <v>37970</v>
      </c>
      <c r="U366" s="183">
        <v>6899</v>
      </c>
      <c r="V366" s="184">
        <v>0</v>
      </c>
      <c r="W366" s="184">
        <v>63263758</v>
      </c>
      <c r="X366" s="170">
        <v>44286</v>
      </c>
      <c r="Y366" s="166" t="s">
        <v>7879</v>
      </c>
      <c r="Z366" s="166" t="s">
        <v>7880</v>
      </c>
      <c r="AA366" s="183" t="s">
        <v>7941</v>
      </c>
    </row>
    <row r="367" spans="1:27" x14ac:dyDescent="0.2">
      <c r="A367" s="183">
        <v>6900</v>
      </c>
      <c r="B367" s="124" t="str">
        <f>VLOOKUP(A367,BASE.!$A$2:$T$878,2,FALSE)</f>
        <v>Corporación de Educación, Rehabilitación, Capacitación, Atención de Menores y Perfeccionamiento ( C.E.R.C.A.P.)</v>
      </c>
      <c r="C367" s="124" t="str">
        <f>VLOOKUP(A367,BASE.!$A$2:$T$878,3,FALSE)</f>
        <v>72363900K</v>
      </c>
      <c r="D367" s="124" t="str">
        <f>VLOOKUP(A367,BASE.!$A$2:$T$878,4,FALSE)</f>
        <v>Corporación de Derecho Privado</v>
      </c>
      <c r="E367" s="124" t="str">
        <f>VLOOKUP(A367,BASE.!$A$2:$T$878,5,FALSE)</f>
        <v>Otorgada por Decreto Supremo Nº 1109, de 19 de diciembre de 1984, del Ministerio de Justicia.</v>
      </c>
      <c r="F367" s="124" t="str">
        <f>VLOOKUP(A367,BASE.!$A$2:$T$878,6,FALSE)</f>
        <v xml:space="preserve">Certificado de vigencia de persona jurídica sin fines de lucro, folio Nº 500334460905, de fecha 28 de julio de 2020, del Servicio de Registro Civil e Identificación.
</v>
      </c>
      <c r="G367" s="124" t="str">
        <f>VLOOKUP(A367,BASE.!$A$2:$T$878,7,FALSE)</f>
        <v>Administrar y operar servicios en las áreas de educación y de atención de menores, elaborar y ejecutar programas de educación, formación profesional, capacitación, rehabilitación y perfeccionamiento.</v>
      </c>
      <c r="H367" s="124" t="str">
        <f>VLOOKUP(A367,BASE.!$A$2:$T$878,8,FALSE)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7" s="124" t="str">
        <f>VLOOKUP(A367,BASE.!$A$2:$T$878,9,FALSE)</f>
        <v xml:space="preserve">5 años
</v>
      </c>
      <c r="J367" s="124" t="str">
        <f>VLOOKUP(A367,BASE.!$A$2:$T$878,10,FALSE)</f>
        <v xml:space="preserve">30 de septiembre de 2017 a 30 de septiembre de 2022.
</v>
      </c>
      <c r="K367" s="124" t="str">
        <f>VLOOKUP(A367,BASE.!$A$2:$T$878,11,FALSE)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7" s="124" t="str">
        <f>VLOOKUP(A367,BASE.!$A$2:$T$878,12,FALSE)</f>
        <v>El Overo N° 175, Villa Alemana. Región de Valparaíso</v>
      </c>
      <c r="M367" s="124" t="str">
        <f>VLOOKUP(A367,BASE.!$A$2:$T$878,13,FALSE)</f>
        <v>V</v>
      </c>
      <c r="N367" s="124" t="str">
        <f>VLOOKUP(A367,BASE.!$A$2:$T$878,14,FALSE)</f>
        <v>Villa Alemana</v>
      </c>
      <c r="O367" s="124" t="str">
        <f>VLOOKUP(A367,BASE.!$A$2:$T$878,15,FALSE)</f>
        <v>32-2532283</v>
      </c>
      <c r="P367" s="124" t="str">
        <f>VLOOKUP(A367,BASE.!$A$2:$T$878,16,FALSE)</f>
        <v>cercap@cercap.cl</v>
      </c>
      <c r="Q367" s="124">
        <f>VLOOKUP(A367,BASE.!$A$2:$T$878,17,FALSE)</f>
        <v>0</v>
      </c>
      <c r="R367" s="124">
        <f>VLOOKUP(A367,BASE.!$A$2:$T$878,18,FALSE)</f>
        <v>93401</v>
      </c>
      <c r="S367" s="124" t="str">
        <f>VLOOKUP(A367,BASE.!$A$2:$T$878,19,FALSE)</f>
        <v>Se acompaña el certificado financiero correspondiente al  año 2019  autorizado ante notario y balance general año 2019 aprobado por  USUFI</v>
      </c>
      <c r="T367" s="169">
        <f>VLOOKUP(A367,BASE.!$A$2:$T$878,20,FALSE)</f>
        <v>37970</v>
      </c>
      <c r="U367" s="183">
        <v>6900</v>
      </c>
      <c r="V367" s="184">
        <v>5663340</v>
      </c>
      <c r="W367" s="184">
        <v>18851940</v>
      </c>
      <c r="X367" s="170">
        <v>44286</v>
      </c>
      <c r="Y367" s="166" t="s">
        <v>7879</v>
      </c>
      <c r="Z367" s="166" t="s">
        <v>7880</v>
      </c>
      <c r="AA367" s="183" t="s">
        <v>8024</v>
      </c>
    </row>
    <row r="368" spans="1:27" x14ac:dyDescent="0.2">
      <c r="A368" s="183">
        <v>6900</v>
      </c>
      <c r="B368" s="124" t="str">
        <f>VLOOKUP(A368,BASE.!$A$2:$T$878,2,FALSE)</f>
        <v>Corporación de Educación, Rehabilitación, Capacitación, Atención de Menores y Perfeccionamiento ( C.E.R.C.A.P.)</v>
      </c>
      <c r="C368" s="124" t="str">
        <f>VLOOKUP(A368,BASE.!$A$2:$T$878,3,FALSE)</f>
        <v>72363900K</v>
      </c>
      <c r="D368" s="124" t="str">
        <f>VLOOKUP(A368,BASE.!$A$2:$T$878,4,FALSE)</f>
        <v>Corporación de Derecho Privado</v>
      </c>
      <c r="E368" s="124" t="str">
        <f>VLOOKUP(A368,BASE.!$A$2:$T$878,5,FALSE)</f>
        <v>Otorgada por Decreto Supremo Nº 1109, de 19 de diciembre de 1984, del Ministerio de Justicia.</v>
      </c>
      <c r="F368" s="124" t="str">
        <f>VLOOKUP(A368,BASE.!$A$2:$T$878,6,FALSE)</f>
        <v xml:space="preserve">Certificado de vigencia de persona jurídica sin fines de lucro, folio Nº 500334460905, de fecha 28 de julio de 2020, del Servicio de Registro Civil e Identificación.
</v>
      </c>
      <c r="G368" s="124" t="str">
        <f>VLOOKUP(A368,BASE.!$A$2:$T$878,7,FALSE)</f>
        <v>Administrar y operar servicios en las áreas de educación y de atención de menores, elaborar y ejecutar programas de educación, formación profesional, capacitación, rehabilitación y perfeccionamiento.</v>
      </c>
      <c r="H368" s="124" t="str">
        <f>VLOOKUP(A368,BASE.!$A$2:$T$878,8,FALSE)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8" s="124" t="str">
        <f>VLOOKUP(A368,BASE.!$A$2:$T$878,9,FALSE)</f>
        <v xml:space="preserve">5 años
</v>
      </c>
      <c r="J368" s="124" t="str">
        <f>VLOOKUP(A368,BASE.!$A$2:$T$878,10,FALSE)</f>
        <v xml:space="preserve">30 de septiembre de 2017 a 30 de septiembre de 2022.
</v>
      </c>
      <c r="K368" s="124" t="str">
        <f>VLOOKUP(A368,BASE.!$A$2:$T$878,11,FALSE)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8" s="124" t="str">
        <f>VLOOKUP(A368,BASE.!$A$2:$T$878,12,FALSE)</f>
        <v>El Overo N° 175, Villa Alemana. Región de Valparaíso</v>
      </c>
      <c r="M368" s="124" t="str">
        <f>VLOOKUP(A368,BASE.!$A$2:$T$878,13,FALSE)</f>
        <v>V</v>
      </c>
      <c r="N368" s="124" t="str">
        <f>VLOOKUP(A368,BASE.!$A$2:$T$878,14,FALSE)</f>
        <v>Villa Alemana</v>
      </c>
      <c r="O368" s="124" t="str">
        <f>VLOOKUP(A368,BASE.!$A$2:$T$878,15,FALSE)</f>
        <v>32-2532283</v>
      </c>
      <c r="P368" s="124" t="str">
        <f>VLOOKUP(A368,BASE.!$A$2:$T$878,16,FALSE)</f>
        <v>cercap@cercap.cl</v>
      </c>
      <c r="Q368" s="124">
        <f>VLOOKUP(A368,BASE.!$A$2:$T$878,17,FALSE)</f>
        <v>0</v>
      </c>
      <c r="R368" s="124">
        <f>VLOOKUP(A368,BASE.!$A$2:$T$878,18,FALSE)</f>
        <v>93401</v>
      </c>
      <c r="S368" s="124" t="str">
        <f>VLOOKUP(A368,BASE.!$A$2:$T$878,19,FALSE)</f>
        <v>Se acompaña el certificado financiero correspondiente al  año 2019  autorizado ante notario y balance general año 2019 aprobado por  USUFI</v>
      </c>
      <c r="T368" s="169">
        <f>VLOOKUP(A368,BASE.!$A$2:$T$878,20,FALSE)</f>
        <v>37970</v>
      </c>
      <c r="U368" s="183">
        <v>6900</v>
      </c>
      <c r="V368" s="184">
        <v>6361560</v>
      </c>
      <c r="W368" s="184">
        <v>19550160</v>
      </c>
      <c r="X368" s="170">
        <v>44286</v>
      </c>
      <c r="Y368" s="166" t="s">
        <v>7879</v>
      </c>
      <c r="Z368" s="166" t="s">
        <v>7880</v>
      </c>
      <c r="AA368" s="183" t="s">
        <v>8025</v>
      </c>
    </row>
    <row r="369" spans="1:27" x14ac:dyDescent="0.2">
      <c r="A369" s="183">
        <v>6900</v>
      </c>
      <c r="B369" s="124" t="str">
        <f>VLOOKUP(A369,BASE.!$A$2:$T$878,2,FALSE)</f>
        <v>Corporación de Educación, Rehabilitación, Capacitación, Atención de Menores y Perfeccionamiento ( C.E.R.C.A.P.)</v>
      </c>
      <c r="C369" s="124" t="str">
        <f>VLOOKUP(A369,BASE.!$A$2:$T$878,3,FALSE)</f>
        <v>72363900K</v>
      </c>
      <c r="D369" s="124" t="str">
        <f>VLOOKUP(A369,BASE.!$A$2:$T$878,4,FALSE)</f>
        <v>Corporación de Derecho Privado</v>
      </c>
      <c r="E369" s="124" t="str">
        <f>VLOOKUP(A369,BASE.!$A$2:$T$878,5,FALSE)</f>
        <v>Otorgada por Decreto Supremo Nº 1109, de 19 de diciembre de 1984, del Ministerio de Justicia.</v>
      </c>
      <c r="F369" s="124" t="str">
        <f>VLOOKUP(A369,BASE.!$A$2:$T$878,6,FALSE)</f>
        <v xml:space="preserve">Certificado de vigencia de persona jurídica sin fines de lucro, folio Nº 500334460905, de fecha 28 de julio de 2020, del Servicio de Registro Civil e Identificación.
</v>
      </c>
      <c r="G369" s="124" t="str">
        <f>VLOOKUP(A369,BASE.!$A$2:$T$878,7,FALSE)</f>
        <v>Administrar y operar servicios en las áreas de educación y de atención de menores, elaborar y ejecutar programas de educación, formación profesional, capacitación, rehabilitación y perfeccionamiento.</v>
      </c>
      <c r="H369" s="124" t="str">
        <f>VLOOKUP(A369,BASE.!$A$2:$T$878,8,FALSE)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9" s="124" t="str">
        <f>VLOOKUP(A369,BASE.!$A$2:$T$878,9,FALSE)</f>
        <v xml:space="preserve">5 años
</v>
      </c>
      <c r="J369" s="124" t="str">
        <f>VLOOKUP(A369,BASE.!$A$2:$T$878,10,FALSE)</f>
        <v xml:space="preserve">30 de septiembre de 2017 a 30 de septiembre de 2022.
</v>
      </c>
      <c r="K369" s="124" t="str">
        <f>VLOOKUP(A369,BASE.!$A$2:$T$878,11,FALSE)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9" s="124" t="str">
        <f>VLOOKUP(A369,BASE.!$A$2:$T$878,12,FALSE)</f>
        <v>El Overo N° 175, Villa Alemana. Región de Valparaíso</v>
      </c>
      <c r="M369" s="124" t="str">
        <f>VLOOKUP(A369,BASE.!$A$2:$T$878,13,FALSE)</f>
        <v>V</v>
      </c>
      <c r="N369" s="124" t="str">
        <f>VLOOKUP(A369,BASE.!$A$2:$T$878,14,FALSE)</f>
        <v>Villa Alemana</v>
      </c>
      <c r="O369" s="124" t="str">
        <f>VLOOKUP(A369,BASE.!$A$2:$T$878,15,FALSE)</f>
        <v>32-2532283</v>
      </c>
      <c r="P369" s="124" t="str">
        <f>VLOOKUP(A369,BASE.!$A$2:$T$878,16,FALSE)</f>
        <v>cercap@cercap.cl</v>
      </c>
      <c r="Q369" s="124">
        <f>VLOOKUP(A369,BASE.!$A$2:$T$878,17,FALSE)</f>
        <v>0</v>
      </c>
      <c r="R369" s="124">
        <f>VLOOKUP(A369,BASE.!$A$2:$T$878,18,FALSE)</f>
        <v>93401</v>
      </c>
      <c r="S369" s="124" t="str">
        <f>VLOOKUP(A369,BASE.!$A$2:$T$878,19,FALSE)</f>
        <v>Se acompaña el certificado financiero correspondiente al  año 2019  autorizado ante notario y balance general año 2019 aprobado por  USUFI</v>
      </c>
      <c r="T369" s="169">
        <f>VLOOKUP(A369,BASE.!$A$2:$T$878,20,FALSE)</f>
        <v>37970</v>
      </c>
      <c r="U369" s="183">
        <v>6900</v>
      </c>
      <c r="V369" s="184">
        <v>6456208</v>
      </c>
      <c r="W369" s="184">
        <v>19722388</v>
      </c>
      <c r="X369" s="170">
        <v>44286</v>
      </c>
      <c r="Y369" s="166" t="s">
        <v>7879</v>
      </c>
      <c r="Z369" s="166" t="s">
        <v>7880</v>
      </c>
      <c r="AA369" s="183" t="s">
        <v>8026</v>
      </c>
    </row>
    <row r="370" spans="1:27" x14ac:dyDescent="0.2">
      <c r="A370" s="183">
        <v>6900</v>
      </c>
      <c r="B370" s="124" t="str">
        <f>VLOOKUP(A370,BASE.!$A$2:$T$878,2,FALSE)</f>
        <v>Corporación de Educación, Rehabilitación, Capacitación, Atención de Menores y Perfeccionamiento ( C.E.R.C.A.P.)</v>
      </c>
      <c r="C370" s="124" t="str">
        <f>VLOOKUP(A370,BASE.!$A$2:$T$878,3,FALSE)</f>
        <v>72363900K</v>
      </c>
      <c r="D370" s="124" t="str">
        <f>VLOOKUP(A370,BASE.!$A$2:$T$878,4,FALSE)</f>
        <v>Corporación de Derecho Privado</v>
      </c>
      <c r="E370" s="124" t="str">
        <f>VLOOKUP(A370,BASE.!$A$2:$T$878,5,FALSE)</f>
        <v>Otorgada por Decreto Supremo Nº 1109, de 19 de diciembre de 1984, del Ministerio de Justicia.</v>
      </c>
      <c r="F370" s="124" t="str">
        <f>VLOOKUP(A370,BASE.!$A$2:$T$878,6,FALSE)</f>
        <v xml:space="preserve">Certificado de vigencia de persona jurídica sin fines de lucro, folio Nº 500334460905, de fecha 28 de julio de 2020, del Servicio de Registro Civil e Identificación.
</v>
      </c>
      <c r="G370" s="124" t="str">
        <f>VLOOKUP(A370,BASE.!$A$2:$T$878,7,FALSE)</f>
        <v>Administrar y operar servicios en las áreas de educación y de atención de menores, elaborar y ejecutar programas de educación, formación profesional, capacitación, rehabilitación y perfeccionamiento.</v>
      </c>
      <c r="H370" s="124" t="str">
        <f>VLOOKUP(A370,BASE.!$A$2:$T$878,8,FALSE)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0" s="124" t="str">
        <f>VLOOKUP(A370,BASE.!$A$2:$T$878,9,FALSE)</f>
        <v xml:space="preserve">5 años
</v>
      </c>
      <c r="J370" s="124" t="str">
        <f>VLOOKUP(A370,BASE.!$A$2:$T$878,10,FALSE)</f>
        <v xml:space="preserve">30 de septiembre de 2017 a 30 de septiembre de 2022.
</v>
      </c>
      <c r="K370" s="124" t="str">
        <f>VLOOKUP(A370,BASE.!$A$2:$T$878,11,FALSE)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0" s="124" t="str">
        <f>VLOOKUP(A370,BASE.!$A$2:$T$878,12,FALSE)</f>
        <v>El Overo N° 175, Villa Alemana. Región de Valparaíso</v>
      </c>
      <c r="M370" s="124" t="str">
        <f>VLOOKUP(A370,BASE.!$A$2:$T$878,13,FALSE)</f>
        <v>V</v>
      </c>
      <c r="N370" s="124" t="str">
        <f>VLOOKUP(A370,BASE.!$A$2:$T$878,14,FALSE)</f>
        <v>Villa Alemana</v>
      </c>
      <c r="O370" s="124" t="str">
        <f>VLOOKUP(A370,BASE.!$A$2:$T$878,15,FALSE)</f>
        <v>32-2532283</v>
      </c>
      <c r="P370" s="124" t="str">
        <f>VLOOKUP(A370,BASE.!$A$2:$T$878,16,FALSE)</f>
        <v>cercap@cercap.cl</v>
      </c>
      <c r="Q370" s="124">
        <f>VLOOKUP(A370,BASE.!$A$2:$T$878,17,FALSE)</f>
        <v>0</v>
      </c>
      <c r="R370" s="124">
        <f>VLOOKUP(A370,BASE.!$A$2:$T$878,18,FALSE)</f>
        <v>93401</v>
      </c>
      <c r="S370" s="124" t="str">
        <f>VLOOKUP(A370,BASE.!$A$2:$T$878,19,FALSE)</f>
        <v>Se acompaña el certificado financiero correspondiente al  año 2019  autorizado ante notario y balance general año 2019 aprobado por  USUFI</v>
      </c>
      <c r="T370" s="169">
        <f>VLOOKUP(A370,BASE.!$A$2:$T$878,20,FALSE)</f>
        <v>37970</v>
      </c>
      <c r="U370" s="183">
        <v>6900</v>
      </c>
      <c r="V370" s="184">
        <v>11869740</v>
      </c>
      <c r="W370" s="184">
        <v>28937340</v>
      </c>
      <c r="X370" s="170">
        <v>44286</v>
      </c>
      <c r="Y370" s="166" t="s">
        <v>7879</v>
      </c>
      <c r="Z370" s="166" t="s">
        <v>7880</v>
      </c>
      <c r="AA370" s="183" t="s">
        <v>7904</v>
      </c>
    </row>
    <row r="371" spans="1:27" x14ac:dyDescent="0.2">
      <c r="A371" s="183">
        <v>6900</v>
      </c>
      <c r="B371" s="124" t="str">
        <f>VLOOKUP(A371,BASE.!$A$2:$T$878,2,FALSE)</f>
        <v>Corporación de Educación, Rehabilitación, Capacitación, Atención de Menores y Perfeccionamiento ( C.E.R.C.A.P.)</v>
      </c>
      <c r="C371" s="124" t="str">
        <f>VLOOKUP(A371,BASE.!$A$2:$T$878,3,FALSE)</f>
        <v>72363900K</v>
      </c>
      <c r="D371" s="124" t="str">
        <f>VLOOKUP(A371,BASE.!$A$2:$T$878,4,FALSE)</f>
        <v>Corporación de Derecho Privado</v>
      </c>
      <c r="E371" s="124" t="str">
        <f>VLOOKUP(A371,BASE.!$A$2:$T$878,5,FALSE)</f>
        <v>Otorgada por Decreto Supremo Nº 1109, de 19 de diciembre de 1984, del Ministerio de Justicia.</v>
      </c>
      <c r="F371" s="124" t="str">
        <f>VLOOKUP(A371,BASE.!$A$2:$T$878,6,FALSE)</f>
        <v xml:space="preserve">Certificado de vigencia de persona jurídica sin fines de lucro, folio Nº 500334460905, de fecha 28 de julio de 2020, del Servicio de Registro Civil e Identificación.
</v>
      </c>
      <c r="G371" s="124" t="str">
        <f>VLOOKUP(A371,BASE.!$A$2:$T$878,7,FALSE)</f>
        <v>Administrar y operar servicios en las áreas de educación y de atención de menores, elaborar y ejecutar programas de educación, formación profesional, capacitación, rehabilitación y perfeccionamiento.</v>
      </c>
      <c r="H371" s="124" t="str">
        <f>VLOOKUP(A371,BASE.!$A$2:$T$878,8,FALSE)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1" s="124" t="str">
        <f>VLOOKUP(A371,BASE.!$A$2:$T$878,9,FALSE)</f>
        <v xml:space="preserve">5 años
</v>
      </c>
      <c r="J371" s="124" t="str">
        <f>VLOOKUP(A371,BASE.!$A$2:$T$878,10,FALSE)</f>
        <v xml:space="preserve">30 de septiembre de 2017 a 30 de septiembre de 2022.
</v>
      </c>
      <c r="K371" s="124" t="str">
        <f>VLOOKUP(A371,BASE.!$A$2:$T$878,11,FALSE)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1" s="124" t="str">
        <f>VLOOKUP(A371,BASE.!$A$2:$T$878,12,FALSE)</f>
        <v>El Overo N° 175, Villa Alemana. Región de Valparaíso</v>
      </c>
      <c r="M371" s="124" t="str">
        <f>VLOOKUP(A371,BASE.!$A$2:$T$878,13,FALSE)</f>
        <v>V</v>
      </c>
      <c r="N371" s="124" t="str">
        <f>VLOOKUP(A371,BASE.!$A$2:$T$878,14,FALSE)</f>
        <v>Villa Alemana</v>
      </c>
      <c r="O371" s="124" t="str">
        <f>VLOOKUP(A371,BASE.!$A$2:$T$878,15,FALSE)</f>
        <v>32-2532283</v>
      </c>
      <c r="P371" s="124" t="str">
        <f>VLOOKUP(A371,BASE.!$A$2:$T$878,16,FALSE)</f>
        <v>cercap@cercap.cl</v>
      </c>
      <c r="Q371" s="124">
        <f>VLOOKUP(A371,BASE.!$A$2:$T$878,17,FALSE)</f>
        <v>0</v>
      </c>
      <c r="R371" s="124">
        <f>VLOOKUP(A371,BASE.!$A$2:$T$878,18,FALSE)</f>
        <v>93401</v>
      </c>
      <c r="S371" s="124" t="str">
        <f>VLOOKUP(A371,BASE.!$A$2:$T$878,19,FALSE)</f>
        <v>Se acompaña el certificado financiero correspondiente al  año 2019  autorizado ante notario y balance general año 2019 aprobado por  USUFI</v>
      </c>
      <c r="T371" s="169">
        <f>VLOOKUP(A371,BASE.!$A$2:$T$878,20,FALSE)</f>
        <v>37970</v>
      </c>
      <c r="U371" s="183">
        <v>6900</v>
      </c>
      <c r="V371" s="184">
        <v>14585040</v>
      </c>
      <c r="W371" s="184">
        <v>44298180</v>
      </c>
      <c r="X371" s="170">
        <v>44286</v>
      </c>
      <c r="Y371" s="166" t="s">
        <v>7879</v>
      </c>
      <c r="Z371" s="166" t="s">
        <v>7880</v>
      </c>
      <c r="AA371" s="183" t="s">
        <v>8003</v>
      </c>
    </row>
    <row r="372" spans="1:27" x14ac:dyDescent="0.2">
      <c r="A372" s="183">
        <v>6900</v>
      </c>
      <c r="B372" s="124" t="str">
        <f>VLOOKUP(A372,BASE.!$A$2:$T$878,2,FALSE)</f>
        <v>Corporación de Educación, Rehabilitación, Capacitación, Atención de Menores y Perfeccionamiento ( C.E.R.C.A.P.)</v>
      </c>
      <c r="C372" s="124" t="str">
        <f>VLOOKUP(A372,BASE.!$A$2:$T$878,3,FALSE)</f>
        <v>72363900K</v>
      </c>
      <c r="D372" s="124" t="str">
        <f>VLOOKUP(A372,BASE.!$A$2:$T$878,4,FALSE)</f>
        <v>Corporación de Derecho Privado</v>
      </c>
      <c r="E372" s="124" t="str">
        <f>VLOOKUP(A372,BASE.!$A$2:$T$878,5,FALSE)</f>
        <v>Otorgada por Decreto Supremo Nº 1109, de 19 de diciembre de 1984, del Ministerio de Justicia.</v>
      </c>
      <c r="F372" s="124" t="str">
        <f>VLOOKUP(A372,BASE.!$A$2:$T$878,6,FALSE)</f>
        <v xml:space="preserve">Certificado de vigencia de persona jurídica sin fines de lucro, folio Nº 500334460905, de fecha 28 de julio de 2020, del Servicio de Registro Civil e Identificación.
</v>
      </c>
      <c r="G372" s="124" t="str">
        <f>VLOOKUP(A372,BASE.!$A$2:$T$878,7,FALSE)</f>
        <v>Administrar y operar servicios en las áreas de educación y de atención de menores, elaborar y ejecutar programas de educación, formación profesional, capacitación, rehabilitación y perfeccionamiento.</v>
      </c>
      <c r="H372" s="124" t="str">
        <f>VLOOKUP(A372,BASE.!$A$2:$T$878,8,FALSE)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2" s="124" t="str">
        <f>VLOOKUP(A372,BASE.!$A$2:$T$878,9,FALSE)</f>
        <v xml:space="preserve">5 años
</v>
      </c>
      <c r="J372" s="124" t="str">
        <f>VLOOKUP(A372,BASE.!$A$2:$T$878,10,FALSE)</f>
        <v xml:space="preserve">30 de septiembre de 2017 a 30 de septiembre de 2022.
</v>
      </c>
      <c r="K372" s="124" t="str">
        <f>VLOOKUP(A372,BASE.!$A$2:$T$878,11,FALSE)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2" s="124" t="str">
        <f>VLOOKUP(A372,BASE.!$A$2:$T$878,12,FALSE)</f>
        <v>El Overo N° 175, Villa Alemana. Región de Valparaíso</v>
      </c>
      <c r="M372" s="124" t="str">
        <f>VLOOKUP(A372,BASE.!$A$2:$T$878,13,FALSE)</f>
        <v>V</v>
      </c>
      <c r="N372" s="124" t="str">
        <f>VLOOKUP(A372,BASE.!$A$2:$T$878,14,FALSE)</f>
        <v>Villa Alemana</v>
      </c>
      <c r="O372" s="124" t="str">
        <f>VLOOKUP(A372,BASE.!$A$2:$T$878,15,FALSE)</f>
        <v>32-2532283</v>
      </c>
      <c r="P372" s="124" t="str">
        <f>VLOOKUP(A372,BASE.!$A$2:$T$878,16,FALSE)</f>
        <v>cercap@cercap.cl</v>
      </c>
      <c r="Q372" s="124">
        <f>VLOOKUP(A372,BASE.!$A$2:$T$878,17,FALSE)</f>
        <v>0</v>
      </c>
      <c r="R372" s="124">
        <f>VLOOKUP(A372,BASE.!$A$2:$T$878,18,FALSE)</f>
        <v>93401</v>
      </c>
      <c r="S372" s="124" t="str">
        <f>VLOOKUP(A372,BASE.!$A$2:$T$878,19,FALSE)</f>
        <v>Se acompaña el certificado financiero correspondiente al  año 2019  autorizado ante notario y balance general año 2019 aprobado por  USUFI</v>
      </c>
      <c r="T372" s="169">
        <f>VLOOKUP(A372,BASE.!$A$2:$T$878,20,FALSE)</f>
        <v>37970</v>
      </c>
      <c r="U372" s="183">
        <v>6900</v>
      </c>
      <c r="V372" s="184">
        <v>7252178</v>
      </c>
      <c r="W372" s="184">
        <v>21402770</v>
      </c>
      <c r="X372" s="170">
        <v>44286</v>
      </c>
      <c r="Y372" s="166" t="s">
        <v>7879</v>
      </c>
      <c r="Z372" s="166" t="s">
        <v>7880</v>
      </c>
      <c r="AA372" s="183" t="s">
        <v>8027</v>
      </c>
    </row>
    <row r="373" spans="1:27" x14ac:dyDescent="0.2">
      <c r="A373" s="183">
        <v>6900</v>
      </c>
      <c r="B373" s="124" t="str">
        <f>VLOOKUP(A373,BASE.!$A$2:$T$878,2,FALSE)</f>
        <v>Corporación de Educación, Rehabilitación, Capacitación, Atención de Menores y Perfeccionamiento ( C.E.R.C.A.P.)</v>
      </c>
      <c r="C373" s="124" t="str">
        <f>VLOOKUP(A373,BASE.!$A$2:$T$878,3,FALSE)</f>
        <v>72363900K</v>
      </c>
      <c r="D373" s="124" t="str">
        <f>VLOOKUP(A373,BASE.!$A$2:$T$878,4,FALSE)</f>
        <v>Corporación de Derecho Privado</v>
      </c>
      <c r="E373" s="124" t="str">
        <f>VLOOKUP(A373,BASE.!$A$2:$T$878,5,FALSE)</f>
        <v>Otorgada por Decreto Supremo Nº 1109, de 19 de diciembre de 1984, del Ministerio de Justicia.</v>
      </c>
      <c r="F373" s="124" t="str">
        <f>VLOOKUP(A373,BASE.!$A$2:$T$878,6,FALSE)</f>
        <v xml:space="preserve">Certificado de vigencia de persona jurídica sin fines de lucro, folio Nº 500334460905, de fecha 28 de julio de 2020, del Servicio de Registro Civil e Identificación.
</v>
      </c>
      <c r="G373" s="124" t="str">
        <f>VLOOKUP(A373,BASE.!$A$2:$T$878,7,FALSE)</f>
        <v>Administrar y operar servicios en las áreas de educación y de atención de menores, elaborar y ejecutar programas de educación, formación profesional, capacitación, rehabilitación y perfeccionamiento.</v>
      </c>
      <c r="H373" s="124" t="str">
        <f>VLOOKUP(A373,BASE.!$A$2:$T$878,8,FALSE)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3" s="124" t="str">
        <f>VLOOKUP(A373,BASE.!$A$2:$T$878,9,FALSE)</f>
        <v xml:space="preserve">5 años
</v>
      </c>
      <c r="J373" s="124" t="str">
        <f>VLOOKUP(A373,BASE.!$A$2:$T$878,10,FALSE)</f>
        <v xml:space="preserve">30 de septiembre de 2017 a 30 de septiembre de 2022.
</v>
      </c>
      <c r="K373" s="124" t="str">
        <f>VLOOKUP(A373,BASE.!$A$2:$T$878,11,FALSE)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3" s="124" t="str">
        <f>VLOOKUP(A373,BASE.!$A$2:$T$878,12,FALSE)</f>
        <v>El Overo N° 175, Villa Alemana. Región de Valparaíso</v>
      </c>
      <c r="M373" s="124" t="str">
        <f>VLOOKUP(A373,BASE.!$A$2:$T$878,13,FALSE)</f>
        <v>V</v>
      </c>
      <c r="N373" s="124" t="str">
        <f>VLOOKUP(A373,BASE.!$A$2:$T$878,14,FALSE)</f>
        <v>Villa Alemana</v>
      </c>
      <c r="O373" s="124" t="str">
        <f>VLOOKUP(A373,BASE.!$A$2:$T$878,15,FALSE)</f>
        <v>32-2532283</v>
      </c>
      <c r="P373" s="124" t="str">
        <f>VLOOKUP(A373,BASE.!$A$2:$T$878,16,FALSE)</f>
        <v>cercap@cercap.cl</v>
      </c>
      <c r="Q373" s="124">
        <f>VLOOKUP(A373,BASE.!$A$2:$T$878,17,FALSE)</f>
        <v>0</v>
      </c>
      <c r="R373" s="124">
        <f>VLOOKUP(A373,BASE.!$A$2:$T$878,18,FALSE)</f>
        <v>93401</v>
      </c>
      <c r="S373" s="124" t="str">
        <f>VLOOKUP(A373,BASE.!$A$2:$T$878,19,FALSE)</f>
        <v>Se acompaña el certificado financiero correspondiente al  año 2019  autorizado ante notario y balance general año 2019 aprobado por  USUFI</v>
      </c>
      <c r="T373" s="169">
        <f>VLOOKUP(A373,BASE.!$A$2:$T$878,20,FALSE)</f>
        <v>37970</v>
      </c>
      <c r="U373" s="183">
        <v>6900</v>
      </c>
      <c r="V373" s="184">
        <v>6982200</v>
      </c>
      <c r="W373" s="184">
        <v>19395000</v>
      </c>
      <c r="X373" s="170">
        <v>44286</v>
      </c>
      <c r="Y373" s="166" t="s">
        <v>7879</v>
      </c>
      <c r="Z373" s="166" t="s">
        <v>7880</v>
      </c>
      <c r="AA373" s="183" t="s">
        <v>8028</v>
      </c>
    </row>
    <row r="374" spans="1:27" x14ac:dyDescent="0.2">
      <c r="A374" s="183">
        <v>6900</v>
      </c>
      <c r="B374" s="124" t="str">
        <f>VLOOKUP(A374,BASE.!$A$2:$T$878,2,FALSE)</f>
        <v>Corporación de Educación, Rehabilitación, Capacitación, Atención de Menores y Perfeccionamiento ( C.E.R.C.A.P.)</v>
      </c>
      <c r="C374" s="124" t="str">
        <f>VLOOKUP(A374,BASE.!$A$2:$T$878,3,FALSE)</f>
        <v>72363900K</v>
      </c>
      <c r="D374" s="124" t="str">
        <f>VLOOKUP(A374,BASE.!$A$2:$T$878,4,FALSE)</f>
        <v>Corporación de Derecho Privado</v>
      </c>
      <c r="E374" s="124" t="str">
        <f>VLOOKUP(A374,BASE.!$A$2:$T$878,5,FALSE)</f>
        <v>Otorgada por Decreto Supremo Nº 1109, de 19 de diciembre de 1984, del Ministerio de Justicia.</v>
      </c>
      <c r="F374" s="124" t="str">
        <f>VLOOKUP(A374,BASE.!$A$2:$T$878,6,FALSE)</f>
        <v xml:space="preserve">Certificado de vigencia de persona jurídica sin fines de lucro, folio Nº 500334460905, de fecha 28 de julio de 2020, del Servicio de Registro Civil e Identificación.
</v>
      </c>
      <c r="G374" s="124" t="str">
        <f>VLOOKUP(A374,BASE.!$A$2:$T$878,7,FALSE)</f>
        <v>Administrar y operar servicios en las áreas de educación y de atención de menores, elaborar y ejecutar programas de educación, formación profesional, capacitación, rehabilitación y perfeccionamiento.</v>
      </c>
      <c r="H374" s="124" t="str">
        <f>VLOOKUP(A374,BASE.!$A$2:$T$878,8,FALSE)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4" s="124" t="str">
        <f>VLOOKUP(A374,BASE.!$A$2:$T$878,9,FALSE)</f>
        <v xml:space="preserve">5 años
</v>
      </c>
      <c r="J374" s="124" t="str">
        <f>VLOOKUP(A374,BASE.!$A$2:$T$878,10,FALSE)</f>
        <v xml:space="preserve">30 de septiembre de 2017 a 30 de septiembre de 2022.
</v>
      </c>
      <c r="K374" s="124" t="str">
        <f>VLOOKUP(A374,BASE.!$A$2:$T$878,11,FALSE)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4" s="124" t="str">
        <f>VLOOKUP(A374,BASE.!$A$2:$T$878,12,FALSE)</f>
        <v>El Overo N° 175, Villa Alemana. Región de Valparaíso</v>
      </c>
      <c r="M374" s="124" t="str">
        <f>VLOOKUP(A374,BASE.!$A$2:$T$878,13,FALSE)</f>
        <v>V</v>
      </c>
      <c r="N374" s="124" t="str">
        <f>VLOOKUP(A374,BASE.!$A$2:$T$878,14,FALSE)</f>
        <v>Villa Alemana</v>
      </c>
      <c r="O374" s="124" t="str">
        <f>VLOOKUP(A374,BASE.!$A$2:$T$878,15,FALSE)</f>
        <v>32-2532283</v>
      </c>
      <c r="P374" s="124" t="str">
        <f>VLOOKUP(A374,BASE.!$A$2:$T$878,16,FALSE)</f>
        <v>cercap@cercap.cl</v>
      </c>
      <c r="Q374" s="124">
        <f>VLOOKUP(A374,BASE.!$A$2:$T$878,17,FALSE)</f>
        <v>0</v>
      </c>
      <c r="R374" s="124">
        <f>VLOOKUP(A374,BASE.!$A$2:$T$878,18,FALSE)</f>
        <v>93401</v>
      </c>
      <c r="S374" s="124" t="str">
        <f>VLOOKUP(A374,BASE.!$A$2:$T$878,19,FALSE)</f>
        <v>Se acompaña el certificado financiero correspondiente al  año 2019  autorizado ante notario y balance general año 2019 aprobado por  USUFI</v>
      </c>
      <c r="T374" s="169">
        <f>VLOOKUP(A374,BASE.!$A$2:$T$878,20,FALSE)</f>
        <v>37970</v>
      </c>
      <c r="U374" s="183">
        <v>6900</v>
      </c>
      <c r="V374" s="184">
        <v>14274720</v>
      </c>
      <c r="W374" s="184">
        <v>29174580</v>
      </c>
      <c r="X374" s="170">
        <v>44286</v>
      </c>
      <c r="Y374" s="166" t="s">
        <v>7879</v>
      </c>
      <c r="Z374" s="166" t="s">
        <v>7880</v>
      </c>
      <c r="AA374" s="183" t="s">
        <v>8029</v>
      </c>
    </row>
    <row r="375" spans="1:27" x14ac:dyDescent="0.2">
      <c r="A375" s="183">
        <v>6900</v>
      </c>
      <c r="B375" s="124" t="str">
        <f>VLOOKUP(A375,BASE.!$A$2:$T$878,2,FALSE)</f>
        <v>Corporación de Educación, Rehabilitación, Capacitación, Atención de Menores y Perfeccionamiento ( C.E.R.C.A.P.)</v>
      </c>
      <c r="C375" s="124" t="str">
        <f>VLOOKUP(A375,BASE.!$A$2:$T$878,3,FALSE)</f>
        <v>72363900K</v>
      </c>
      <c r="D375" s="124" t="str">
        <f>VLOOKUP(A375,BASE.!$A$2:$T$878,4,FALSE)</f>
        <v>Corporación de Derecho Privado</v>
      </c>
      <c r="E375" s="124" t="str">
        <f>VLOOKUP(A375,BASE.!$A$2:$T$878,5,FALSE)</f>
        <v>Otorgada por Decreto Supremo Nº 1109, de 19 de diciembre de 1984, del Ministerio de Justicia.</v>
      </c>
      <c r="F375" s="124" t="str">
        <f>VLOOKUP(A375,BASE.!$A$2:$T$878,6,FALSE)</f>
        <v xml:space="preserve">Certificado de vigencia de persona jurídica sin fines de lucro, folio Nº 500334460905, de fecha 28 de julio de 2020, del Servicio de Registro Civil e Identificación.
</v>
      </c>
      <c r="G375" s="124" t="str">
        <f>VLOOKUP(A375,BASE.!$A$2:$T$878,7,FALSE)</f>
        <v>Administrar y operar servicios en las áreas de educación y de atención de menores, elaborar y ejecutar programas de educación, formación profesional, capacitación, rehabilitación y perfeccionamiento.</v>
      </c>
      <c r="H375" s="124" t="str">
        <f>VLOOKUP(A375,BASE.!$A$2:$T$878,8,FALSE)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5" s="124" t="str">
        <f>VLOOKUP(A375,BASE.!$A$2:$T$878,9,FALSE)</f>
        <v xml:space="preserve">5 años
</v>
      </c>
      <c r="J375" s="124" t="str">
        <f>VLOOKUP(A375,BASE.!$A$2:$T$878,10,FALSE)</f>
        <v xml:space="preserve">30 de septiembre de 2017 a 30 de septiembre de 2022.
</v>
      </c>
      <c r="K375" s="124" t="str">
        <f>VLOOKUP(A375,BASE.!$A$2:$T$878,11,FALSE)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124" t="str">
        <f>VLOOKUP(A375,BASE.!$A$2:$T$878,12,FALSE)</f>
        <v>El Overo N° 175, Villa Alemana. Región de Valparaíso</v>
      </c>
      <c r="M375" s="124" t="str">
        <f>VLOOKUP(A375,BASE.!$A$2:$T$878,13,FALSE)</f>
        <v>V</v>
      </c>
      <c r="N375" s="124" t="str">
        <f>VLOOKUP(A375,BASE.!$A$2:$T$878,14,FALSE)</f>
        <v>Villa Alemana</v>
      </c>
      <c r="O375" s="124" t="str">
        <f>VLOOKUP(A375,BASE.!$A$2:$T$878,15,FALSE)</f>
        <v>32-2532283</v>
      </c>
      <c r="P375" s="124" t="str">
        <f>VLOOKUP(A375,BASE.!$A$2:$T$878,16,FALSE)</f>
        <v>cercap@cercap.cl</v>
      </c>
      <c r="Q375" s="124">
        <f>VLOOKUP(A375,BASE.!$A$2:$T$878,17,FALSE)</f>
        <v>0</v>
      </c>
      <c r="R375" s="124">
        <f>VLOOKUP(A375,BASE.!$A$2:$T$878,18,FALSE)</f>
        <v>93401</v>
      </c>
      <c r="S375" s="124" t="str">
        <f>VLOOKUP(A375,BASE.!$A$2:$T$878,19,FALSE)</f>
        <v>Se acompaña el certificado financiero correspondiente al  año 2019  autorizado ante notario y balance general año 2019 aprobado por  USUFI</v>
      </c>
      <c r="T375" s="169">
        <f>VLOOKUP(A375,BASE.!$A$2:$T$878,20,FALSE)</f>
        <v>37970</v>
      </c>
      <c r="U375" s="183">
        <v>6900</v>
      </c>
      <c r="V375" s="184">
        <v>4732380</v>
      </c>
      <c r="W375" s="184">
        <v>15826320</v>
      </c>
      <c r="X375" s="170">
        <v>44286</v>
      </c>
      <c r="Y375" s="166" t="s">
        <v>7879</v>
      </c>
      <c r="Z375" s="166" t="s">
        <v>7880</v>
      </c>
      <c r="AA375" s="183" t="s">
        <v>8030</v>
      </c>
    </row>
    <row r="376" spans="1:27" x14ac:dyDescent="0.2">
      <c r="A376" s="183">
        <v>6900</v>
      </c>
      <c r="B376" s="124" t="str">
        <f>VLOOKUP(A376,BASE.!$A$2:$T$878,2,FALSE)</f>
        <v>Corporación de Educación, Rehabilitación, Capacitación, Atención de Menores y Perfeccionamiento ( C.E.R.C.A.P.)</v>
      </c>
      <c r="C376" s="124" t="str">
        <f>VLOOKUP(A376,BASE.!$A$2:$T$878,3,FALSE)</f>
        <v>72363900K</v>
      </c>
      <c r="D376" s="124" t="str">
        <f>VLOOKUP(A376,BASE.!$A$2:$T$878,4,FALSE)</f>
        <v>Corporación de Derecho Privado</v>
      </c>
      <c r="E376" s="124" t="str">
        <f>VLOOKUP(A376,BASE.!$A$2:$T$878,5,FALSE)</f>
        <v>Otorgada por Decreto Supremo Nº 1109, de 19 de diciembre de 1984, del Ministerio de Justicia.</v>
      </c>
      <c r="F376" s="124" t="str">
        <f>VLOOKUP(A376,BASE.!$A$2:$T$878,6,FALSE)</f>
        <v xml:space="preserve">Certificado de vigencia de persona jurídica sin fines de lucro, folio Nº 500334460905, de fecha 28 de julio de 2020, del Servicio de Registro Civil e Identificación.
</v>
      </c>
      <c r="G376" s="124" t="str">
        <f>VLOOKUP(A376,BASE.!$A$2:$T$878,7,FALSE)</f>
        <v>Administrar y operar servicios en las áreas de educación y de atención de menores, elaborar y ejecutar programas de educación, formación profesional, capacitación, rehabilitación y perfeccionamiento.</v>
      </c>
      <c r="H376" s="124" t="str">
        <f>VLOOKUP(A376,BASE.!$A$2:$T$878,8,FALSE)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6" s="124" t="str">
        <f>VLOOKUP(A376,BASE.!$A$2:$T$878,9,FALSE)</f>
        <v xml:space="preserve">5 años
</v>
      </c>
      <c r="J376" s="124" t="str">
        <f>VLOOKUP(A376,BASE.!$A$2:$T$878,10,FALSE)</f>
        <v xml:space="preserve">30 de septiembre de 2017 a 30 de septiembre de 2022.
</v>
      </c>
      <c r="K376" s="124" t="str">
        <f>VLOOKUP(A376,BASE.!$A$2:$T$878,11,FALSE)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124" t="str">
        <f>VLOOKUP(A376,BASE.!$A$2:$T$878,12,FALSE)</f>
        <v>El Overo N° 175, Villa Alemana. Región de Valparaíso</v>
      </c>
      <c r="M376" s="124" t="str">
        <f>VLOOKUP(A376,BASE.!$A$2:$T$878,13,FALSE)</f>
        <v>V</v>
      </c>
      <c r="N376" s="124" t="str">
        <f>VLOOKUP(A376,BASE.!$A$2:$T$878,14,FALSE)</f>
        <v>Villa Alemana</v>
      </c>
      <c r="O376" s="124" t="str">
        <f>VLOOKUP(A376,BASE.!$A$2:$T$878,15,FALSE)</f>
        <v>32-2532283</v>
      </c>
      <c r="P376" s="124" t="str">
        <f>VLOOKUP(A376,BASE.!$A$2:$T$878,16,FALSE)</f>
        <v>cercap@cercap.cl</v>
      </c>
      <c r="Q376" s="124">
        <f>VLOOKUP(A376,BASE.!$A$2:$T$878,17,FALSE)</f>
        <v>0</v>
      </c>
      <c r="R376" s="124">
        <f>VLOOKUP(A376,BASE.!$A$2:$T$878,18,FALSE)</f>
        <v>93401</v>
      </c>
      <c r="S376" s="124" t="str">
        <f>VLOOKUP(A376,BASE.!$A$2:$T$878,19,FALSE)</f>
        <v>Se acompaña el certificado financiero correspondiente al  año 2019  autorizado ante notario y balance general año 2019 aprobado por  USUFI</v>
      </c>
      <c r="T376" s="169">
        <f>VLOOKUP(A376,BASE.!$A$2:$T$878,20,FALSE)</f>
        <v>37970</v>
      </c>
      <c r="U376" s="183">
        <v>6900</v>
      </c>
      <c r="V376" s="184">
        <v>41769072</v>
      </c>
      <c r="W376" s="184">
        <v>116698086</v>
      </c>
      <c r="X376" s="170">
        <v>44286</v>
      </c>
      <c r="Y376" s="166" t="s">
        <v>7879</v>
      </c>
      <c r="Z376" s="166" t="s">
        <v>7880</v>
      </c>
      <c r="AA376" s="183" t="s">
        <v>7885</v>
      </c>
    </row>
    <row r="377" spans="1:27" x14ac:dyDescent="0.2">
      <c r="A377" s="183">
        <v>6900</v>
      </c>
      <c r="B377" s="124" t="str">
        <f>VLOOKUP(A377,BASE.!$A$2:$T$878,2,FALSE)</f>
        <v>Corporación de Educación, Rehabilitación, Capacitación, Atención de Menores y Perfeccionamiento ( C.E.R.C.A.P.)</v>
      </c>
      <c r="C377" s="124" t="str">
        <f>VLOOKUP(A377,BASE.!$A$2:$T$878,3,FALSE)</f>
        <v>72363900K</v>
      </c>
      <c r="D377" s="124" t="str">
        <f>VLOOKUP(A377,BASE.!$A$2:$T$878,4,FALSE)</f>
        <v>Corporación de Derecho Privado</v>
      </c>
      <c r="E377" s="124" t="str">
        <f>VLOOKUP(A377,BASE.!$A$2:$T$878,5,FALSE)</f>
        <v>Otorgada por Decreto Supremo Nº 1109, de 19 de diciembre de 1984, del Ministerio de Justicia.</v>
      </c>
      <c r="F377" s="124" t="str">
        <f>VLOOKUP(A377,BASE.!$A$2:$T$878,6,FALSE)</f>
        <v xml:space="preserve">Certificado de vigencia de persona jurídica sin fines de lucro, folio Nº 500334460905, de fecha 28 de julio de 2020, del Servicio de Registro Civil e Identificación.
</v>
      </c>
      <c r="G377" s="124" t="str">
        <f>VLOOKUP(A377,BASE.!$A$2:$T$878,7,FALSE)</f>
        <v>Administrar y operar servicios en las áreas de educación y de atención de menores, elaborar y ejecutar programas de educación, formación profesional, capacitación, rehabilitación y perfeccionamiento.</v>
      </c>
      <c r="H377" s="124" t="str">
        <f>VLOOKUP(A377,BASE.!$A$2:$T$878,8,FALSE)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7" s="124" t="str">
        <f>VLOOKUP(A377,BASE.!$A$2:$T$878,9,FALSE)</f>
        <v xml:space="preserve">5 años
</v>
      </c>
      <c r="J377" s="124" t="str">
        <f>VLOOKUP(A377,BASE.!$A$2:$T$878,10,FALSE)</f>
        <v xml:space="preserve">30 de septiembre de 2017 a 30 de septiembre de 2022.
</v>
      </c>
      <c r="K377" s="124" t="str">
        <f>VLOOKUP(A377,BASE.!$A$2:$T$878,11,FALSE)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124" t="str">
        <f>VLOOKUP(A377,BASE.!$A$2:$T$878,12,FALSE)</f>
        <v>El Overo N° 175, Villa Alemana. Región de Valparaíso</v>
      </c>
      <c r="M377" s="124" t="str">
        <f>VLOOKUP(A377,BASE.!$A$2:$T$878,13,FALSE)</f>
        <v>V</v>
      </c>
      <c r="N377" s="124" t="str">
        <f>VLOOKUP(A377,BASE.!$A$2:$T$878,14,FALSE)</f>
        <v>Villa Alemana</v>
      </c>
      <c r="O377" s="124" t="str">
        <f>VLOOKUP(A377,BASE.!$A$2:$T$878,15,FALSE)</f>
        <v>32-2532283</v>
      </c>
      <c r="P377" s="124" t="str">
        <f>VLOOKUP(A377,BASE.!$A$2:$T$878,16,FALSE)</f>
        <v>cercap@cercap.cl</v>
      </c>
      <c r="Q377" s="124">
        <f>VLOOKUP(A377,BASE.!$A$2:$T$878,17,FALSE)</f>
        <v>0</v>
      </c>
      <c r="R377" s="124">
        <f>VLOOKUP(A377,BASE.!$A$2:$T$878,18,FALSE)</f>
        <v>93401</v>
      </c>
      <c r="S377" s="124" t="str">
        <f>VLOOKUP(A377,BASE.!$A$2:$T$878,19,FALSE)</f>
        <v>Se acompaña el certificado financiero correspondiente al  año 2019  autorizado ante notario y balance general año 2019 aprobado por  USUFI</v>
      </c>
      <c r="T377" s="169">
        <f>VLOOKUP(A377,BASE.!$A$2:$T$878,20,FALSE)</f>
        <v>37970</v>
      </c>
      <c r="U377" s="183">
        <v>6900</v>
      </c>
      <c r="V377" s="184">
        <v>45125700</v>
      </c>
      <c r="W377" s="184">
        <v>96393720</v>
      </c>
      <c r="X377" s="170">
        <v>44286</v>
      </c>
      <c r="Y377" s="166" t="s">
        <v>7879</v>
      </c>
      <c r="Z377" s="166" t="s">
        <v>7880</v>
      </c>
      <c r="AA377" s="183" t="s">
        <v>7886</v>
      </c>
    </row>
    <row r="378" spans="1:27" x14ac:dyDescent="0.2">
      <c r="A378" s="183">
        <v>6900</v>
      </c>
      <c r="B378" s="124" t="str">
        <f>VLOOKUP(A378,BASE.!$A$2:$T$878,2,FALSE)</f>
        <v>Corporación de Educación, Rehabilitación, Capacitación, Atención de Menores y Perfeccionamiento ( C.E.R.C.A.P.)</v>
      </c>
      <c r="C378" s="124" t="str">
        <f>VLOOKUP(A378,BASE.!$A$2:$T$878,3,FALSE)</f>
        <v>72363900K</v>
      </c>
      <c r="D378" s="124" t="str">
        <f>VLOOKUP(A378,BASE.!$A$2:$T$878,4,FALSE)</f>
        <v>Corporación de Derecho Privado</v>
      </c>
      <c r="E378" s="124" t="str">
        <f>VLOOKUP(A378,BASE.!$A$2:$T$878,5,FALSE)</f>
        <v>Otorgada por Decreto Supremo Nº 1109, de 19 de diciembre de 1984, del Ministerio de Justicia.</v>
      </c>
      <c r="F378" s="124" t="str">
        <f>VLOOKUP(A378,BASE.!$A$2:$T$878,6,FALSE)</f>
        <v xml:space="preserve">Certificado de vigencia de persona jurídica sin fines de lucro, folio Nº 500334460905, de fecha 28 de julio de 2020, del Servicio de Registro Civil e Identificación.
</v>
      </c>
      <c r="G378" s="124" t="str">
        <f>VLOOKUP(A378,BASE.!$A$2:$T$878,7,FALSE)</f>
        <v>Administrar y operar servicios en las áreas de educación y de atención de menores, elaborar y ejecutar programas de educación, formación profesional, capacitación, rehabilitación y perfeccionamiento.</v>
      </c>
      <c r="H378" s="124" t="str">
        <f>VLOOKUP(A378,BASE.!$A$2:$T$878,8,FALSE)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8" s="124" t="str">
        <f>VLOOKUP(A378,BASE.!$A$2:$T$878,9,FALSE)</f>
        <v xml:space="preserve">5 años
</v>
      </c>
      <c r="J378" s="124" t="str">
        <f>VLOOKUP(A378,BASE.!$A$2:$T$878,10,FALSE)</f>
        <v xml:space="preserve">30 de septiembre de 2017 a 30 de septiembre de 2022.
</v>
      </c>
      <c r="K378" s="124" t="str">
        <f>VLOOKUP(A378,BASE.!$A$2:$T$878,11,FALSE)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124" t="str">
        <f>VLOOKUP(A378,BASE.!$A$2:$T$878,12,FALSE)</f>
        <v>El Overo N° 175, Villa Alemana. Región de Valparaíso</v>
      </c>
      <c r="M378" s="124" t="str">
        <f>VLOOKUP(A378,BASE.!$A$2:$T$878,13,FALSE)</f>
        <v>V</v>
      </c>
      <c r="N378" s="124" t="str">
        <f>VLOOKUP(A378,BASE.!$A$2:$T$878,14,FALSE)</f>
        <v>Villa Alemana</v>
      </c>
      <c r="O378" s="124" t="str">
        <f>VLOOKUP(A378,BASE.!$A$2:$T$878,15,FALSE)</f>
        <v>32-2532283</v>
      </c>
      <c r="P378" s="124" t="str">
        <f>VLOOKUP(A378,BASE.!$A$2:$T$878,16,FALSE)</f>
        <v>cercap@cercap.cl</v>
      </c>
      <c r="Q378" s="124">
        <f>VLOOKUP(A378,BASE.!$A$2:$T$878,17,FALSE)</f>
        <v>0</v>
      </c>
      <c r="R378" s="124">
        <f>VLOOKUP(A378,BASE.!$A$2:$T$878,18,FALSE)</f>
        <v>93401</v>
      </c>
      <c r="S378" s="124" t="str">
        <f>VLOOKUP(A378,BASE.!$A$2:$T$878,19,FALSE)</f>
        <v>Se acompaña el certificado financiero correspondiente al  año 2019  autorizado ante notario y balance general año 2019 aprobado por  USUFI</v>
      </c>
      <c r="T378" s="169">
        <f>VLOOKUP(A378,BASE.!$A$2:$T$878,20,FALSE)</f>
        <v>37970</v>
      </c>
      <c r="U378" s="183">
        <v>6900</v>
      </c>
      <c r="V378" s="184">
        <v>14662620</v>
      </c>
      <c r="W378" s="184">
        <v>29713140</v>
      </c>
      <c r="X378" s="170">
        <v>44286</v>
      </c>
      <c r="Y378" s="166" t="s">
        <v>7879</v>
      </c>
      <c r="Z378" s="166" t="s">
        <v>7880</v>
      </c>
      <c r="AA378" s="183" t="s">
        <v>7897</v>
      </c>
    </row>
    <row r="379" spans="1:27" x14ac:dyDescent="0.2">
      <c r="A379" s="183">
        <v>6900</v>
      </c>
      <c r="B379" s="124" t="str">
        <f>VLOOKUP(A379,BASE.!$A$2:$T$878,2,FALSE)</f>
        <v>Corporación de Educación, Rehabilitación, Capacitación, Atención de Menores y Perfeccionamiento ( C.E.R.C.A.P.)</v>
      </c>
      <c r="C379" s="124" t="str">
        <f>VLOOKUP(A379,BASE.!$A$2:$T$878,3,FALSE)</f>
        <v>72363900K</v>
      </c>
      <c r="D379" s="124" t="str">
        <f>VLOOKUP(A379,BASE.!$A$2:$T$878,4,FALSE)</f>
        <v>Corporación de Derecho Privado</v>
      </c>
      <c r="E379" s="124" t="str">
        <f>VLOOKUP(A379,BASE.!$A$2:$T$878,5,FALSE)</f>
        <v>Otorgada por Decreto Supremo Nº 1109, de 19 de diciembre de 1984, del Ministerio de Justicia.</v>
      </c>
      <c r="F379" s="124" t="str">
        <f>VLOOKUP(A379,BASE.!$A$2:$T$878,6,FALSE)</f>
        <v xml:space="preserve">Certificado de vigencia de persona jurídica sin fines de lucro, folio Nº 500334460905, de fecha 28 de julio de 2020, del Servicio de Registro Civil e Identificación.
</v>
      </c>
      <c r="G379" s="124" t="str">
        <f>VLOOKUP(A379,BASE.!$A$2:$T$878,7,FALSE)</f>
        <v>Administrar y operar servicios en las áreas de educación y de atención de menores, elaborar y ejecutar programas de educación, formación profesional, capacitación, rehabilitación y perfeccionamiento.</v>
      </c>
      <c r="H379" s="124" t="str">
        <f>VLOOKUP(A379,BASE.!$A$2:$T$878,8,FALSE)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9" s="124" t="str">
        <f>VLOOKUP(A379,BASE.!$A$2:$T$878,9,FALSE)</f>
        <v xml:space="preserve">5 años
</v>
      </c>
      <c r="J379" s="124" t="str">
        <f>VLOOKUP(A379,BASE.!$A$2:$T$878,10,FALSE)</f>
        <v xml:space="preserve">30 de septiembre de 2017 a 30 de septiembre de 2022.
</v>
      </c>
      <c r="K379" s="124" t="str">
        <f>VLOOKUP(A379,BASE.!$A$2:$T$878,11,FALSE)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124" t="str">
        <f>VLOOKUP(A379,BASE.!$A$2:$T$878,12,FALSE)</f>
        <v>El Overo N° 175, Villa Alemana. Región de Valparaíso</v>
      </c>
      <c r="M379" s="124" t="str">
        <f>VLOOKUP(A379,BASE.!$A$2:$T$878,13,FALSE)</f>
        <v>V</v>
      </c>
      <c r="N379" s="124" t="str">
        <f>VLOOKUP(A379,BASE.!$A$2:$T$878,14,FALSE)</f>
        <v>Villa Alemana</v>
      </c>
      <c r="O379" s="124" t="str">
        <f>VLOOKUP(A379,BASE.!$A$2:$T$878,15,FALSE)</f>
        <v>32-2532283</v>
      </c>
      <c r="P379" s="124" t="str">
        <f>VLOOKUP(A379,BASE.!$A$2:$T$878,16,FALSE)</f>
        <v>cercap@cercap.cl</v>
      </c>
      <c r="Q379" s="124">
        <f>VLOOKUP(A379,BASE.!$A$2:$T$878,17,FALSE)</f>
        <v>0</v>
      </c>
      <c r="R379" s="124">
        <f>VLOOKUP(A379,BASE.!$A$2:$T$878,18,FALSE)</f>
        <v>93401</v>
      </c>
      <c r="S379" s="124" t="str">
        <f>VLOOKUP(A379,BASE.!$A$2:$T$878,19,FALSE)</f>
        <v>Se acompaña el certificado financiero correspondiente al  año 2019  autorizado ante notario y balance general año 2019 aprobado por  USUFI</v>
      </c>
      <c r="T379" s="169">
        <f>VLOOKUP(A379,BASE.!$A$2:$T$878,20,FALSE)</f>
        <v>37970</v>
      </c>
      <c r="U379" s="183">
        <v>6900</v>
      </c>
      <c r="V379" s="184">
        <v>51321756</v>
      </c>
      <c r="W379" s="184">
        <v>110379952</v>
      </c>
      <c r="X379" s="170">
        <v>44286</v>
      </c>
      <c r="Y379" s="166" t="s">
        <v>7879</v>
      </c>
      <c r="Z379" s="166" t="s">
        <v>7880</v>
      </c>
      <c r="AA379" s="183" t="s">
        <v>7939</v>
      </c>
    </row>
    <row r="380" spans="1:27" x14ac:dyDescent="0.2">
      <c r="A380" s="183">
        <v>6902</v>
      </c>
      <c r="B380" s="124" t="str">
        <f>VLOOKUP(A380,BASE.!$A$2:$T$878,2,FALSE)</f>
        <v>Corporación Agencia Adventista de Desarrollo y Recursos Asistenciales (ADRA-CHILE)</v>
      </c>
      <c r="C380" s="124">
        <f>VLOOKUP(A380,BASE.!$A$2:$T$878,3,FALSE)</f>
        <v>700516008</v>
      </c>
      <c r="D380" s="124" t="str">
        <f>VLOOKUP(A380,BASE.!$A$2:$T$878,4,FALSE)</f>
        <v>Corporación de Derecho Privado</v>
      </c>
      <c r="E380" s="124" t="str">
        <f>VLOOKUP(A380,BASE.!$A$2:$T$878,5,FALSE)</f>
        <v>Otorgado por Decreto Supremo Nº 727, de fecha 23 de mayo de 1990, por el Ministerio de Justicia.</v>
      </c>
      <c r="F380" s="124" t="str">
        <f>VLOOKUP(A380,BASE.!$A$2:$T$878,6,FALSE)</f>
        <v xml:space="preserve">Certificado de Vigencia de Persona Jurídica sin Fines de Lucro, Folio N° 500334359687, emitido con fecha 28 de julio de 2020, por el Servicio de Registro Civil e Identificación. </v>
      </c>
      <c r="G380" s="124" t="str">
        <f>VLOOKUP(A380,BASE.!$A$2:$T$878,7,FALSE)</f>
        <v xml:space="preserve">Atender y proteger física y mentalmente a menores en situación irregular, discapacitados, ancianos u otros grupos necesitados. </v>
      </c>
      <c r="H380" s="124" t="str">
        <f>VLOOKUP(A380,BASE.!$A$2:$T$878,8,FALSE)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0" s="124" t="str">
        <f>VLOOKUP(A380,BASE.!$A$2:$T$878,9,FALSE)</f>
        <v>Cada dos años.</v>
      </c>
      <c r="J380" s="124" t="str">
        <f>VLOOKUP(A380,BASE.!$A$2:$T$878,10,FALSE)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0" s="124" t="str">
        <f>VLOOKUP(A380,BASE.!$A$2:$T$878,11,FALSE)</f>
        <v>Presidente: 
Aldo Arely Muñoz Perrin, 
MMandato General de Administración y Facultades:
Rodrigo Cárcamo Morales, 
Diego Trincado Araya</v>
      </c>
      <c r="L380" s="124" t="str">
        <f>VLOOKUP(A380,BASE.!$A$2:$T$878,12,FALSE)</f>
        <v xml:space="preserve">Calle Cruz del Sur N° 150, Las condes </v>
      </c>
      <c r="M380" s="124" t="str">
        <f>VLOOKUP(A380,BASE.!$A$2:$T$878,13,FALSE)</f>
        <v>XIII</v>
      </c>
      <c r="N380" s="124" t="str">
        <f>VLOOKUP(A380,BASE.!$A$2:$T$878,14,FALSE)</f>
        <v>LAS CONDES</v>
      </c>
      <c r="O380" s="124" t="str">
        <f>VLOOKUP(A380,BASE.!$A$2:$T$878,15,FALSE)</f>
        <v>(56) (2) 284 3968 - 284 1274 C.P. 7931090</v>
      </c>
      <c r="P380" s="124" t="str">
        <f>VLOOKUP(A380,BASE.!$A$2:$T$878,16,FALSE)</f>
        <v>adrachile@adra.cl - Página web: www.adra.cl</v>
      </c>
      <c r="Q380" s="124" t="str">
        <f>VLOOKUP(A380,BASE.!$A$2:$T$878,17,FALSE)</f>
        <v>C.P. 7931090</v>
      </c>
      <c r="R380" s="124">
        <f>VLOOKUP(A380,BASE.!$A$2:$T$878,18,FALSE)</f>
        <v>93401</v>
      </c>
      <c r="S380" s="124" t="str">
        <f>VLOOKUP(A380,BASE.!$A$2:$T$878,19,FALSE)</f>
        <v>Antecedentes financieros correspondientes al año 2019, aprobados por el Subdepartamento de Supervisión Financiera.</v>
      </c>
      <c r="T380" s="169">
        <f>VLOOKUP(A380,BASE.!$A$2:$T$878,20,FALSE)</f>
        <v>37970</v>
      </c>
      <c r="U380" s="183">
        <v>6902</v>
      </c>
      <c r="V380" s="184">
        <v>12024900</v>
      </c>
      <c r="W380" s="184">
        <v>36074700</v>
      </c>
      <c r="X380" s="170">
        <v>44286</v>
      </c>
      <c r="Y380" s="166" t="s">
        <v>7879</v>
      </c>
      <c r="Z380" s="166" t="s">
        <v>7880</v>
      </c>
      <c r="AA380" s="183" t="s">
        <v>7972</v>
      </c>
    </row>
    <row r="381" spans="1:27" x14ac:dyDescent="0.2">
      <c r="A381" s="183">
        <v>6902</v>
      </c>
      <c r="B381" s="124" t="str">
        <f>VLOOKUP(A381,BASE.!$A$2:$T$878,2,FALSE)</f>
        <v>Corporación Agencia Adventista de Desarrollo y Recursos Asistenciales (ADRA-CHILE)</v>
      </c>
      <c r="C381" s="124">
        <f>VLOOKUP(A381,BASE.!$A$2:$T$878,3,FALSE)</f>
        <v>700516008</v>
      </c>
      <c r="D381" s="124" t="str">
        <f>VLOOKUP(A381,BASE.!$A$2:$T$878,4,FALSE)</f>
        <v>Corporación de Derecho Privado</v>
      </c>
      <c r="E381" s="124" t="str">
        <f>VLOOKUP(A381,BASE.!$A$2:$T$878,5,FALSE)</f>
        <v>Otorgado por Decreto Supremo Nº 727, de fecha 23 de mayo de 1990, por el Ministerio de Justicia.</v>
      </c>
      <c r="F381" s="124" t="str">
        <f>VLOOKUP(A381,BASE.!$A$2:$T$878,6,FALSE)</f>
        <v xml:space="preserve">Certificado de Vigencia de Persona Jurídica sin Fines de Lucro, Folio N° 500334359687, emitido con fecha 28 de julio de 2020, por el Servicio de Registro Civil e Identificación. </v>
      </c>
      <c r="G381" s="124" t="str">
        <f>VLOOKUP(A381,BASE.!$A$2:$T$878,7,FALSE)</f>
        <v xml:space="preserve">Atender y proteger física y mentalmente a menores en situación irregular, discapacitados, ancianos u otros grupos necesitados. </v>
      </c>
      <c r="H381" s="124" t="str">
        <f>VLOOKUP(A381,BASE.!$A$2:$T$878,8,FALSE)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1" s="124" t="str">
        <f>VLOOKUP(A381,BASE.!$A$2:$T$878,9,FALSE)</f>
        <v>Cada dos años.</v>
      </c>
      <c r="J381" s="124" t="str">
        <f>VLOOKUP(A381,BASE.!$A$2:$T$878,10,FALSE)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1" s="124" t="str">
        <f>VLOOKUP(A381,BASE.!$A$2:$T$878,11,FALSE)</f>
        <v>Presidente: 
Aldo Arely Muñoz Perrin, 
MMandato General de Administración y Facultades:
Rodrigo Cárcamo Morales, 
Diego Trincado Araya</v>
      </c>
      <c r="L381" s="124" t="str">
        <f>VLOOKUP(A381,BASE.!$A$2:$T$878,12,FALSE)</f>
        <v xml:space="preserve">Calle Cruz del Sur N° 150, Las condes </v>
      </c>
      <c r="M381" s="124" t="str">
        <f>VLOOKUP(A381,BASE.!$A$2:$T$878,13,FALSE)</f>
        <v>XIII</v>
      </c>
      <c r="N381" s="124" t="str">
        <f>VLOOKUP(A381,BASE.!$A$2:$T$878,14,FALSE)</f>
        <v>LAS CONDES</v>
      </c>
      <c r="O381" s="124" t="str">
        <f>VLOOKUP(A381,BASE.!$A$2:$T$878,15,FALSE)</f>
        <v>(56) (2) 284 3968 - 284 1274 C.P. 7931090</v>
      </c>
      <c r="P381" s="124" t="str">
        <f>VLOOKUP(A381,BASE.!$A$2:$T$878,16,FALSE)</f>
        <v>adrachile@adra.cl - Página web: www.adra.cl</v>
      </c>
      <c r="Q381" s="124" t="str">
        <f>VLOOKUP(A381,BASE.!$A$2:$T$878,17,FALSE)</f>
        <v>C.P. 7931090</v>
      </c>
      <c r="R381" s="124">
        <f>VLOOKUP(A381,BASE.!$A$2:$T$878,18,FALSE)</f>
        <v>93401</v>
      </c>
      <c r="S381" s="124" t="str">
        <f>VLOOKUP(A381,BASE.!$A$2:$T$878,19,FALSE)</f>
        <v>Antecedentes financieros correspondientes al año 2019, aprobados por el Subdepartamento de Supervisión Financiera.</v>
      </c>
      <c r="T381" s="169">
        <f>VLOOKUP(A381,BASE.!$A$2:$T$878,20,FALSE)</f>
        <v>37970</v>
      </c>
      <c r="U381" s="183">
        <v>6902</v>
      </c>
      <c r="V381" s="184">
        <v>82730014</v>
      </c>
      <c r="W381" s="184">
        <v>344924267</v>
      </c>
      <c r="X381" s="170">
        <v>44286</v>
      </c>
      <c r="Y381" s="166" t="s">
        <v>7879</v>
      </c>
      <c r="Z381" s="166" t="s">
        <v>7880</v>
      </c>
      <c r="AA381" s="183" t="s">
        <v>162</v>
      </c>
    </row>
    <row r="382" spans="1:27" x14ac:dyDescent="0.2">
      <c r="A382" s="183">
        <v>6902</v>
      </c>
      <c r="B382" s="124" t="str">
        <f>VLOOKUP(A382,BASE.!$A$2:$T$878,2,FALSE)</f>
        <v>Corporación Agencia Adventista de Desarrollo y Recursos Asistenciales (ADRA-CHILE)</v>
      </c>
      <c r="C382" s="124">
        <f>VLOOKUP(A382,BASE.!$A$2:$T$878,3,FALSE)</f>
        <v>700516008</v>
      </c>
      <c r="D382" s="124" t="str">
        <f>VLOOKUP(A382,BASE.!$A$2:$T$878,4,FALSE)</f>
        <v>Corporación de Derecho Privado</v>
      </c>
      <c r="E382" s="124" t="str">
        <f>VLOOKUP(A382,BASE.!$A$2:$T$878,5,FALSE)</f>
        <v>Otorgado por Decreto Supremo Nº 727, de fecha 23 de mayo de 1990, por el Ministerio de Justicia.</v>
      </c>
      <c r="F382" s="124" t="str">
        <f>VLOOKUP(A382,BASE.!$A$2:$T$878,6,FALSE)</f>
        <v xml:space="preserve">Certificado de Vigencia de Persona Jurídica sin Fines de Lucro, Folio N° 500334359687, emitido con fecha 28 de julio de 2020, por el Servicio de Registro Civil e Identificación. </v>
      </c>
      <c r="G382" s="124" t="str">
        <f>VLOOKUP(A382,BASE.!$A$2:$T$878,7,FALSE)</f>
        <v xml:space="preserve">Atender y proteger física y mentalmente a menores en situación irregular, discapacitados, ancianos u otros grupos necesitados. </v>
      </c>
      <c r="H382" s="124" t="str">
        <f>VLOOKUP(A382,BASE.!$A$2:$T$878,8,FALSE)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2" s="124" t="str">
        <f>VLOOKUP(A382,BASE.!$A$2:$T$878,9,FALSE)</f>
        <v>Cada dos años.</v>
      </c>
      <c r="J382" s="124" t="str">
        <f>VLOOKUP(A382,BASE.!$A$2:$T$878,10,FALSE)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2" s="124" t="str">
        <f>VLOOKUP(A382,BASE.!$A$2:$T$878,11,FALSE)</f>
        <v>Presidente: 
Aldo Arely Muñoz Perrin, 
MMandato General de Administración y Facultades:
Rodrigo Cárcamo Morales, 
Diego Trincado Araya</v>
      </c>
      <c r="L382" s="124" t="str">
        <f>VLOOKUP(A382,BASE.!$A$2:$T$878,12,FALSE)</f>
        <v xml:space="preserve">Calle Cruz del Sur N° 150, Las condes </v>
      </c>
      <c r="M382" s="124" t="str">
        <f>VLOOKUP(A382,BASE.!$A$2:$T$878,13,FALSE)</f>
        <v>XIII</v>
      </c>
      <c r="N382" s="124" t="str">
        <f>VLOOKUP(A382,BASE.!$A$2:$T$878,14,FALSE)</f>
        <v>LAS CONDES</v>
      </c>
      <c r="O382" s="124" t="str">
        <f>VLOOKUP(A382,BASE.!$A$2:$T$878,15,FALSE)</f>
        <v>(56) (2) 284 3968 - 284 1274 C.P. 7931090</v>
      </c>
      <c r="P382" s="124" t="str">
        <f>VLOOKUP(A382,BASE.!$A$2:$T$878,16,FALSE)</f>
        <v>adrachile@adra.cl - Página web: www.adra.cl</v>
      </c>
      <c r="Q382" s="124" t="str">
        <f>VLOOKUP(A382,BASE.!$A$2:$T$878,17,FALSE)</f>
        <v>C.P. 7931090</v>
      </c>
      <c r="R382" s="124">
        <f>VLOOKUP(A382,BASE.!$A$2:$T$878,18,FALSE)</f>
        <v>93401</v>
      </c>
      <c r="S382" s="124" t="str">
        <f>VLOOKUP(A382,BASE.!$A$2:$T$878,19,FALSE)</f>
        <v>Antecedentes financieros correspondientes al año 2019, aprobados por el Subdepartamento de Supervisión Financiera.</v>
      </c>
      <c r="T382" s="169">
        <f>VLOOKUP(A382,BASE.!$A$2:$T$878,20,FALSE)</f>
        <v>37970</v>
      </c>
      <c r="U382" s="183">
        <v>6902</v>
      </c>
      <c r="V382" s="184">
        <v>35420235</v>
      </c>
      <c r="W382" s="184">
        <v>128123393</v>
      </c>
      <c r="X382" s="170">
        <v>44286</v>
      </c>
      <c r="Y382" s="166" t="s">
        <v>7879</v>
      </c>
      <c r="Z382" s="166" t="s">
        <v>7880</v>
      </c>
      <c r="AA382" s="183" t="s">
        <v>7892</v>
      </c>
    </row>
    <row r="383" spans="1:27" x14ac:dyDescent="0.2">
      <c r="A383" s="183">
        <v>6902</v>
      </c>
      <c r="B383" s="124" t="str">
        <f>VLOOKUP(A383,BASE.!$A$2:$T$878,2,FALSE)</f>
        <v>Corporación Agencia Adventista de Desarrollo y Recursos Asistenciales (ADRA-CHILE)</v>
      </c>
      <c r="C383" s="124">
        <f>VLOOKUP(A383,BASE.!$A$2:$T$878,3,FALSE)</f>
        <v>700516008</v>
      </c>
      <c r="D383" s="124" t="str">
        <f>VLOOKUP(A383,BASE.!$A$2:$T$878,4,FALSE)</f>
        <v>Corporación de Derecho Privado</v>
      </c>
      <c r="E383" s="124" t="str">
        <f>VLOOKUP(A383,BASE.!$A$2:$T$878,5,FALSE)</f>
        <v>Otorgado por Decreto Supremo Nº 727, de fecha 23 de mayo de 1990, por el Ministerio de Justicia.</v>
      </c>
      <c r="F383" s="124" t="str">
        <f>VLOOKUP(A383,BASE.!$A$2:$T$878,6,FALSE)</f>
        <v xml:space="preserve">Certificado de Vigencia de Persona Jurídica sin Fines de Lucro, Folio N° 500334359687, emitido con fecha 28 de julio de 2020, por el Servicio de Registro Civil e Identificación. </v>
      </c>
      <c r="G383" s="124" t="str">
        <f>VLOOKUP(A383,BASE.!$A$2:$T$878,7,FALSE)</f>
        <v xml:space="preserve">Atender y proteger física y mentalmente a menores en situación irregular, discapacitados, ancianos u otros grupos necesitados. </v>
      </c>
      <c r="H383" s="124" t="str">
        <f>VLOOKUP(A383,BASE.!$A$2:$T$878,8,FALSE)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3" s="124" t="str">
        <f>VLOOKUP(A383,BASE.!$A$2:$T$878,9,FALSE)</f>
        <v>Cada dos años.</v>
      </c>
      <c r="J383" s="124" t="str">
        <f>VLOOKUP(A383,BASE.!$A$2:$T$878,10,FALSE)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3" s="124" t="str">
        <f>VLOOKUP(A383,BASE.!$A$2:$T$878,11,FALSE)</f>
        <v>Presidente: 
Aldo Arely Muñoz Perrin, 
MMandato General de Administración y Facultades:
Rodrigo Cárcamo Morales, 
Diego Trincado Araya</v>
      </c>
      <c r="L383" s="124" t="str">
        <f>VLOOKUP(A383,BASE.!$A$2:$T$878,12,FALSE)</f>
        <v xml:space="preserve">Calle Cruz del Sur N° 150, Las condes </v>
      </c>
      <c r="M383" s="124" t="str">
        <f>VLOOKUP(A383,BASE.!$A$2:$T$878,13,FALSE)</f>
        <v>XIII</v>
      </c>
      <c r="N383" s="124" t="str">
        <f>VLOOKUP(A383,BASE.!$A$2:$T$878,14,FALSE)</f>
        <v>LAS CONDES</v>
      </c>
      <c r="O383" s="124" t="str">
        <f>VLOOKUP(A383,BASE.!$A$2:$T$878,15,FALSE)</f>
        <v>(56) (2) 284 3968 - 284 1274 C.P. 7931090</v>
      </c>
      <c r="P383" s="124" t="str">
        <f>VLOOKUP(A383,BASE.!$A$2:$T$878,16,FALSE)</f>
        <v>adrachile@adra.cl - Página web: www.adra.cl</v>
      </c>
      <c r="Q383" s="124" t="str">
        <f>VLOOKUP(A383,BASE.!$A$2:$T$878,17,FALSE)</f>
        <v>C.P. 7931090</v>
      </c>
      <c r="R383" s="124">
        <f>VLOOKUP(A383,BASE.!$A$2:$T$878,18,FALSE)</f>
        <v>93401</v>
      </c>
      <c r="S383" s="124" t="str">
        <f>VLOOKUP(A383,BASE.!$A$2:$T$878,19,FALSE)</f>
        <v>Antecedentes financieros correspondientes al año 2019, aprobados por el Subdepartamento de Supervisión Financiera.</v>
      </c>
      <c r="T383" s="169">
        <f>VLOOKUP(A383,BASE.!$A$2:$T$878,20,FALSE)</f>
        <v>37970</v>
      </c>
      <c r="U383" s="183">
        <v>6902</v>
      </c>
      <c r="V383" s="184">
        <v>16033200</v>
      </c>
      <c r="W383" s="184">
        <v>48099600</v>
      </c>
      <c r="X383" s="170">
        <v>44286</v>
      </c>
      <c r="Y383" s="166" t="s">
        <v>7879</v>
      </c>
      <c r="Z383" s="166" t="s">
        <v>7880</v>
      </c>
      <c r="AA383" s="183" t="s">
        <v>8031</v>
      </c>
    </row>
    <row r="384" spans="1:27" x14ac:dyDescent="0.2">
      <c r="A384" s="183">
        <v>6902</v>
      </c>
      <c r="B384" s="124" t="str">
        <f>VLOOKUP(A384,BASE.!$A$2:$T$878,2,FALSE)</f>
        <v>Corporación Agencia Adventista de Desarrollo y Recursos Asistenciales (ADRA-CHILE)</v>
      </c>
      <c r="C384" s="124">
        <f>VLOOKUP(A384,BASE.!$A$2:$T$878,3,FALSE)</f>
        <v>700516008</v>
      </c>
      <c r="D384" s="124" t="str">
        <f>VLOOKUP(A384,BASE.!$A$2:$T$878,4,FALSE)</f>
        <v>Corporación de Derecho Privado</v>
      </c>
      <c r="E384" s="124" t="str">
        <f>VLOOKUP(A384,BASE.!$A$2:$T$878,5,FALSE)</f>
        <v>Otorgado por Decreto Supremo Nº 727, de fecha 23 de mayo de 1990, por el Ministerio de Justicia.</v>
      </c>
      <c r="F384" s="124" t="str">
        <f>VLOOKUP(A384,BASE.!$A$2:$T$878,6,FALSE)</f>
        <v xml:space="preserve">Certificado de Vigencia de Persona Jurídica sin Fines de Lucro, Folio N° 500334359687, emitido con fecha 28 de julio de 2020, por el Servicio de Registro Civil e Identificación. </v>
      </c>
      <c r="G384" s="124" t="str">
        <f>VLOOKUP(A384,BASE.!$A$2:$T$878,7,FALSE)</f>
        <v xml:space="preserve">Atender y proteger física y mentalmente a menores en situación irregular, discapacitados, ancianos u otros grupos necesitados. </v>
      </c>
      <c r="H384" s="124" t="str">
        <f>VLOOKUP(A384,BASE.!$A$2:$T$878,8,FALSE)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4" s="124" t="str">
        <f>VLOOKUP(A384,BASE.!$A$2:$T$878,9,FALSE)</f>
        <v>Cada dos años.</v>
      </c>
      <c r="J384" s="124" t="str">
        <f>VLOOKUP(A384,BASE.!$A$2:$T$878,10,FALSE)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4" s="124" t="str">
        <f>VLOOKUP(A384,BASE.!$A$2:$T$878,11,FALSE)</f>
        <v>Presidente: 
Aldo Arely Muñoz Perrin, 
MMandato General de Administración y Facultades:
Rodrigo Cárcamo Morales, 
Diego Trincado Araya</v>
      </c>
      <c r="L384" s="124" t="str">
        <f>VLOOKUP(A384,BASE.!$A$2:$T$878,12,FALSE)</f>
        <v xml:space="preserve">Calle Cruz del Sur N° 150, Las condes </v>
      </c>
      <c r="M384" s="124" t="str">
        <f>VLOOKUP(A384,BASE.!$A$2:$T$878,13,FALSE)</f>
        <v>XIII</v>
      </c>
      <c r="N384" s="124" t="str">
        <f>VLOOKUP(A384,BASE.!$A$2:$T$878,14,FALSE)</f>
        <v>LAS CONDES</v>
      </c>
      <c r="O384" s="124" t="str">
        <f>VLOOKUP(A384,BASE.!$A$2:$T$878,15,FALSE)</f>
        <v>(56) (2) 284 3968 - 284 1274 C.P. 7931090</v>
      </c>
      <c r="P384" s="124" t="str">
        <f>VLOOKUP(A384,BASE.!$A$2:$T$878,16,FALSE)</f>
        <v>adrachile@adra.cl - Página web: www.adra.cl</v>
      </c>
      <c r="Q384" s="124" t="str">
        <f>VLOOKUP(A384,BASE.!$A$2:$T$878,17,FALSE)</f>
        <v>C.P. 7931090</v>
      </c>
      <c r="R384" s="124">
        <f>VLOOKUP(A384,BASE.!$A$2:$T$878,18,FALSE)</f>
        <v>93401</v>
      </c>
      <c r="S384" s="124" t="str">
        <f>VLOOKUP(A384,BASE.!$A$2:$T$878,19,FALSE)</f>
        <v>Antecedentes financieros correspondientes al año 2019, aprobados por el Subdepartamento de Supervisión Financiera.</v>
      </c>
      <c r="T384" s="169">
        <f>VLOOKUP(A384,BASE.!$A$2:$T$878,20,FALSE)</f>
        <v>37970</v>
      </c>
      <c r="U384" s="183">
        <v>6902</v>
      </c>
      <c r="V384" s="184">
        <v>33217170</v>
      </c>
      <c r="W384" s="184">
        <v>122765178</v>
      </c>
      <c r="X384" s="170">
        <v>44286</v>
      </c>
      <c r="Y384" s="166" t="s">
        <v>7879</v>
      </c>
      <c r="Z384" s="166" t="s">
        <v>7880</v>
      </c>
      <c r="AA384" s="183" t="s">
        <v>7914</v>
      </c>
    </row>
    <row r="385" spans="1:27" x14ac:dyDescent="0.2">
      <c r="A385" s="183">
        <v>6902</v>
      </c>
      <c r="B385" s="124" t="str">
        <f>VLOOKUP(A385,BASE.!$A$2:$T$878,2,FALSE)</f>
        <v>Corporación Agencia Adventista de Desarrollo y Recursos Asistenciales (ADRA-CHILE)</v>
      </c>
      <c r="C385" s="124">
        <f>VLOOKUP(A385,BASE.!$A$2:$T$878,3,FALSE)</f>
        <v>700516008</v>
      </c>
      <c r="D385" s="124" t="str">
        <f>VLOOKUP(A385,BASE.!$A$2:$T$878,4,FALSE)</f>
        <v>Corporación de Derecho Privado</v>
      </c>
      <c r="E385" s="124" t="str">
        <f>VLOOKUP(A385,BASE.!$A$2:$T$878,5,FALSE)</f>
        <v>Otorgado por Decreto Supremo Nº 727, de fecha 23 de mayo de 1990, por el Ministerio de Justicia.</v>
      </c>
      <c r="F385" s="124" t="str">
        <f>VLOOKUP(A385,BASE.!$A$2:$T$878,6,FALSE)</f>
        <v xml:space="preserve">Certificado de Vigencia de Persona Jurídica sin Fines de Lucro, Folio N° 500334359687, emitido con fecha 28 de julio de 2020, por el Servicio de Registro Civil e Identificación. </v>
      </c>
      <c r="G385" s="124" t="str">
        <f>VLOOKUP(A385,BASE.!$A$2:$T$878,7,FALSE)</f>
        <v xml:space="preserve">Atender y proteger física y mentalmente a menores en situación irregular, discapacitados, ancianos u otros grupos necesitados. </v>
      </c>
      <c r="H385" s="124" t="str">
        <f>VLOOKUP(A385,BASE.!$A$2:$T$878,8,FALSE)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5" s="124" t="str">
        <f>VLOOKUP(A385,BASE.!$A$2:$T$878,9,FALSE)</f>
        <v>Cada dos años.</v>
      </c>
      <c r="J385" s="124" t="str">
        <f>VLOOKUP(A385,BASE.!$A$2:$T$878,10,FALSE)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5" s="124" t="str">
        <f>VLOOKUP(A385,BASE.!$A$2:$T$878,11,FALSE)</f>
        <v>Presidente: 
Aldo Arely Muñoz Perrin, 
MMandato General de Administración y Facultades:
Rodrigo Cárcamo Morales, 
Diego Trincado Araya</v>
      </c>
      <c r="L385" s="124" t="str">
        <f>VLOOKUP(A385,BASE.!$A$2:$T$878,12,FALSE)</f>
        <v xml:space="preserve">Calle Cruz del Sur N° 150, Las condes </v>
      </c>
      <c r="M385" s="124" t="str">
        <f>VLOOKUP(A385,BASE.!$A$2:$T$878,13,FALSE)</f>
        <v>XIII</v>
      </c>
      <c r="N385" s="124" t="str">
        <f>VLOOKUP(A385,BASE.!$A$2:$T$878,14,FALSE)</f>
        <v>LAS CONDES</v>
      </c>
      <c r="O385" s="124" t="str">
        <f>VLOOKUP(A385,BASE.!$A$2:$T$878,15,FALSE)</f>
        <v>(56) (2) 284 3968 - 284 1274 C.P. 7931090</v>
      </c>
      <c r="P385" s="124" t="str">
        <f>VLOOKUP(A385,BASE.!$A$2:$T$878,16,FALSE)</f>
        <v>adrachile@adra.cl - Página web: www.adra.cl</v>
      </c>
      <c r="Q385" s="124" t="str">
        <f>VLOOKUP(A385,BASE.!$A$2:$T$878,17,FALSE)</f>
        <v>C.P. 7931090</v>
      </c>
      <c r="R385" s="124">
        <f>VLOOKUP(A385,BASE.!$A$2:$T$878,18,FALSE)</f>
        <v>93401</v>
      </c>
      <c r="S385" s="124" t="str">
        <f>VLOOKUP(A385,BASE.!$A$2:$T$878,19,FALSE)</f>
        <v>Antecedentes financieros correspondientes al año 2019, aprobados por el Subdepartamento de Supervisión Financiera.</v>
      </c>
      <c r="T385" s="169">
        <f>VLOOKUP(A385,BASE.!$A$2:$T$878,20,FALSE)</f>
        <v>37970</v>
      </c>
      <c r="U385" s="183">
        <v>6902</v>
      </c>
      <c r="V385" s="184">
        <v>72028859</v>
      </c>
      <c r="W385" s="184">
        <v>111741060</v>
      </c>
      <c r="X385" s="170">
        <v>44286</v>
      </c>
      <c r="Y385" s="166" t="s">
        <v>7879</v>
      </c>
      <c r="Z385" s="166" t="s">
        <v>7880</v>
      </c>
      <c r="AA385" s="183" t="s">
        <v>7966</v>
      </c>
    </row>
    <row r="386" spans="1:27" x14ac:dyDescent="0.2">
      <c r="A386" s="183">
        <v>6902</v>
      </c>
      <c r="B386" s="124" t="str">
        <f>VLOOKUP(A386,BASE.!$A$2:$T$878,2,FALSE)</f>
        <v>Corporación Agencia Adventista de Desarrollo y Recursos Asistenciales (ADRA-CHILE)</v>
      </c>
      <c r="C386" s="124">
        <f>VLOOKUP(A386,BASE.!$A$2:$T$878,3,FALSE)</f>
        <v>700516008</v>
      </c>
      <c r="D386" s="124" t="str">
        <f>VLOOKUP(A386,BASE.!$A$2:$T$878,4,FALSE)</f>
        <v>Corporación de Derecho Privado</v>
      </c>
      <c r="E386" s="124" t="str">
        <f>VLOOKUP(A386,BASE.!$A$2:$T$878,5,FALSE)</f>
        <v>Otorgado por Decreto Supremo Nº 727, de fecha 23 de mayo de 1990, por el Ministerio de Justicia.</v>
      </c>
      <c r="F386" s="124" t="str">
        <f>VLOOKUP(A386,BASE.!$A$2:$T$878,6,FALSE)</f>
        <v xml:space="preserve">Certificado de Vigencia de Persona Jurídica sin Fines de Lucro, Folio N° 500334359687, emitido con fecha 28 de julio de 2020, por el Servicio de Registro Civil e Identificación. </v>
      </c>
      <c r="G386" s="124" t="str">
        <f>VLOOKUP(A386,BASE.!$A$2:$T$878,7,FALSE)</f>
        <v xml:space="preserve">Atender y proteger física y mentalmente a menores en situación irregular, discapacitados, ancianos u otros grupos necesitados. </v>
      </c>
      <c r="H386" s="124" t="str">
        <f>VLOOKUP(A386,BASE.!$A$2:$T$878,8,FALSE)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6" s="124" t="str">
        <f>VLOOKUP(A386,BASE.!$A$2:$T$878,9,FALSE)</f>
        <v>Cada dos años.</v>
      </c>
      <c r="J386" s="124" t="str">
        <f>VLOOKUP(A386,BASE.!$A$2:$T$878,10,FALSE)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6" s="124" t="str">
        <f>VLOOKUP(A386,BASE.!$A$2:$T$878,11,FALSE)</f>
        <v>Presidente: 
Aldo Arely Muñoz Perrin, 
MMandato General de Administración y Facultades:
Rodrigo Cárcamo Morales, 
Diego Trincado Araya</v>
      </c>
      <c r="L386" s="124" t="str">
        <f>VLOOKUP(A386,BASE.!$A$2:$T$878,12,FALSE)</f>
        <v xml:space="preserve">Calle Cruz del Sur N° 150, Las condes </v>
      </c>
      <c r="M386" s="124" t="str">
        <f>VLOOKUP(A386,BASE.!$A$2:$T$878,13,FALSE)</f>
        <v>XIII</v>
      </c>
      <c r="N386" s="124" t="str">
        <f>VLOOKUP(A386,BASE.!$A$2:$T$878,14,FALSE)</f>
        <v>LAS CONDES</v>
      </c>
      <c r="O386" s="124" t="str">
        <f>VLOOKUP(A386,BASE.!$A$2:$T$878,15,FALSE)</f>
        <v>(56) (2) 284 3968 - 284 1274 C.P. 7931090</v>
      </c>
      <c r="P386" s="124" t="str">
        <f>VLOOKUP(A386,BASE.!$A$2:$T$878,16,FALSE)</f>
        <v>adrachile@adra.cl - Página web: www.adra.cl</v>
      </c>
      <c r="Q386" s="124" t="str">
        <f>VLOOKUP(A386,BASE.!$A$2:$T$878,17,FALSE)</f>
        <v>C.P. 7931090</v>
      </c>
      <c r="R386" s="124">
        <f>VLOOKUP(A386,BASE.!$A$2:$T$878,18,FALSE)</f>
        <v>93401</v>
      </c>
      <c r="S386" s="124" t="str">
        <f>VLOOKUP(A386,BASE.!$A$2:$T$878,19,FALSE)</f>
        <v>Antecedentes financieros correspondientes al año 2019, aprobados por el Subdepartamento de Supervisión Financiera.</v>
      </c>
      <c r="T386" s="169">
        <f>VLOOKUP(A386,BASE.!$A$2:$T$878,20,FALSE)</f>
        <v>37970</v>
      </c>
      <c r="U386" s="183">
        <v>6902</v>
      </c>
      <c r="V386" s="184">
        <v>28898550</v>
      </c>
      <c r="W386" s="184">
        <v>86695650</v>
      </c>
      <c r="X386" s="170">
        <v>44286</v>
      </c>
      <c r="Y386" s="166" t="s">
        <v>7879</v>
      </c>
      <c r="Z386" s="166" t="s">
        <v>7880</v>
      </c>
      <c r="AA386" s="183" t="s">
        <v>7944</v>
      </c>
    </row>
    <row r="387" spans="1:27" x14ac:dyDescent="0.2">
      <c r="A387" s="183">
        <v>6902</v>
      </c>
      <c r="B387" s="124" t="str">
        <f>VLOOKUP(A387,BASE.!$A$2:$T$878,2,FALSE)</f>
        <v>Corporación Agencia Adventista de Desarrollo y Recursos Asistenciales (ADRA-CHILE)</v>
      </c>
      <c r="C387" s="124">
        <f>VLOOKUP(A387,BASE.!$A$2:$T$878,3,FALSE)</f>
        <v>700516008</v>
      </c>
      <c r="D387" s="124" t="str">
        <f>VLOOKUP(A387,BASE.!$A$2:$T$878,4,FALSE)</f>
        <v>Corporación de Derecho Privado</v>
      </c>
      <c r="E387" s="124" t="str">
        <f>VLOOKUP(A387,BASE.!$A$2:$T$878,5,FALSE)</f>
        <v>Otorgado por Decreto Supremo Nº 727, de fecha 23 de mayo de 1990, por el Ministerio de Justicia.</v>
      </c>
      <c r="F387" s="124" t="str">
        <f>VLOOKUP(A387,BASE.!$A$2:$T$878,6,FALSE)</f>
        <v xml:space="preserve">Certificado de Vigencia de Persona Jurídica sin Fines de Lucro, Folio N° 500334359687, emitido con fecha 28 de julio de 2020, por el Servicio de Registro Civil e Identificación. </v>
      </c>
      <c r="G387" s="124" t="str">
        <f>VLOOKUP(A387,BASE.!$A$2:$T$878,7,FALSE)</f>
        <v xml:space="preserve">Atender y proteger física y mentalmente a menores en situación irregular, discapacitados, ancianos u otros grupos necesitados. </v>
      </c>
      <c r="H387" s="124" t="str">
        <f>VLOOKUP(A387,BASE.!$A$2:$T$878,8,FALSE)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7" s="124" t="str">
        <f>VLOOKUP(A387,BASE.!$A$2:$T$878,9,FALSE)</f>
        <v>Cada dos años.</v>
      </c>
      <c r="J387" s="124" t="str">
        <f>VLOOKUP(A387,BASE.!$A$2:$T$878,10,FALSE)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7" s="124" t="str">
        <f>VLOOKUP(A387,BASE.!$A$2:$T$878,11,FALSE)</f>
        <v>Presidente: 
Aldo Arely Muñoz Perrin, 
MMandato General de Administración y Facultades:
Rodrigo Cárcamo Morales, 
Diego Trincado Araya</v>
      </c>
      <c r="L387" s="124" t="str">
        <f>VLOOKUP(A387,BASE.!$A$2:$T$878,12,FALSE)</f>
        <v xml:space="preserve">Calle Cruz del Sur N° 150, Las condes </v>
      </c>
      <c r="M387" s="124" t="str">
        <f>VLOOKUP(A387,BASE.!$A$2:$T$878,13,FALSE)</f>
        <v>XIII</v>
      </c>
      <c r="N387" s="124" t="str">
        <f>VLOOKUP(A387,BASE.!$A$2:$T$878,14,FALSE)</f>
        <v>LAS CONDES</v>
      </c>
      <c r="O387" s="124" t="str">
        <f>VLOOKUP(A387,BASE.!$A$2:$T$878,15,FALSE)</f>
        <v>(56) (2) 284 3968 - 284 1274 C.P. 7931090</v>
      </c>
      <c r="P387" s="124" t="str">
        <f>VLOOKUP(A387,BASE.!$A$2:$T$878,16,FALSE)</f>
        <v>adrachile@adra.cl - Página web: www.adra.cl</v>
      </c>
      <c r="Q387" s="124" t="str">
        <f>VLOOKUP(A387,BASE.!$A$2:$T$878,17,FALSE)</f>
        <v>C.P. 7931090</v>
      </c>
      <c r="R387" s="124">
        <f>VLOOKUP(A387,BASE.!$A$2:$T$878,18,FALSE)</f>
        <v>93401</v>
      </c>
      <c r="S387" s="124" t="str">
        <f>VLOOKUP(A387,BASE.!$A$2:$T$878,19,FALSE)</f>
        <v>Antecedentes financieros correspondientes al año 2019, aprobados por el Subdepartamento de Supervisión Financiera.</v>
      </c>
      <c r="T387" s="169">
        <f>VLOOKUP(A387,BASE.!$A$2:$T$878,20,FALSE)</f>
        <v>37970</v>
      </c>
      <c r="U387" s="183">
        <v>6902</v>
      </c>
      <c r="V387" s="184">
        <v>47542776</v>
      </c>
      <c r="W387" s="184">
        <v>105961350</v>
      </c>
      <c r="X387" s="170">
        <v>44286</v>
      </c>
      <c r="Y387" s="166" t="s">
        <v>7879</v>
      </c>
      <c r="Z387" s="166" t="s">
        <v>7880</v>
      </c>
      <c r="AA387" s="183" t="s">
        <v>7960</v>
      </c>
    </row>
    <row r="388" spans="1:27" x14ac:dyDescent="0.2">
      <c r="A388" s="183">
        <v>6902</v>
      </c>
      <c r="B388" s="124" t="str">
        <f>VLOOKUP(A388,BASE.!$A$2:$T$878,2,FALSE)</f>
        <v>Corporación Agencia Adventista de Desarrollo y Recursos Asistenciales (ADRA-CHILE)</v>
      </c>
      <c r="C388" s="124">
        <f>VLOOKUP(A388,BASE.!$A$2:$T$878,3,FALSE)</f>
        <v>700516008</v>
      </c>
      <c r="D388" s="124" t="str">
        <f>VLOOKUP(A388,BASE.!$A$2:$T$878,4,FALSE)</f>
        <v>Corporación de Derecho Privado</v>
      </c>
      <c r="E388" s="124" t="str">
        <f>VLOOKUP(A388,BASE.!$A$2:$T$878,5,FALSE)</f>
        <v>Otorgado por Decreto Supremo Nº 727, de fecha 23 de mayo de 1990, por el Ministerio de Justicia.</v>
      </c>
      <c r="F388" s="124" t="str">
        <f>VLOOKUP(A388,BASE.!$A$2:$T$878,6,FALSE)</f>
        <v xml:space="preserve">Certificado de Vigencia de Persona Jurídica sin Fines de Lucro, Folio N° 500334359687, emitido con fecha 28 de julio de 2020, por el Servicio de Registro Civil e Identificación. </v>
      </c>
      <c r="G388" s="124" t="str">
        <f>VLOOKUP(A388,BASE.!$A$2:$T$878,7,FALSE)</f>
        <v xml:space="preserve">Atender y proteger física y mentalmente a menores en situación irregular, discapacitados, ancianos u otros grupos necesitados. </v>
      </c>
      <c r="H388" s="124" t="str">
        <f>VLOOKUP(A388,BASE.!$A$2:$T$878,8,FALSE)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124" t="str">
        <f>VLOOKUP(A388,BASE.!$A$2:$T$878,9,FALSE)</f>
        <v>Cada dos años.</v>
      </c>
      <c r="J388" s="124" t="str">
        <f>VLOOKUP(A388,BASE.!$A$2:$T$878,10,FALSE)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8" s="124" t="str">
        <f>VLOOKUP(A388,BASE.!$A$2:$T$878,11,FALSE)</f>
        <v>Presidente: 
Aldo Arely Muñoz Perrin, 
MMandato General de Administración y Facultades:
Rodrigo Cárcamo Morales, 
Diego Trincado Araya</v>
      </c>
      <c r="L388" s="124" t="str">
        <f>VLOOKUP(A388,BASE.!$A$2:$T$878,12,FALSE)</f>
        <v xml:space="preserve">Calle Cruz del Sur N° 150, Las condes </v>
      </c>
      <c r="M388" s="124" t="str">
        <f>VLOOKUP(A388,BASE.!$A$2:$T$878,13,FALSE)</f>
        <v>XIII</v>
      </c>
      <c r="N388" s="124" t="str">
        <f>VLOOKUP(A388,BASE.!$A$2:$T$878,14,FALSE)</f>
        <v>LAS CONDES</v>
      </c>
      <c r="O388" s="124" t="str">
        <f>VLOOKUP(A388,BASE.!$A$2:$T$878,15,FALSE)</f>
        <v>(56) (2) 284 3968 - 284 1274 C.P. 7931090</v>
      </c>
      <c r="P388" s="124" t="str">
        <f>VLOOKUP(A388,BASE.!$A$2:$T$878,16,FALSE)</f>
        <v>adrachile@adra.cl - Página web: www.adra.cl</v>
      </c>
      <c r="Q388" s="124" t="str">
        <f>VLOOKUP(A388,BASE.!$A$2:$T$878,17,FALSE)</f>
        <v>C.P. 7931090</v>
      </c>
      <c r="R388" s="124">
        <f>VLOOKUP(A388,BASE.!$A$2:$T$878,18,FALSE)</f>
        <v>93401</v>
      </c>
      <c r="S388" s="124" t="str">
        <f>VLOOKUP(A388,BASE.!$A$2:$T$878,19,FALSE)</f>
        <v>Antecedentes financieros correspondientes al año 2019, aprobados por el Subdepartamento de Supervisión Financiera.</v>
      </c>
      <c r="T388" s="169">
        <f>VLOOKUP(A388,BASE.!$A$2:$T$878,20,FALSE)</f>
        <v>37970</v>
      </c>
      <c r="U388" s="183">
        <v>6902</v>
      </c>
      <c r="V388" s="184">
        <v>20615178</v>
      </c>
      <c r="W388" s="184">
        <v>95345197</v>
      </c>
      <c r="X388" s="170">
        <v>44286</v>
      </c>
      <c r="Y388" s="166" t="s">
        <v>7879</v>
      </c>
      <c r="Z388" s="166" t="s">
        <v>7880</v>
      </c>
      <c r="AA388" s="183" t="s">
        <v>7917</v>
      </c>
    </row>
    <row r="389" spans="1:27" x14ac:dyDescent="0.2">
      <c r="A389" s="183">
        <v>6902</v>
      </c>
      <c r="B389" s="124" t="str">
        <f>VLOOKUP(A389,BASE.!$A$2:$T$878,2,FALSE)</f>
        <v>Corporación Agencia Adventista de Desarrollo y Recursos Asistenciales (ADRA-CHILE)</v>
      </c>
      <c r="C389" s="124">
        <f>VLOOKUP(A389,BASE.!$A$2:$T$878,3,FALSE)</f>
        <v>700516008</v>
      </c>
      <c r="D389" s="124" t="str">
        <f>VLOOKUP(A389,BASE.!$A$2:$T$878,4,FALSE)</f>
        <v>Corporación de Derecho Privado</v>
      </c>
      <c r="E389" s="124" t="str">
        <f>VLOOKUP(A389,BASE.!$A$2:$T$878,5,FALSE)</f>
        <v>Otorgado por Decreto Supremo Nº 727, de fecha 23 de mayo de 1990, por el Ministerio de Justicia.</v>
      </c>
      <c r="F389" s="124" t="str">
        <f>VLOOKUP(A389,BASE.!$A$2:$T$878,6,FALSE)</f>
        <v xml:space="preserve">Certificado de Vigencia de Persona Jurídica sin Fines de Lucro, Folio N° 500334359687, emitido con fecha 28 de julio de 2020, por el Servicio de Registro Civil e Identificación. </v>
      </c>
      <c r="G389" s="124" t="str">
        <f>VLOOKUP(A389,BASE.!$A$2:$T$878,7,FALSE)</f>
        <v xml:space="preserve">Atender y proteger física y mentalmente a menores en situación irregular, discapacitados, ancianos u otros grupos necesitados. </v>
      </c>
      <c r="H389" s="124" t="str">
        <f>VLOOKUP(A389,BASE.!$A$2:$T$878,8,FALSE)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124" t="str">
        <f>VLOOKUP(A389,BASE.!$A$2:$T$878,9,FALSE)</f>
        <v>Cada dos años.</v>
      </c>
      <c r="J389" s="124" t="str">
        <f>VLOOKUP(A389,BASE.!$A$2:$T$878,10,FALSE)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9" s="124" t="str">
        <f>VLOOKUP(A389,BASE.!$A$2:$T$878,11,FALSE)</f>
        <v>Presidente: 
Aldo Arely Muñoz Perrin, 
MMandato General de Administración y Facultades:
Rodrigo Cárcamo Morales, 
Diego Trincado Araya</v>
      </c>
      <c r="L389" s="124" t="str">
        <f>VLOOKUP(A389,BASE.!$A$2:$T$878,12,FALSE)</f>
        <v xml:space="preserve">Calle Cruz del Sur N° 150, Las condes </v>
      </c>
      <c r="M389" s="124" t="str">
        <f>VLOOKUP(A389,BASE.!$A$2:$T$878,13,FALSE)</f>
        <v>XIII</v>
      </c>
      <c r="N389" s="124" t="str">
        <f>VLOOKUP(A389,BASE.!$A$2:$T$878,14,FALSE)</f>
        <v>LAS CONDES</v>
      </c>
      <c r="O389" s="124" t="str">
        <f>VLOOKUP(A389,BASE.!$A$2:$T$878,15,FALSE)</f>
        <v>(56) (2) 284 3968 - 284 1274 C.P. 7931090</v>
      </c>
      <c r="P389" s="124" t="str">
        <f>VLOOKUP(A389,BASE.!$A$2:$T$878,16,FALSE)</f>
        <v>adrachile@adra.cl - Página web: www.adra.cl</v>
      </c>
      <c r="Q389" s="124" t="str">
        <f>VLOOKUP(A389,BASE.!$A$2:$T$878,17,FALSE)</f>
        <v>C.P. 7931090</v>
      </c>
      <c r="R389" s="124">
        <f>VLOOKUP(A389,BASE.!$A$2:$T$878,18,FALSE)</f>
        <v>93401</v>
      </c>
      <c r="S389" s="124" t="str">
        <f>VLOOKUP(A389,BASE.!$A$2:$T$878,19,FALSE)</f>
        <v>Antecedentes financieros correspondientes al año 2019, aprobados por el Subdepartamento de Supervisión Financiera.</v>
      </c>
      <c r="T389" s="169">
        <f>VLOOKUP(A389,BASE.!$A$2:$T$878,20,FALSE)</f>
        <v>37970</v>
      </c>
      <c r="U389" s="183">
        <v>6902</v>
      </c>
      <c r="V389" s="184">
        <v>36604830</v>
      </c>
      <c r="W389" s="184">
        <v>134622444</v>
      </c>
      <c r="X389" s="170">
        <v>44286</v>
      </c>
      <c r="Y389" s="166" t="s">
        <v>7879</v>
      </c>
      <c r="Z389" s="166" t="s">
        <v>7880</v>
      </c>
      <c r="AA389" s="183" t="s">
        <v>70</v>
      </c>
    </row>
    <row r="390" spans="1:27" x14ac:dyDescent="0.2">
      <c r="A390" s="183">
        <v>6902</v>
      </c>
      <c r="B390" s="124" t="str">
        <f>VLOOKUP(A390,BASE.!$A$2:$T$878,2,FALSE)</f>
        <v>Corporación Agencia Adventista de Desarrollo y Recursos Asistenciales (ADRA-CHILE)</v>
      </c>
      <c r="C390" s="124">
        <f>VLOOKUP(A390,BASE.!$A$2:$T$878,3,FALSE)</f>
        <v>700516008</v>
      </c>
      <c r="D390" s="124" t="str">
        <f>VLOOKUP(A390,BASE.!$A$2:$T$878,4,FALSE)</f>
        <v>Corporación de Derecho Privado</v>
      </c>
      <c r="E390" s="124" t="str">
        <f>VLOOKUP(A390,BASE.!$A$2:$T$878,5,FALSE)</f>
        <v>Otorgado por Decreto Supremo Nº 727, de fecha 23 de mayo de 1990, por el Ministerio de Justicia.</v>
      </c>
      <c r="F390" s="124" t="str">
        <f>VLOOKUP(A390,BASE.!$A$2:$T$878,6,FALSE)</f>
        <v xml:space="preserve">Certificado de Vigencia de Persona Jurídica sin Fines de Lucro, Folio N° 500334359687, emitido con fecha 28 de julio de 2020, por el Servicio de Registro Civil e Identificación. </v>
      </c>
      <c r="G390" s="124" t="str">
        <f>VLOOKUP(A390,BASE.!$A$2:$T$878,7,FALSE)</f>
        <v xml:space="preserve">Atender y proteger física y mentalmente a menores en situación irregular, discapacitados, ancianos u otros grupos necesitados. </v>
      </c>
      <c r="H390" s="124" t="str">
        <f>VLOOKUP(A390,BASE.!$A$2:$T$878,8,FALSE)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124" t="str">
        <f>VLOOKUP(A390,BASE.!$A$2:$T$878,9,FALSE)</f>
        <v>Cada dos años.</v>
      </c>
      <c r="J390" s="124" t="str">
        <f>VLOOKUP(A390,BASE.!$A$2:$T$878,10,FALSE)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0" s="124" t="str">
        <f>VLOOKUP(A390,BASE.!$A$2:$T$878,11,FALSE)</f>
        <v>Presidente: 
Aldo Arely Muñoz Perrin, 
MMandato General de Administración y Facultades:
Rodrigo Cárcamo Morales, 
Diego Trincado Araya</v>
      </c>
      <c r="L390" s="124" t="str">
        <f>VLOOKUP(A390,BASE.!$A$2:$T$878,12,FALSE)</f>
        <v xml:space="preserve">Calle Cruz del Sur N° 150, Las condes </v>
      </c>
      <c r="M390" s="124" t="str">
        <f>VLOOKUP(A390,BASE.!$A$2:$T$878,13,FALSE)</f>
        <v>XIII</v>
      </c>
      <c r="N390" s="124" t="str">
        <f>VLOOKUP(A390,BASE.!$A$2:$T$878,14,FALSE)</f>
        <v>LAS CONDES</v>
      </c>
      <c r="O390" s="124" t="str">
        <f>VLOOKUP(A390,BASE.!$A$2:$T$878,15,FALSE)</f>
        <v>(56) (2) 284 3968 - 284 1274 C.P. 7931090</v>
      </c>
      <c r="P390" s="124" t="str">
        <f>VLOOKUP(A390,BASE.!$A$2:$T$878,16,FALSE)</f>
        <v>adrachile@adra.cl - Página web: www.adra.cl</v>
      </c>
      <c r="Q390" s="124" t="str">
        <f>VLOOKUP(A390,BASE.!$A$2:$T$878,17,FALSE)</f>
        <v>C.P. 7931090</v>
      </c>
      <c r="R390" s="124">
        <f>VLOOKUP(A390,BASE.!$A$2:$T$878,18,FALSE)</f>
        <v>93401</v>
      </c>
      <c r="S390" s="124" t="str">
        <f>VLOOKUP(A390,BASE.!$A$2:$T$878,19,FALSE)</f>
        <v>Antecedentes financieros correspondientes al año 2019, aprobados por el Subdepartamento de Supervisión Financiera.</v>
      </c>
      <c r="T390" s="169">
        <f>VLOOKUP(A390,BASE.!$A$2:$T$878,20,FALSE)</f>
        <v>37970</v>
      </c>
      <c r="U390" s="183">
        <v>6902</v>
      </c>
      <c r="V390" s="184">
        <v>19757040</v>
      </c>
      <c r="W390" s="184">
        <v>68384184</v>
      </c>
      <c r="X390" s="170">
        <v>44286</v>
      </c>
      <c r="Y390" s="166" t="s">
        <v>7879</v>
      </c>
      <c r="Z390" s="166" t="s">
        <v>7880</v>
      </c>
      <c r="AA390" s="183" t="s">
        <v>7993</v>
      </c>
    </row>
    <row r="391" spans="1:27" x14ac:dyDescent="0.2">
      <c r="A391" s="183">
        <v>6902</v>
      </c>
      <c r="B391" s="124" t="str">
        <f>VLOOKUP(A391,BASE.!$A$2:$T$878,2,FALSE)</f>
        <v>Corporación Agencia Adventista de Desarrollo y Recursos Asistenciales (ADRA-CHILE)</v>
      </c>
      <c r="C391" s="124">
        <f>VLOOKUP(A391,BASE.!$A$2:$T$878,3,FALSE)</f>
        <v>700516008</v>
      </c>
      <c r="D391" s="124" t="str">
        <f>VLOOKUP(A391,BASE.!$A$2:$T$878,4,FALSE)</f>
        <v>Corporación de Derecho Privado</v>
      </c>
      <c r="E391" s="124" t="str">
        <f>VLOOKUP(A391,BASE.!$A$2:$T$878,5,FALSE)</f>
        <v>Otorgado por Decreto Supremo Nº 727, de fecha 23 de mayo de 1990, por el Ministerio de Justicia.</v>
      </c>
      <c r="F391" s="124" t="str">
        <f>VLOOKUP(A391,BASE.!$A$2:$T$878,6,FALSE)</f>
        <v xml:space="preserve">Certificado de Vigencia de Persona Jurídica sin Fines de Lucro, Folio N° 500334359687, emitido con fecha 28 de julio de 2020, por el Servicio de Registro Civil e Identificación. </v>
      </c>
      <c r="G391" s="124" t="str">
        <f>VLOOKUP(A391,BASE.!$A$2:$T$878,7,FALSE)</f>
        <v xml:space="preserve">Atender y proteger física y mentalmente a menores en situación irregular, discapacitados, ancianos u otros grupos necesitados. </v>
      </c>
      <c r="H391" s="124" t="str">
        <f>VLOOKUP(A391,BASE.!$A$2:$T$878,8,FALSE)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124" t="str">
        <f>VLOOKUP(A391,BASE.!$A$2:$T$878,9,FALSE)</f>
        <v>Cada dos años.</v>
      </c>
      <c r="J391" s="124" t="str">
        <f>VLOOKUP(A391,BASE.!$A$2:$T$878,10,FALSE)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1" s="124" t="str">
        <f>VLOOKUP(A391,BASE.!$A$2:$T$878,11,FALSE)</f>
        <v>Presidente: 
Aldo Arely Muñoz Perrin, 
MMandato General de Administración y Facultades:
Rodrigo Cárcamo Morales, 
Diego Trincado Araya</v>
      </c>
      <c r="L391" s="124" t="str">
        <f>VLOOKUP(A391,BASE.!$A$2:$T$878,12,FALSE)</f>
        <v xml:space="preserve">Calle Cruz del Sur N° 150, Las condes </v>
      </c>
      <c r="M391" s="124" t="str">
        <f>VLOOKUP(A391,BASE.!$A$2:$T$878,13,FALSE)</f>
        <v>XIII</v>
      </c>
      <c r="N391" s="124" t="str">
        <f>VLOOKUP(A391,BASE.!$A$2:$T$878,14,FALSE)</f>
        <v>LAS CONDES</v>
      </c>
      <c r="O391" s="124" t="str">
        <f>VLOOKUP(A391,BASE.!$A$2:$T$878,15,FALSE)</f>
        <v>(56) (2) 284 3968 - 284 1274 C.P. 7931090</v>
      </c>
      <c r="P391" s="124" t="str">
        <f>VLOOKUP(A391,BASE.!$A$2:$T$878,16,FALSE)</f>
        <v>adrachile@adra.cl - Página web: www.adra.cl</v>
      </c>
      <c r="Q391" s="124" t="str">
        <f>VLOOKUP(A391,BASE.!$A$2:$T$878,17,FALSE)</f>
        <v>C.P. 7931090</v>
      </c>
      <c r="R391" s="124">
        <f>VLOOKUP(A391,BASE.!$A$2:$T$878,18,FALSE)</f>
        <v>93401</v>
      </c>
      <c r="S391" s="124" t="str">
        <f>VLOOKUP(A391,BASE.!$A$2:$T$878,19,FALSE)</f>
        <v>Antecedentes financieros correspondientes al año 2019, aprobados por el Subdepartamento de Supervisión Financiera.</v>
      </c>
      <c r="T391" s="169">
        <f>VLOOKUP(A391,BASE.!$A$2:$T$878,20,FALSE)</f>
        <v>37970</v>
      </c>
      <c r="U391" s="183">
        <v>6902</v>
      </c>
      <c r="V391" s="184">
        <v>33499664</v>
      </c>
      <c r="W391" s="184">
        <v>110377098</v>
      </c>
      <c r="X391" s="170">
        <v>44286</v>
      </c>
      <c r="Y391" s="166" t="s">
        <v>7879</v>
      </c>
      <c r="Z391" s="166" t="s">
        <v>7880</v>
      </c>
      <c r="AA391" s="183" t="s">
        <v>7893</v>
      </c>
    </row>
    <row r="392" spans="1:27" x14ac:dyDescent="0.2">
      <c r="A392" s="183">
        <v>6902</v>
      </c>
      <c r="B392" s="124" t="str">
        <f>VLOOKUP(A392,BASE.!$A$2:$T$878,2,FALSE)</f>
        <v>Corporación Agencia Adventista de Desarrollo y Recursos Asistenciales (ADRA-CHILE)</v>
      </c>
      <c r="C392" s="124">
        <f>VLOOKUP(A392,BASE.!$A$2:$T$878,3,FALSE)</f>
        <v>700516008</v>
      </c>
      <c r="D392" s="124" t="str">
        <f>VLOOKUP(A392,BASE.!$A$2:$T$878,4,FALSE)</f>
        <v>Corporación de Derecho Privado</v>
      </c>
      <c r="E392" s="124" t="str">
        <f>VLOOKUP(A392,BASE.!$A$2:$T$878,5,FALSE)</f>
        <v>Otorgado por Decreto Supremo Nº 727, de fecha 23 de mayo de 1990, por el Ministerio de Justicia.</v>
      </c>
      <c r="F392" s="124" t="str">
        <f>VLOOKUP(A392,BASE.!$A$2:$T$878,6,FALSE)</f>
        <v xml:space="preserve">Certificado de Vigencia de Persona Jurídica sin Fines de Lucro, Folio N° 500334359687, emitido con fecha 28 de julio de 2020, por el Servicio de Registro Civil e Identificación. </v>
      </c>
      <c r="G392" s="124" t="str">
        <f>VLOOKUP(A392,BASE.!$A$2:$T$878,7,FALSE)</f>
        <v xml:space="preserve">Atender y proteger física y mentalmente a menores en situación irregular, discapacitados, ancianos u otros grupos necesitados. </v>
      </c>
      <c r="H392" s="124" t="str">
        <f>VLOOKUP(A392,BASE.!$A$2:$T$878,8,FALSE)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124" t="str">
        <f>VLOOKUP(A392,BASE.!$A$2:$T$878,9,FALSE)</f>
        <v>Cada dos años.</v>
      </c>
      <c r="J392" s="124" t="str">
        <f>VLOOKUP(A392,BASE.!$A$2:$T$878,10,FALSE)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2" s="124" t="str">
        <f>VLOOKUP(A392,BASE.!$A$2:$T$878,11,FALSE)</f>
        <v>Presidente: 
Aldo Arely Muñoz Perrin, 
MMandato General de Administración y Facultades:
Rodrigo Cárcamo Morales, 
Diego Trincado Araya</v>
      </c>
      <c r="L392" s="124" t="str">
        <f>VLOOKUP(A392,BASE.!$A$2:$T$878,12,FALSE)</f>
        <v xml:space="preserve">Calle Cruz del Sur N° 150, Las condes </v>
      </c>
      <c r="M392" s="124" t="str">
        <f>VLOOKUP(A392,BASE.!$A$2:$T$878,13,FALSE)</f>
        <v>XIII</v>
      </c>
      <c r="N392" s="124" t="str">
        <f>VLOOKUP(A392,BASE.!$A$2:$T$878,14,FALSE)</f>
        <v>LAS CONDES</v>
      </c>
      <c r="O392" s="124" t="str">
        <f>VLOOKUP(A392,BASE.!$A$2:$T$878,15,FALSE)</f>
        <v>(56) (2) 284 3968 - 284 1274 C.P. 7931090</v>
      </c>
      <c r="P392" s="124" t="str">
        <f>VLOOKUP(A392,BASE.!$A$2:$T$878,16,FALSE)</f>
        <v>adrachile@adra.cl - Página web: www.adra.cl</v>
      </c>
      <c r="Q392" s="124" t="str">
        <f>VLOOKUP(A392,BASE.!$A$2:$T$878,17,FALSE)</f>
        <v>C.P. 7931090</v>
      </c>
      <c r="R392" s="124">
        <f>VLOOKUP(A392,BASE.!$A$2:$T$878,18,FALSE)</f>
        <v>93401</v>
      </c>
      <c r="S392" s="124" t="str">
        <f>VLOOKUP(A392,BASE.!$A$2:$T$878,19,FALSE)</f>
        <v>Antecedentes financieros correspondientes al año 2019, aprobados por el Subdepartamento de Supervisión Financiera.</v>
      </c>
      <c r="T392" s="169">
        <f>VLOOKUP(A392,BASE.!$A$2:$T$878,20,FALSE)</f>
        <v>37970</v>
      </c>
      <c r="U392" s="183">
        <v>6902</v>
      </c>
      <c r="V392" s="184">
        <v>88062059</v>
      </c>
      <c r="W392" s="184">
        <v>159840660</v>
      </c>
      <c r="X392" s="170">
        <v>44286</v>
      </c>
      <c r="Y392" s="166" t="s">
        <v>7879</v>
      </c>
      <c r="Z392" s="166" t="s">
        <v>7880</v>
      </c>
      <c r="AA392" s="183" t="s">
        <v>7922</v>
      </c>
    </row>
    <row r="393" spans="1:27" x14ac:dyDescent="0.2">
      <c r="A393" s="183">
        <v>6902</v>
      </c>
      <c r="B393" s="124" t="str">
        <f>VLOOKUP(A393,BASE.!$A$2:$T$878,2,FALSE)</f>
        <v>Corporación Agencia Adventista de Desarrollo y Recursos Asistenciales (ADRA-CHILE)</v>
      </c>
      <c r="C393" s="124">
        <f>VLOOKUP(A393,BASE.!$A$2:$T$878,3,FALSE)</f>
        <v>700516008</v>
      </c>
      <c r="D393" s="124" t="str">
        <f>VLOOKUP(A393,BASE.!$A$2:$T$878,4,FALSE)</f>
        <v>Corporación de Derecho Privado</v>
      </c>
      <c r="E393" s="124" t="str">
        <f>VLOOKUP(A393,BASE.!$A$2:$T$878,5,FALSE)</f>
        <v>Otorgado por Decreto Supremo Nº 727, de fecha 23 de mayo de 1990, por el Ministerio de Justicia.</v>
      </c>
      <c r="F393" s="124" t="str">
        <f>VLOOKUP(A393,BASE.!$A$2:$T$878,6,FALSE)</f>
        <v xml:space="preserve">Certificado de Vigencia de Persona Jurídica sin Fines de Lucro, Folio N° 500334359687, emitido con fecha 28 de julio de 2020, por el Servicio de Registro Civil e Identificación. </v>
      </c>
      <c r="G393" s="124" t="str">
        <f>VLOOKUP(A393,BASE.!$A$2:$T$878,7,FALSE)</f>
        <v xml:space="preserve">Atender y proteger física y mentalmente a menores en situación irregular, discapacitados, ancianos u otros grupos necesitados. </v>
      </c>
      <c r="H393" s="124" t="str">
        <f>VLOOKUP(A393,BASE.!$A$2:$T$878,8,FALSE)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124" t="str">
        <f>VLOOKUP(A393,BASE.!$A$2:$T$878,9,FALSE)</f>
        <v>Cada dos años.</v>
      </c>
      <c r="J393" s="124" t="str">
        <f>VLOOKUP(A393,BASE.!$A$2:$T$878,10,FALSE)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3" s="124" t="str">
        <f>VLOOKUP(A393,BASE.!$A$2:$T$878,11,FALSE)</f>
        <v>Presidente: 
Aldo Arely Muñoz Perrin, 
MMandato General de Administración y Facultades:
Rodrigo Cárcamo Morales, 
Diego Trincado Araya</v>
      </c>
      <c r="L393" s="124" t="str">
        <f>VLOOKUP(A393,BASE.!$A$2:$T$878,12,FALSE)</f>
        <v xml:space="preserve">Calle Cruz del Sur N° 150, Las condes </v>
      </c>
      <c r="M393" s="124" t="str">
        <f>VLOOKUP(A393,BASE.!$A$2:$T$878,13,FALSE)</f>
        <v>XIII</v>
      </c>
      <c r="N393" s="124" t="str">
        <f>VLOOKUP(A393,BASE.!$A$2:$T$878,14,FALSE)</f>
        <v>LAS CONDES</v>
      </c>
      <c r="O393" s="124" t="str">
        <f>VLOOKUP(A393,BASE.!$A$2:$T$878,15,FALSE)</f>
        <v>(56) (2) 284 3968 - 284 1274 C.P. 7931090</v>
      </c>
      <c r="P393" s="124" t="str">
        <f>VLOOKUP(A393,BASE.!$A$2:$T$878,16,FALSE)</f>
        <v>adrachile@adra.cl - Página web: www.adra.cl</v>
      </c>
      <c r="Q393" s="124" t="str">
        <f>VLOOKUP(A393,BASE.!$A$2:$T$878,17,FALSE)</f>
        <v>C.P. 7931090</v>
      </c>
      <c r="R393" s="124">
        <f>VLOOKUP(A393,BASE.!$A$2:$T$878,18,FALSE)</f>
        <v>93401</v>
      </c>
      <c r="S393" s="124" t="str">
        <f>VLOOKUP(A393,BASE.!$A$2:$T$878,19,FALSE)</f>
        <v>Antecedentes financieros correspondientes al año 2019, aprobados por el Subdepartamento de Supervisión Financiera.</v>
      </c>
      <c r="T393" s="169">
        <f>VLOOKUP(A393,BASE.!$A$2:$T$878,20,FALSE)</f>
        <v>37970</v>
      </c>
      <c r="U393" s="183">
        <v>6902</v>
      </c>
      <c r="V393" s="184">
        <v>20615178</v>
      </c>
      <c r="W393" s="184">
        <v>82890194</v>
      </c>
      <c r="X393" s="170">
        <v>44286</v>
      </c>
      <c r="Y393" s="166" t="s">
        <v>7879</v>
      </c>
      <c r="Z393" s="166" t="s">
        <v>7880</v>
      </c>
      <c r="AA393" s="183" t="s">
        <v>7956</v>
      </c>
    </row>
    <row r="394" spans="1:27" x14ac:dyDescent="0.2">
      <c r="A394" s="183">
        <v>6902</v>
      </c>
      <c r="B394" s="124" t="str">
        <f>VLOOKUP(A394,BASE.!$A$2:$T$878,2,FALSE)</f>
        <v>Corporación Agencia Adventista de Desarrollo y Recursos Asistenciales (ADRA-CHILE)</v>
      </c>
      <c r="C394" s="124">
        <f>VLOOKUP(A394,BASE.!$A$2:$T$878,3,FALSE)</f>
        <v>700516008</v>
      </c>
      <c r="D394" s="124" t="str">
        <f>VLOOKUP(A394,BASE.!$A$2:$T$878,4,FALSE)</f>
        <v>Corporación de Derecho Privado</v>
      </c>
      <c r="E394" s="124" t="str">
        <f>VLOOKUP(A394,BASE.!$A$2:$T$878,5,FALSE)</f>
        <v>Otorgado por Decreto Supremo Nº 727, de fecha 23 de mayo de 1990, por el Ministerio de Justicia.</v>
      </c>
      <c r="F394" s="124" t="str">
        <f>VLOOKUP(A394,BASE.!$A$2:$T$878,6,FALSE)</f>
        <v xml:space="preserve">Certificado de Vigencia de Persona Jurídica sin Fines de Lucro, Folio N° 500334359687, emitido con fecha 28 de julio de 2020, por el Servicio de Registro Civil e Identificación. </v>
      </c>
      <c r="G394" s="124" t="str">
        <f>VLOOKUP(A394,BASE.!$A$2:$T$878,7,FALSE)</f>
        <v xml:space="preserve">Atender y proteger física y mentalmente a menores en situación irregular, discapacitados, ancianos u otros grupos necesitados. </v>
      </c>
      <c r="H394" s="124" t="str">
        <f>VLOOKUP(A394,BASE.!$A$2:$T$878,8,FALSE)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124" t="str">
        <f>VLOOKUP(A394,BASE.!$A$2:$T$878,9,FALSE)</f>
        <v>Cada dos años.</v>
      </c>
      <c r="J394" s="124" t="str">
        <f>VLOOKUP(A394,BASE.!$A$2:$T$878,10,FALSE)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4" s="124" t="str">
        <f>VLOOKUP(A394,BASE.!$A$2:$T$878,11,FALSE)</f>
        <v>Presidente: 
Aldo Arely Muñoz Perrin, 
MMandato General de Administración y Facultades:
Rodrigo Cárcamo Morales, 
Diego Trincado Araya</v>
      </c>
      <c r="L394" s="124" t="str">
        <f>VLOOKUP(A394,BASE.!$A$2:$T$878,12,FALSE)</f>
        <v xml:space="preserve">Calle Cruz del Sur N° 150, Las condes </v>
      </c>
      <c r="M394" s="124" t="str">
        <f>VLOOKUP(A394,BASE.!$A$2:$T$878,13,FALSE)</f>
        <v>XIII</v>
      </c>
      <c r="N394" s="124" t="str">
        <f>VLOOKUP(A394,BASE.!$A$2:$T$878,14,FALSE)</f>
        <v>LAS CONDES</v>
      </c>
      <c r="O394" s="124" t="str">
        <f>VLOOKUP(A394,BASE.!$A$2:$T$878,15,FALSE)</f>
        <v>(56) (2) 284 3968 - 284 1274 C.P. 7931090</v>
      </c>
      <c r="P394" s="124" t="str">
        <f>VLOOKUP(A394,BASE.!$A$2:$T$878,16,FALSE)</f>
        <v>adrachile@adra.cl - Página web: www.adra.cl</v>
      </c>
      <c r="Q394" s="124" t="str">
        <f>VLOOKUP(A394,BASE.!$A$2:$T$878,17,FALSE)</f>
        <v>C.P. 7931090</v>
      </c>
      <c r="R394" s="124">
        <f>VLOOKUP(A394,BASE.!$A$2:$T$878,18,FALSE)</f>
        <v>93401</v>
      </c>
      <c r="S394" s="124" t="str">
        <f>VLOOKUP(A394,BASE.!$A$2:$T$878,19,FALSE)</f>
        <v>Antecedentes financieros correspondientes al año 2019, aprobados por el Subdepartamento de Supervisión Financiera.</v>
      </c>
      <c r="T394" s="169">
        <f>VLOOKUP(A394,BASE.!$A$2:$T$878,20,FALSE)</f>
        <v>37970</v>
      </c>
      <c r="U394" s="183">
        <v>6902</v>
      </c>
      <c r="V394" s="184">
        <v>36604830</v>
      </c>
      <c r="W394" s="184">
        <v>118145281</v>
      </c>
      <c r="X394" s="170">
        <v>44286</v>
      </c>
      <c r="Y394" s="166" t="s">
        <v>7879</v>
      </c>
      <c r="Z394" s="166" t="s">
        <v>7880</v>
      </c>
      <c r="AA394" s="183" t="s">
        <v>7926</v>
      </c>
    </row>
    <row r="395" spans="1:27" x14ac:dyDescent="0.2">
      <c r="A395" s="183">
        <v>6902</v>
      </c>
      <c r="B395" s="124" t="str">
        <f>VLOOKUP(A395,BASE.!$A$2:$T$878,2,FALSE)</f>
        <v>Corporación Agencia Adventista de Desarrollo y Recursos Asistenciales (ADRA-CHILE)</v>
      </c>
      <c r="C395" s="124">
        <f>VLOOKUP(A395,BASE.!$A$2:$T$878,3,FALSE)</f>
        <v>700516008</v>
      </c>
      <c r="D395" s="124" t="str">
        <f>VLOOKUP(A395,BASE.!$A$2:$T$878,4,FALSE)</f>
        <v>Corporación de Derecho Privado</v>
      </c>
      <c r="E395" s="124" t="str">
        <f>VLOOKUP(A395,BASE.!$A$2:$T$878,5,FALSE)</f>
        <v>Otorgado por Decreto Supremo Nº 727, de fecha 23 de mayo de 1990, por el Ministerio de Justicia.</v>
      </c>
      <c r="F395" s="124" t="str">
        <f>VLOOKUP(A395,BASE.!$A$2:$T$878,6,FALSE)</f>
        <v xml:space="preserve">Certificado de Vigencia de Persona Jurídica sin Fines de Lucro, Folio N° 500334359687, emitido con fecha 28 de julio de 2020, por el Servicio de Registro Civil e Identificación. </v>
      </c>
      <c r="G395" s="124" t="str">
        <f>VLOOKUP(A395,BASE.!$A$2:$T$878,7,FALSE)</f>
        <v xml:space="preserve">Atender y proteger física y mentalmente a menores en situación irregular, discapacitados, ancianos u otros grupos necesitados. </v>
      </c>
      <c r="H395" s="124" t="str">
        <f>VLOOKUP(A395,BASE.!$A$2:$T$878,8,FALSE)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124" t="str">
        <f>VLOOKUP(A395,BASE.!$A$2:$T$878,9,FALSE)</f>
        <v>Cada dos años.</v>
      </c>
      <c r="J395" s="124" t="str">
        <f>VLOOKUP(A395,BASE.!$A$2:$T$878,10,FALSE)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124" t="str">
        <f>VLOOKUP(A395,BASE.!$A$2:$T$878,11,FALSE)</f>
        <v>Presidente: 
Aldo Arely Muñoz Perrin, 
MMandato General de Administración y Facultades:
Rodrigo Cárcamo Morales, 
Diego Trincado Araya</v>
      </c>
      <c r="L395" s="124" t="str">
        <f>VLOOKUP(A395,BASE.!$A$2:$T$878,12,FALSE)</f>
        <v xml:space="preserve">Calle Cruz del Sur N° 150, Las condes </v>
      </c>
      <c r="M395" s="124" t="str">
        <f>VLOOKUP(A395,BASE.!$A$2:$T$878,13,FALSE)</f>
        <v>XIII</v>
      </c>
      <c r="N395" s="124" t="str">
        <f>VLOOKUP(A395,BASE.!$A$2:$T$878,14,FALSE)</f>
        <v>LAS CONDES</v>
      </c>
      <c r="O395" s="124" t="str">
        <f>VLOOKUP(A395,BASE.!$A$2:$T$878,15,FALSE)</f>
        <v>(56) (2) 284 3968 - 284 1274 C.P. 7931090</v>
      </c>
      <c r="P395" s="124" t="str">
        <f>VLOOKUP(A395,BASE.!$A$2:$T$878,16,FALSE)</f>
        <v>adrachile@adra.cl - Página web: www.adra.cl</v>
      </c>
      <c r="Q395" s="124" t="str">
        <f>VLOOKUP(A395,BASE.!$A$2:$T$878,17,FALSE)</f>
        <v>C.P. 7931090</v>
      </c>
      <c r="R395" s="124">
        <f>VLOOKUP(A395,BASE.!$A$2:$T$878,18,FALSE)</f>
        <v>93401</v>
      </c>
      <c r="S395" s="124" t="str">
        <f>VLOOKUP(A395,BASE.!$A$2:$T$878,19,FALSE)</f>
        <v>Antecedentes financieros correspondientes al año 2019, aprobados por el Subdepartamento de Supervisión Financiera.</v>
      </c>
      <c r="T395" s="169">
        <f>VLOOKUP(A395,BASE.!$A$2:$T$878,20,FALSE)</f>
        <v>37970</v>
      </c>
      <c r="U395" s="183">
        <v>6902</v>
      </c>
      <c r="V395" s="184">
        <v>36604830</v>
      </c>
      <c r="W395" s="184">
        <v>111741060</v>
      </c>
      <c r="X395" s="170">
        <v>44286</v>
      </c>
      <c r="Y395" s="166" t="s">
        <v>7879</v>
      </c>
      <c r="Z395" s="166" t="s">
        <v>7880</v>
      </c>
      <c r="AA395" s="183" t="s">
        <v>7967</v>
      </c>
    </row>
    <row r="396" spans="1:27" x14ac:dyDescent="0.2">
      <c r="A396" s="183">
        <v>6902</v>
      </c>
      <c r="B396" s="124" t="str">
        <f>VLOOKUP(A396,BASE.!$A$2:$T$878,2,FALSE)</f>
        <v>Corporación Agencia Adventista de Desarrollo y Recursos Asistenciales (ADRA-CHILE)</v>
      </c>
      <c r="C396" s="124">
        <f>VLOOKUP(A396,BASE.!$A$2:$T$878,3,FALSE)</f>
        <v>700516008</v>
      </c>
      <c r="D396" s="124" t="str">
        <f>VLOOKUP(A396,BASE.!$A$2:$T$878,4,FALSE)</f>
        <v>Corporación de Derecho Privado</v>
      </c>
      <c r="E396" s="124" t="str">
        <f>VLOOKUP(A396,BASE.!$A$2:$T$878,5,FALSE)</f>
        <v>Otorgado por Decreto Supremo Nº 727, de fecha 23 de mayo de 1990, por el Ministerio de Justicia.</v>
      </c>
      <c r="F396" s="124" t="str">
        <f>VLOOKUP(A396,BASE.!$A$2:$T$878,6,FALSE)</f>
        <v xml:space="preserve">Certificado de Vigencia de Persona Jurídica sin Fines de Lucro, Folio N° 500334359687, emitido con fecha 28 de julio de 2020, por el Servicio de Registro Civil e Identificación. </v>
      </c>
      <c r="G396" s="124" t="str">
        <f>VLOOKUP(A396,BASE.!$A$2:$T$878,7,FALSE)</f>
        <v xml:space="preserve">Atender y proteger física y mentalmente a menores en situación irregular, discapacitados, ancianos u otros grupos necesitados. </v>
      </c>
      <c r="H396" s="124" t="str">
        <f>VLOOKUP(A396,BASE.!$A$2:$T$878,8,FALSE)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124" t="str">
        <f>VLOOKUP(A396,BASE.!$A$2:$T$878,9,FALSE)</f>
        <v>Cada dos años.</v>
      </c>
      <c r="J396" s="124" t="str">
        <f>VLOOKUP(A396,BASE.!$A$2:$T$878,10,FALSE)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124" t="str">
        <f>VLOOKUP(A396,BASE.!$A$2:$T$878,11,FALSE)</f>
        <v>Presidente: 
Aldo Arely Muñoz Perrin, 
MMandato General de Administración y Facultades:
Rodrigo Cárcamo Morales, 
Diego Trincado Araya</v>
      </c>
      <c r="L396" s="124" t="str">
        <f>VLOOKUP(A396,BASE.!$A$2:$T$878,12,FALSE)</f>
        <v xml:space="preserve">Calle Cruz del Sur N° 150, Las condes </v>
      </c>
      <c r="M396" s="124" t="str">
        <f>VLOOKUP(A396,BASE.!$A$2:$T$878,13,FALSE)</f>
        <v>XIII</v>
      </c>
      <c r="N396" s="124" t="str">
        <f>VLOOKUP(A396,BASE.!$A$2:$T$878,14,FALSE)</f>
        <v>LAS CONDES</v>
      </c>
      <c r="O396" s="124" t="str">
        <f>VLOOKUP(A396,BASE.!$A$2:$T$878,15,FALSE)</f>
        <v>(56) (2) 284 3968 - 284 1274 C.P. 7931090</v>
      </c>
      <c r="P396" s="124" t="str">
        <f>VLOOKUP(A396,BASE.!$A$2:$T$878,16,FALSE)</f>
        <v>adrachile@adra.cl - Página web: www.adra.cl</v>
      </c>
      <c r="Q396" s="124" t="str">
        <f>VLOOKUP(A396,BASE.!$A$2:$T$878,17,FALSE)</f>
        <v>C.P. 7931090</v>
      </c>
      <c r="R396" s="124">
        <f>VLOOKUP(A396,BASE.!$A$2:$T$878,18,FALSE)</f>
        <v>93401</v>
      </c>
      <c r="S396" s="124" t="str">
        <f>VLOOKUP(A396,BASE.!$A$2:$T$878,19,FALSE)</f>
        <v>Antecedentes financieros correspondientes al año 2019, aprobados por el Subdepartamento de Supervisión Financiera.</v>
      </c>
      <c r="T396" s="169">
        <f>VLOOKUP(A396,BASE.!$A$2:$T$878,20,FALSE)</f>
        <v>37970</v>
      </c>
      <c r="U396" s="183">
        <v>6902</v>
      </c>
      <c r="V396" s="184">
        <v>16033200</v>
      </c>
      <c r="W396" s="184">
        <v>60765828</v>
      </c>
      <c r="X396" s="170">
        <v>44286</v>
      </c>
      <c r="Y396" s="166" t="s">
        <v>7879</v>
      </c>
      <c r="Z396" s="166" t="s">
        <v>7880</v>
      </c>
      <c r="AA396" s="183" t="s">
        <v>7998</v>
      </c>
    </row>
    <row r="397" spans="1:27" x14ac:dyDescent="0.2">
      <c r="A397" s="183">
        <v>6902</v>
      </c>
      <c r="B397" s="124" t="str">
        <f>VLOOKUP(A397,BASE.!$A$2:$T$878,2,FALSE)</f>
        <v>Corporación Agencia Adventista de Desarrollo y Recursos Asistenciales (ADRA-CHILE)</v>
      </c>
      <c r="C397" s="124">
        <f>VLOOKUP(A397,BASE.!$A$2:$T$878,3,FALSE)</f>
        <v>700516008</v>
      </c>
      <c r="D397" s="124" t="str">
        <f>VLOOKUP(A397,BASE.!$A$2:$T$878,4,FALSE)</f>
        <v>Corporación de Derecho Privado</v>
      </c>
      <c r="E397" s="124" t="str">
        <f>VLOOKUP(A397,BASE.!$A$2:$T$878,5,FALSE)</f>
        <v>Otorgado por Decreto Supremo Nº 727, de fecha 23 de mayo de 1990, por el Ministerio de Justicia.</v>
      </c>
      <c r="F397" s="124" t="str">
        <f>VLOOKUP(A397,BASE.!$A$2:$T$878,6,FALSE)</f>
        <v xml:space="preserve">Certificado de Vigencia de Persona Jurídica sin Fines de Lucro, Folio N° 500334359687, emitido con fecha 28 de julio de 2020, por el Servicio de Registro Civil e Identificación. </v>
      </c>
      <c r="G397" s="124" t="str">
        <f>VLOOKUP(A397,BASE.!$A$2:$T$878,7,FALSE)</f>
        <v xml:space="preserve">Atender y proteger física y mentalmente a menores en situación irregular, discapacitados, ancianos u otros grupos necesitados. </v>
      </c>
      <c r="H397" s="124" t="str">
        <f>VLOOKUP(A397,BASE.!$A$2:$T$878,8,FALSE)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24" t="str">
        <f>VLOOKUP(A397,BASE.!$A$2:$T$878,9,FALSE)</f>
        <v>Cada dos años.</v>
      </c>
      <c r="J397" s="124" t="str">
        <f>VLOOKUP(A397,BASE.!$A$2:$T$878,10,FALSE)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124" t="str">
        <f>VLOOKUP(A397,BASE.!$A$2:$T$878,11,FALSE)</f>
        <v>Presidente: 
Aldo Arely Muñoz Perrin, 
MMandato General de Administración y Facultades:
Rodrigo Cárcamo Morales, 
Diego Trincado Araya</v>
      </c>
      <c r="L397" s="124" t="str">
        <f>VLOOKUP(A397,BASE.!$A$2:$T$878,12,FALSE)</f>
        <v xml:space="preserve">Calle Cruz del Sur N° 150, Las condes </v>
      </c>
      <c r="M397" s="124" t="str">
        <f>VLOOKUP(A397,BASE.!$A$2:$T$878,13,FALSE)</f>
        <v>XIII</v>
      </c>
      <c r="N397" s="124" t="str">
        <f>VLOOKUP(A397,BASE.!$A$2:$T$878,14,FALSE)</f>
        <v>LAS CONDES</v>
      </c>
      <c r="O397" s="124" t="str">
        <f>VLOOKUP(A397,BASE.!$A$2:$T$878,15,FALSE)</f>
        <v>(56) (2) 284 3968 - 284 1274 C.P. 7931090</v>
      </c>
      <c r="P397" s="124" t="str">
        <f>VLOOKUP(A397,BASE.!$A$2:$T$878,16,FALSE)</f>
        <v>adrachile@adra.cl - Página web: www.adra.cl</v>
      </c>
      <c r="Q397" s="124" t="str">
        <f>VLOOKUP(A397,BASE.!$A$2:$T$878,17,FALSE)</f>
        <v>C.P. 7931090</v>
      </c>
      <c r="R397" s="124">
        <f>VLOOKUP(A397,BASE.!$A$2:$T$878,18,FALSE)</f>
        <v>93401</v>
      </c>
      <c r="S397" s="124" t="str">
        <f>VLOOKUP(A397,BASE.!$A$2:$T$878,19,FALSE)</f>
        <v>Antecedentes financieros correspondientes al año 2019, aprobados por el Subdepartamento de Supervisión Financiera.</v>
      </c>
      <c r="T397" s="169">
        <f>VLOOKUP(A397,BASE.!$A$2:$T$878,20,FALSE)</f>
        <v>37970</v>
      </c>
      <c r="U397" s="183">
        <v>6902</v>
      </c>
      <c r="V397" s="184">
        <v>28264980</v>
      </c>
      <c r="W397" s="184">
        <v>84569958</v>
      </c>
      <c r="X397" s="170">
        <v>44286</v>
      </c>
      <c r="Y397" s="166" t="s">
        <v>7879</v>
      </c>
      <c r="Z397" s="166" t="s">
        <v>7880</v>
      </c>
      <c r="AA397" s="183" t="s">
        <v>7887</v>
      </c>
    </row>
    <row r="398" spans="1:27" x14ac:dyDescent="0.2">
      <c r="A398" s="183">
        <v>6902</v>
      </c>
      <c r="B398" s="124" t="str">
        <f>VLOOKUP(A398,BASE.!$A$2:$T$878,2,FALSE)</f>
        <v>Corporación Agencia Adventista de Desarrollo y Recursos Asistenciales (ADRA-CHILE)</v>
      </c>
      <c r="C398" s="124">
        <f>VLOOKUP(A398,BASE.!$A$2:$T$878,3,FALSE)</f>
        <v>700516008</v>
      </c>
      <c r="D398" s="124" t="str">
        <f>VLOOKUP(A398,BASE.!$A$2:$T$878,4,FALSE)</f>
        <v>Corporación de Derecho Privado</v>
      </c>
      <c r="E398" s="124" t="str">
        <f>VLOOKUP(A398,BASE.!$A$2:$T$878,5,FALSE)</f>
        <v>Otorgado por Decreto Supremo Nº 727, de fecha 23 de mayo de 1990, por el Ministerio de Justicia.</v>
      </c>
      <c r="F398" s="124" t="str">
        <f>VLOOKUP(A398,BASE.!$A$2:$T$878,6,FALSE)</f>
        <v xml:space="preserve">Certificado de Vigencia de Persona Jurídica sin Fines de Lucro, Folio N° 500334359687, emitido con fecha 28 de julio de 2020, por el Servicio de Registro Civil e Identificación. </v>
      </c>
      <c r="G398" s="124" t="str">
        <f>VLOOKUP(A398,BASE.!$A$2:$T$878,7,FALSE)</f>
        <v xml:space="preserve">Atender y proteger física y mentalmente a menores en situación irregular, discapacitados, ancianos u otros grupos necesitados. </v>
      </c>
      <c r="H398" s="124" t="str">
        <f>VLOOKUP(A398,BASE.!$A$2:$T$878,8,FALSE)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24" t="str">
        <f>VLOOKUP(A398,BASE.!$A$2:$T$878,9,FALSE)</f>
        <v>Cada dos años.</v>
      </c>
      <c r="J398" s="124" t="str">
        <f>VLOOKUP(A398,BASE.!$A$2:$T$878,10,FALSE)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124" t="str">
        <f>VLOOKUP(A398,BASE.!$A$2:$T$878,11,FALSE)</f>
        <v>Presidente: 
Aldo Arely Muñoz Perrin, 
MMandato General de Administración y Facultades:
Rodrigo Cárcamo Morales, 
Diego Trincado Araya</v>
      </c>
      <c r="L398" s="124" t="str">
        <f>VLOOKUP(A398,BASE.!$A$2:$T$878,12,FALSE)</f>
        <v xml:space="preserve">Calle Cruz del Sur N° 150, Las condes </v>
      </c>
      <c r="M398" s="124" t="str">
        <f>VLOOKUP(A398,BASE.!$A$2:$T$878,13,FALSE)</f>
        <v>XIII</v>
      </c>
      <c r="N398" s="124" t="str">
        <f>VLOOKUP(A398,BASE.!$A$2:$T$878,14,FALSE)</f>
        <v>LAS CONDES</v>
      </c>
      <c r="O398" s="124" t="str">
        <f>VLOOKUP(A398,BASE.!$A$2:$T$878,15,FALSE)</f>
        <v>(56) (2) 284 3968 - 284 1274 C.P. 7931090</v>
      </c>
      <c r="P398" s="124" t="str">
        <f>VLOOKUP(A398,BASE.!$A$2:$T$878,16,FALSE)</f>
        <v>adrachile@adra.cl - Página web: www.adra.cl</v>
      </c>
      <c r="Q398" s="124" t="str">
        <f>VLOOKUP(A398,BASE.!$A$2:$T$878,17,FALSE)</f>
        <v>C.P. 7931090</v>
      </c>
      <c r="R398" s="124">
        <f>VLOOKUP(A398,BASE.!$A$2:$T$878,18,FALSE)</f>
        <v>93401</v>
      </c>
      <c r="S398" s="124" t="str">
        <f>VLOOKUP(A398,BASE.!$A$2:$T$878,19,FALSE)</f>
        <v>Antecedentes financieros correspondientes al año 2019, aprobados por el Subdepartamento de Supervisión Financiera.</v>
      </c>
      <c r="T398" s="169">
        <f>VLOOKUP(A398,BASE.!$A$2:$T$878,20,FALSE)</f>
        <v>37970</v>
      </c>
      <c r="U398" s="183">
        <v>6902</v>
      </c>
      <c r="V398" s="184">
        <v>28898550</v>
      </c>
      <c r="W398" s="184">
        <v>86695650</v>
      </c>
      <c r="X398" s="170">
        <v>44286</v>
      </c>
      <c r="Y398" s="166" t="s">
        <v>7879</v>
      </c>
      <c r="Z398" s="166" t="s">
        <v>7880</v>
      </c>
      <c r="AA398" s="183" t="s">
        <v>7982</v>
      </c>
    </row>
    <row r="399" spans="1:27" x14ac:dyDescent="0.2">
      <c r="A399" s="183">
        <v>6902</v>
      </c>
      <c r="B399" s="124" t="str">
        <f>VLOOKUP(A399,BASE.!$A$2:$T$878,2,FALSE)</f>
        <v>Corporación Agencia Adventista de Desarrollo y Recursos Asistenciales (ADRA-CHILE)</v>
      </c>
      <c r="C399" s="124">
        <f>VLOOKUP(A399,BASE.!$A$2:$T$878,3,FALSE)</f>
        <v>700516008</v>
      </c>
      <c r="D399" s="124" t="str">
        <f>VLOOKUP(A399,BASE.!$A$2:$T$878,4,FALSE)</f>
        <v>Corporación de Derecho Privado</v>
      </c>
      <c r="E399" s="124" t="str">
        <f>VLOOKUP(A399,BASE.!$A$2:$T$878,5,FALSE)</f>
        <v>Otorgado por Decreto Supremo Nº 727, de fecha 23 de mayo de 1990, por el Ministerio de Justicia.</v>
      </c>
      <c r="F399" s="124" t="str">
        <f>VLOOKUP(A399,BASE.!$A$2:$T$878,6,FALSE)</f>
        <v xml:space="preserve">Certificado de Vigencia de Persona Jurídica sin Fines de Lucro, Folio N° 500334359687, emitido con fecha 28 de julio de 2020, por el Servicio de Registro Civil e Identificación. </v>
      </c>
      <c r="G399" s="124" t="str">
        <f>VLOOKUP(A399,BASE.!$A$2:$T$878,7,FALSE)</f>
        <v xml:space="preserve">Atender y proteger física y mentalmente a menores en situación irregular, discapacitados, ancianos u otros grupos necesitados. </v>
      </c>
      <c r="H399" s="124" t="str">
        <f>VLOOKUP(A399,BASE.!$A$2:$T$878,8,FALSE)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24" t="str">
        <f>VLOOKUP(A399,BASE.!$A$2:$T$878,9,FALSE)</f>
        <v>Cada dos años.</v>
      </c>
      <c r="J399" s="124" t="str">
        <f>VLOOKUP(A399,BASE.!$A$2:$T$878,10,FALSE)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124" t="str">
        <f>VLOOKUP(A399,BASE.!$A$2:$T$878,11,FALSE)</f>
        <v>Presidente: 
Aldo Arely Muñoz Perrin, 
MMandato General de Administración y Facultades:
Rodrigo Cárcamo Morales, 
Diego Trincado Araya</v>
      </c>
      <c r="L399" s="124" t="str">
        <f>VLOOKUP(A399,BASE.!$A$2:$T$878,12,FALSE)</f>
        <v xml:space="preserve">Calle Cruz del Sur N° 150, Las condes </v>
      </c>
      <c r="M399" s="124" t="str">
        <f>VLOOKUP(A399,BASE.!$A$2:$T$878,13,FALSE)</f>
        <v>XIII</v>
      </c>
      <c r="N399" s="124" t="str">
        <f>VLOOKUP(A399,BASE.!$A$2:$T$878,14,FALSE)</f>
        <v>LAS CONDES</v>
      </c>
      <c r="O399" s="124" t="str">
        <f>VLOOKUP(A399,BASE.!$A$2:$T$878,15,FALSE)</f>
        <v>(56) (2) 284 3968 - 284 1274 C.P. 7931090</v>
      </c>
      <c r="P399" s="124" t="str">
        <f>VLOOKUP(A399,BASE.!$A$2:$T$878,16,FALSE)</f>
        <v>adrachile@adra.cl - Página web: www.adra.cl</v>
      </c>
      <c r="Q399" s="124" t="str">
        <f>VLOOKUP(A399,BASE.!$A$2:$T$878,17,FALSE)</f>
        <v>C.P. 7931090</v>
      </c>
      <c r="R399" s="124">
        <f>VLOOKUP(A399,BASE.!$A$2:$T$878,18,FALSE)</f>
        <v>93401</v>
      </c>
      <c r="S399" s="124" t="str">
        <f>VLOOKUP(A399,BASE.!$A$2:$T$878,19,FALSE)</f>
        <v>Antecedentes financieros correspondientes al año 2019, aprobados por el Subdepartamento de Supervisión Financiera.</v>
      </c>
      <c r="T399" s="169">
        <f>VLOOKUP(A399,BASE.!$A$2:$T$878,20,FALSE)</f>
        <v>37970</v>
      </c>
      <c r="U399" s="183">
        <v>6902</v>
      </c>
      <c r="V399" s="184">
        <v>34678260</v>
      </c>
      <c r="W399" s="184">
        <v>104034780</v>
      </c>
      <c r="X399" s="170">
        <v>44286</v>
      </c>
      <c r="Y399" s="166" t="s">
        <v>7879</v>
      </c>
      <c r="Z399" s="166" t="s">
        <v>7880</v>
      </c>
      <c r="AA399" s="183" t="s">
        <v>6479</v>
      </c>
    </row>
    <row r="400" spans="1:27" x14ac:dyDescent="0.2">
      <c r="A400" s="183">
        <v>6902</v>
      </c>
      <c r="B400" s="124" t="str">
        <f>VLOOKUP(A400,BASE.!$A$2:$T$878,2,FALSE)</f>
        <v>Corporación Agencia Adventista de Desarrollo y Recursos Asistenciales (ADRA-CHILE)</v>
      </c>
      <c r="C400" s="124">
        <f>VLOOKUP(A400,BASE.!$A$2:$T$878,3,FALSE)</f>
        <v>700516008</v>
      </c>
      <c r="D400" s="124" t="str">
        <f>VLOOKUP(A400,BASE.!$A$2:$T$878,4,FALSE)</f>
        <v>Corporación de Derecho Privado</v>
      </c>
      <c r="E400" s="124" t="str">
        <f>VLOOKUP(A400,BASE.!$A$2:$T$878,5,FALSE)</f>
        <v>Otorgado por Decreto Supremo Nº 727, de fecha 23 de mayo de 1990, por el Ministerio de Justicia.</v>
      </c>
      <c r="F400" s="124" t="str">
        <f>VLOOKUP(A400,BASE.!$A$2:$T$878,6,FALSE)</f>
        <v xml:space="preserve">Certificado de Vigencia de Persona Jurídica sin Fines de Lucro, Folio N° 500334359687, emitido con fecha 28 de julio de 2020, por el Servicio de Registro Civil e Identificación. </v>
      </c>
      <c r="G400" s="124" t="str">
        <f>VLOOKUP(A400,BASE.!$A$2:$T$878,7,FALSE)</f>
        <v xml:space="preserve">Atender y proteger física y mentalmente a menores en situación irregular, discapacitados, ancianos u otros grupos necesitados. </v>
      </c>
      <c r="H400" s="124" t="str">
        <f>VLOOKUP(A400,BASE.!$A$2:$T$878,8,FALSE)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24" t="str">
        <f>VLOOKUP(A400,BASE.!$A$2:$T$878,9,FALSE)</f>
        <v>Cada dos años.</v>
      </c>
      <c r="J400" s="124" t="str">
        <f>VLOOKUP(A400,BASE.!$A$2:$T$878,10,FALSE)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124" t="str">
        <f>VLOOKUP(A400,BASE.!$A$2:$T$878,11,FALSE)</f>
        <v>Presidente: 
Aldo Arely Muñoz Perrin, 
MMandato General de Administración y Facultades:
Rodrigo Cárcamo Morales, 
Diego Trincado Araya</v>
      </c>
      <c r="L400" s="124" t="str">
        <f>VLOOKUP(A400,BASE.!$A$2:$T$878,12,FALSE)</f>
        <v xml:space="preserve">Calle Cruz del Sur N° 150, Las condes </v>
      </c>
      <c r="M400" s="124" t="str">
        <f>VLOOKUP(A400,BASE.!$A$2:$T$878,13,FALSE)</f>
        <v>XIII</v>
      </c>
      <c r="N400" s="124" t="str">
        <f>VLOOKUP(A400,BASE.!$A$2:$T$878,14,FALSE)</f>
        <v>LAS CONDES</v>
      </c>
      <c r="O400" s="124" t="str">
        <f>VLOOKUP(A400,BASE.!$A$2:$T$878,15,FALSE)</f>
        <v>(56) (2) 284 3968 - 284 1274 C.P. 7931090</v>
      </c>
      <c r="P400" s="124" t="str">
        <f>VLOOKUP(A400,BASE.!$A$2:$T$878,16,FALSE)</f>
        <v>adrachile@adra.cl - Página web: www.adra.cl</v>
      </c>
      <c r="Q400" s="124" t="str">
        <f>VLOOKUP(A400,BASE.!$A$2:$T$878,17,FALSE)</f>
        <v>C.P. 7931090</v>
      </c>
      <c r="R400" s="124">
        <f>VLOOKUP(A400,BASE.!$A$2:$T$878,18,FALSE)</f>
        <v>93401</v>
      </c>
      <c r="S400" s="124" t="str">
        <f>VLOOKUP(A400,BASE.!$A$2:$T$878,19,FALSE)</f>
        <v>Antecedentes financieros correspondientes al año 2019, aprobados por el Subdepartamento de Supervisión Financiera.</v>
      </c>
      <c r="T400" s="169">
        <f>VLOOKUP(A400,BASE.!$A$2:$T$878,20,FALSE)</f>
        <v>37970</v>
      </c>
      <c r="U400" s="183">
        <v>6902</v>
      </c>
      <c r="V400" s="184">
        <v>26811648</v>
      </c>
      <c r="W400" s="184">
        <v>103553784</v>
      </c>
      <c r="X400" s="170">
        <v>44286</v>
      </c>
      <c r="Y400" s="166" t="s">
        <v>7879</v>
      </c>
      <c r="Z400" s="166" t="s">
        <v>7880</v>
      </c>
      <c r="AA400" s="183" t="s">
        <v>7899</v>
      </c>
    </row>
    <row r="401" spans="1:27" x14ac:dyDescent="0.2">
      <c r="A401" s="183">
        <v>6902</v>
      </c>
      <c r="B401" s="124" t="str">
        <f>VLOOKUP(A401,BASE.!$A$2:$T$878,2,FALSE)</f>
        <v>Corporación Agencia Adventista de Desarrollo y Recursos Asistenciales (ADRA-CHILE)</v>
      </c>
      <c r="C401" s="124">
        <f>VLOOKUP(A401,BASE.!$A$2:$T$878,3,FALSE)</f>
        <v>700516008</v>
      </c>
      <c r="D401" s="124" t="str">
        <f>VLOOKUP(A401,BASE.!$A$2:$T$878,4,FALSE)</f>
        <v>Corporación de Derecho Privado</v>
      </c>
      <c r="E401" s="124" t="str">
        <f>VLOOKUP(A401,BASE.!$A$2:$T$878,5,FALSE)</f>
        <v>Otorgado por Decreto Supremo Nº 727, de fecha 23 de mayo de 1990, por el Ministerio de Justicia.</v>
      </c>
      <c r="F401" s="124" t="str">
        <f>VLOOKUP(A401,BASE.!$A$2:$T$878,6,FALSE)</f>
        <v xml:space="preserve">Certificado de Vigencia de Persona Jurídica sin Fines de Lucro, Folio N° 500334359687, emitido con fecha 28 de julio de 2020, por el Servicio de Registro Civil e Identificación. </v>
      </c>
      <c r="G401" s="124" t="str">
        <f>VLOOKUP(A401,BASE.!$A$2:$T$878,7,FALSE)</f>
        <v xml:space="preserve">Atender y proteger física y mentalmente a menores en situación irregular, discapacitados, ancianos u otros grupos necesitados. </v>
      </c>
      <c r="H401" s="124" t="str">
        <f>VLOOKUP(A401,BASE.!$A$2:$T$878,8,FALSE)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24" t="str">
        <f>VLOOKUP(A401,BASE.!$A$2:$T$878,9,FALSE)</f>
        <v>Cada dos años.</v>
      </c>
      <c r="J401" s="124" t="str">
        <f>VLOOKUP(A401,BASE.!$A$2:$T$878,10,FALSE)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124" t="str">
        <f>VLOOKUP(A401,BASE.!$A$2:$T$878,11,FALSE)</f>
        <v>Presidente: 
Aldo Arely Muñoz Perrin, 
MMandato General de Administración y Facultades:
Rodrigo Cárcamo Morales, 
Diego Trincado Araya</v>
      </c>
      <c r="L401" s="124" t="str">
        <f>VLOOKUP(A401,BASE.!$A$2:$T$878,12,FALSE)</f>
        <v xml:space="preserve">Calle Cruz del Sur N° 150, Las condes </v>
      </c>
      <c r="M401" s="124" t="str">
        <f>VLOOKUP(A401,BASE.!$A$2:$T$878,13,FALSE)</f>
        <v>XIII</v>
      </c>
      <c r="N401" s="124" t="str">
        <f>VLOOKUP(A401,BASE.!$A$2:$T$878,14,FALSE)</f>
        <v>LAS CONDES</v>
      </c>
      <c r="O401" s="124" t="str">
        <f>VLOOKUP(A401,BASE.!$A$2:$T$878,15,FALSE)</f>
        <v>(56) (2) 284 3968 - 284 1274 C.P. 7931090</v>
      </c>
      <c r="P401" s="124" t="str">
        <f>VLOOKUP(A401,BASE.!$A$2:$T$878,16,FALSE)</f>
        <v>adrachile@adra.cl - Página web: www.adra.cl</v>
      </c>
      <c r="Q401" s="124" t="str">
        <f>VLOOKUP(A401,BASE.!$A$2:$T$878,17,FALSE)</f>
        <v>C.P. 7931090</v>
      </c>
      <c r="R401" s="124">
        <f>VLOOKUP(A401,BASE.!$A$2:$T$878,18,FALSE)</f>
        <v>93401</v>
      </c>
      <c r="S401" s="124" t="str">
        <f>VLOOKUP(A401,BASE.!$A$2:$T$878,19,FALSE)</f>
        <v>Antecedentes financieros correspondientes al año 2019, aprobados por el Subdepartamento de Supervisión Financiera.</v>
      </c>
      <c r="T401" s="169">
        <f>VLOOKUP(A401,BASE.!$A$2:$T$878,20,FALSE)</f>
        <v>37970</v>
      </c>
      <c r="U401" s="183">
        <v>6902</v>
      </c>
      <c r="V401" s="184">
        <v>18277848</v>
      </c>
      <c r="W401" s="184">
        <v>56568667</v>
      </c>
      <c r="X401" s="170">
        <v>44286</v>
      </c>
      <c r="Y401" s="166" t="s">
        <v>7879</v>
      </c>
      <c r="Z401" s="166" t="s">
        <v>7880</v>
      </c>
      <c r="AA401" s="183" t="s">
        <v>198</v>
      </c>
    </row>
    <row r="402" spans="1:27" x14ac:dyDescent="0.2">
      <c r="A402" s="183">
        <v>6902</v>
      </c>
      <c r="B402" s="124" t="str">
        <f>VLOOKUP(A402,BASE.!$A$2:$T$878,2,FALSE)</f>
        <v>Corporación Agencia Adventista de Desarrollo y Recursos Asistenciales (ADRA-CHILE)</v>
      </c>
      <c r="C402" s="124">
        <f>VLOOKUP(A402,BASE.!$A$2:$T$878,3,FALSE)</f>
        <v>700516008</v>
      </c>
      <c r="D402" s="124" t="str">
        <f>VLOOKUP(A402,BASE.!$A$2:$T$878,4,FALSE)</f>
        <v>Corporación de Derecho Privado</v>
      </c>
      <c r="E402" s="124" t="str">
        <f>VLOOKUP(A402,BASE.!$A$2:$T$878,5,FALSE)</f>
        <v>Otorgado por Decreto Supremo Nº 727, de fecha 23 de mayo de 1990, por el Ministerio de Justicia.</v>
      </c>
      <c r="F402" s="124" t="str">
        <f>VLOOKUP(A402,BASE.!$A$2:$T$878,6,FALSE)</f>
        <v xml:space="preserve">Certificado de Vigencia de Persona Jurídica sin Fines de Lucro, Folio N° 500334359687, emitido con fecha 28 de julio de 2020, por el Servicio de Registro Civil e Identificación. </v>
      </c>
      <c r="G402" s="124" t="str">
        <f>VLOOKUP(A402,BASE.!$A$2:$T$878,7,FALSE)</f>
        <v xml:space="preserve">Atender y proteger física y mentalmente a menores en situación irregular, discapacitados, ancianos u otros grupos necesitados. </v>
      </c>
      <c r="H402" s="124" t="str">
        <f>VLOOKUP(A402,BASE.!$A$2:$T$878,8,FALSE)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24" t="str">
        <f>VLOOKUP(A402,BASE.!$A$2:$T$878,9,FALSE)</f>
        <v>Cada dos años.</v>
      </c>
      <c r="J402" s="124" t="str">
        <f>VLOOKUP(A402,BASE.!$A$2:$T$878,10,FALSE)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124" t="str">
        <f>VLOOKUP(A402,BASE.!$A$2:$T$878,11,FALSE)</f>
        <v>Presidente: 
Aldo Arely Muñoz Perrin, 
MMandato General de Administración y Facultades:
Rodrigo Cárcamo Morales, 
Diego Trincado Araya</v>
      </c>
      <c r="L402" s="124" t="str">
        <f>VLOOKUP(A402,BASE.!$A$2:$T$878,12,FALSE)</f>
        <v xml:space="preserve">Calle Cruz del Sur N° 150, Las condes </v>
      </c>
      <c r="M402" s="124" t="str">
        <f>VLOOKUP(A402,BASE.!$A$2:$T$878,13,FALSE)</f>
        <v>XIII</v>
      </c>
      <c r="N402" s="124" t="str">
        <f>VLOOKUP(A402,BASE.!$A$2:$T$878,14,FALSE)</f>
        <v>LAS CONDES</v>
      </c>
      <c r="O402" s="124" t="str">
        <f>VLOOKUP(A402,BASE.!$A$2:$T$878,15,FALSE)</f>
        <v>(56) (2) 284 3968 - 284 1274 C.P. 7931090</v>
      </c>
      <c r="P402" s="124" t="str">
        <f>VLOOKUP(A402,BASE.!$A$2:$T$878,16,FALSE)</f>
        <v>adrachile@adra.cl - Página web: www.adra.cl</v>
      </c>
      <c r="Q402" s="124" t="str">
        <f>VLOOKUP(A402,BASE.!$A$2:$T$878,17,FALSE)</f>
        <v>C.P. 7931090</v>
      </c>
      <c r="R402" s="124">
        <f>VLOOKUP(A402,BASE.!$A$2:$T$878,18,FALSE)</f>
        <v>93401</v>
      </c>
      <c r="S402" s="124" t="str">
        <f>VLOOKUP(A402,BASE.!$A$2:$T$878,19,FALSE)</f>
        <v>Antecedentes financieros correspondientes al año 2019, aprobados por el Subdepartamento de Supervisión Financiera.</v>
      </c>
      <c r="T402" s="169">
        <f>VLOOKUP(A402,BASE.!$A$2:$T$878,20,FALSE)</f>
        <v>37970</v>
      </c>
      <c r="U402" s="183">
        <v>6902</v>
      </c>
      <c r="V402" s="184">
        <v>57797100</v>
      </c>
      <c r="W402" s="184">
        <v>123218755</v>
      </c>
      <c r="X402" s="170">
        <v>44286</v>
      </c>
      <c r="Y402" s="166" t="s">
        <v>7879</v>
      </c>
      <c r="Z402" s="166" t="s">
        <v>7880</v>
      </c>
      <c r="AA402" s="183" t="s">
        <v>7889</v>
      </c>
    </row>
    <row r="403" spans="1:27" x14ac:dyDescent="0.2">
      <c r="A403" s="183">
        <v>6902</v>
      </c>
      <c r="B403" s="124" t="str">
        <f>VLOOKUP(A403,BASE.!$A$2:$T$878,2,FALSE)</f>
        <v>Corporación Agencia Adventista de Desarrollo y Recursos Asistenciales (ADRA-CHILE)</v>
      </c>
      <c r="C403" s="124">
        <f>VLOOKUP(A403,BASE.!$A$2:$T$878,3,FALSE)</f>
        <v>700516008</v>
      </c>
      <c r="D403" s="124" t="str">
        <f>VLOOKUP(A403,BASE.!$A$2:$T$878,4,FALSE)</f>
        <v>Corporación de Derecho Privado</v>
      </c>
      <c r="E403" s="124" t="str">
        <f>VLOOKUP(A403,BASE.!$A$2:$T$878,5,FALSE)</f>
        <v>Otorgado por Decreto Supremo Nº 727, de fecha 23 de mayo de 1990, por el Ministerio de Justicia.</v>
      </c>
      <c r="F403" s="124" t="str">
        <f>VLOOKUP(A403,BASE.!$A$2:$T$878,6,FALSE)</f>
        <v xml:space="preserve">Certificado de Vigencia de Persona Jurídica sin Fines de Lucro, Folio N° 500334359687, emitido con fecha 28 de julio de 2020, por el Servicio de Registro Civil e Identificación. </v>
      </c>
      <c r="G403" s="124" t="str">
        <f>VLOOKUP(A403,BASE.!$A$2:$T$878,7,FALSE)</f>
        <v xml:space="preserve">Atender y proteger física y mentalmente a menores en situación irregular, discapacitados, ancianos u otros grupos necesitados. </v>
      </c>
      <c r="H403" s="124" t="str">
        <f>VLOOKUP(A403,BASE.!$A$2:$T$878,8,FALSE)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24" t="str">
        <f>VLOOKUP(A403,BASE.!$A$2:$T$878,9,FALSE)</f>
        <v>Cada dos años.</v>
      </c>
      <c r="J403" s="124" t="str">
        <f>VLOOKUP(A403,BASE.!$A$2:$T$878,10,FALSE)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124" t="str">
        <f>VLOOKUP(A403,BASE.!$A$2:$T$878,11,FALSE)</f>
        <v>Presidente: 
Aldo Arely Muñoz Perrin, 
MMandato General de Administración y Facultades:
Rodrigo Cárcamo Morales, 
Diego Trincado Araya</v>
      </c>
      <c r="L403" s="124" t="str">
        <f>VLOOKUP(A403,BASE.!$A$2:$T$878,12,FALSE)</f>
        <v xml:space="preserve">Calle Cruz del Sur N° 150, Las condes </v>
      </c>
      <c r="M403" s="124" t="str">
        <f>VLOOKUP(A403,BASE.!$A$2:$T$878,13,FALSE)</f>
        <v>XIII</v>
      </c>
      <c r="N403" s="124" t="str">
        <f>VLOOKUP(A403,BASE.!$A$2:$T$878,14,FALSE)</f>
        <v>LAS CONDES</v>
      </c>
      <c r="O403" s="124" t="str">
        <f>VLOOKUP(A403,BASE.!$A$2:$T$878,15,FALSE)</f>
        <v>(56) (2) 284 3968 - 284 1274 C.P. 7931090</v>
      </c>
      <c r="P403" s="124" t="str">
        <f>VLOOKUP(A403,BASE.!$A$2:$T$878,16,FALSE)</f>
        <v>adrachile@adra.cl - Página web: www.adra.cl</v>
      </c>
      <c r="Q403" s="124" t="str">
        <f>VLOOKUP(A403,BASE.!$A$2:$T$878,17,FALSE)</f>
        <v>C.P. 7931090</v>
      </c>
      <c r="R403" s="124">
        <f>VLOOKUP(A403,BASE.!$A$2:$T$878,18,FALSE)</f>
        <v>93401</v>
      </c>
      <c r="S403" s="124" t="str">
        <f>VLOOKUP(A403,BASE.!$A$2:$T$878,19,FALSE)</f>
        <v>Antecedentes financieros correspondientes al año 2019, aprobados por el Subdepartamento de Supervisión Financiera.</v>
      </c>
      <c r="T403" s="169">
        <f>VLOOKUP(A403,BASE.!$A$2:$T$878,20,FALSE)</f>
        <v>37970</v>
      </c>
      <c r="U403" s="183">
        <v>6902</v>
      </c>
      <c r="V403" s="184">
        <v>18513647</v>
      </c>
      <c r="W403" s="184">
        <v>57354074</v>
      </c>
      <c r="X403" s="170">
        <v>44286</v>
      </c>
      <c r="Y403" s="166" t="s">
        <v>7879</v>
      </c>
      <c r="Z403" s="166" t="s">
        <v>7880</v>
      </c>
      <c r="AA403" s="183" t="s">
        <v>8033</v>
      </c>
    </row>
    <row r="404" spans="1:27" x14ac:dyDescent="0.2">
      <c r="A404" s="183">
        <v>6903</v>
      </c>
      <c r="B404" s="124" t="str">
        <f>VLOOKUP(A404,BASE.!$A$2:$T$878,2,FALSE)</f>
        <v>Corporación de Rehabilitación de Menores Adictos Amanecer de Calama.</v>
      </c>
      <c r="C404" s="124">
        <f>VLOOKUP(A404,BASE.!$A$2:$T$878,3,FALSE)</f>
        <v>725997000</v>
      </c>
      <c r="D404" s="124" t="str">
        <f>VLOOKUP(A404,BASE.!$A$2:$T$878,4,FALSE)</f>
        <v>Corporación de Derecho Privado.</v>
      </c>
      <c r="E404" s="124" t="str">
        <f>VLOOKUP(A404,BASE.!$A$2:$T$878,5,FALSE)</f>
        <v>Otorgada por Decreto Supremo Nº 55, de fecha 12 de enero de 1994, del Ministerio de Justicia.</v>
      </c>
      <c r="F404" s="124" t="str">
        <f>VLOOKUP(A404,BASE.!$A$2:$T$878,6,FALSE)</f>
        <v xml:space="preserve">Certificado de vigencia, folio Nº 500356979058, de 19 de noviembre de 2020, del Servicio de Registro Civil e Identificación.
</v>
      </c>
      <c r="G404" s="124" t="str">
        <f>VLOOKUP(A404,BASE.!$A$2:$T$878,7,FALSE)</f>
        <v>Atender las necesidades básicas, obtiene la recuperación y procurar, al máximo, la reinserción positiva en la sociedad, de menores de entre 12 a 15 años de edad inclusive, o hasta 20 años en el caso señalado por los estatutos.</v>
      </c>
      <c r="H404" s="124" t="str">
        <f>VLOOKUP(A404,BASE.!$A$2:$T$878,8,FALSE)</f>
        <v xml:space="preserve">Presidenta: Eva Soledad Salvador Beltrán
Vicepresidenta: Verónica Alavia Ticona
Tesorera: Sara Carreño Campos, 
Secretaria: Jacqueline Araya Álvarez, 
</v>
      </c>
      <c r="I404" s="124" t="str">
        <f>VLOOKUP(A404,BASE.!$A$2:$T$878,9,FALSE)</f>
        <v>Durarán 02 años en sus cargos.</v>
      </c>
      <c r="J404" s="124" t="str">
        <f>VLOOKUP(A404,BASE.!$A$2:$T$878,10,FALSE)</f>
        <v xml:space="preserve">22 de octubre de 2019 a 22 de octubre de 2021
</v>
      </c>
      <c r="K404" s="124" t="str">
        <f>VLOOKUP(A404,BASE.!$A$2:$T$878,11,FALSE)</f>
        <v xml:space="preserve">Presidenta: Eva Soledad Salvador Beltrán, 
</v>
      </c>
      <c r="L404" s="124" t="str">
        <f>VLOOKUP(A404,BASE.!$A$2:$T$878,12,FALSE)</f>
        <v xml:space="preserve">Avenida Tocopilla Nº 3792, Gustavo Le Peige, ciudad de Calama, Segunda Región  </v>
      </c>
      <c r="M404" s="124" t="str">
        <f>VLOOKUP(A404,BASE.!$A$2:$T$878,13,FALSE)</f>
        <v>II</v>
      </c>
      <c r="N404" s="124" t="str">
        <f>VLOOKUP(A404,BASE.!$A$2:$T$878,14,FALSE)</f>
        <v>calama</v>
      </c>
      <c r="O404" s="124">
        <f>VLOOKUP(A404,BASE.!$A$2:$T$878,15,FALSE)</f>
        <v>0</v>
      </c>
      <c r="P404" s="124">
        <f>VLOOKUP(A404,BASE.!$A$2:$T$878,16,FALSE)</f>
        <v>0</v>
      </c>
      <c r="Q404" s="124">
        <f>VLOOKUP(A404,BASE.!$A$2:$T$878,17,FALSE)</f>
        <v>0</v>
      </c>
      <c r="R404" s="124" t="str">
        <f>VLOOKUP(A404,BASE.!$A$2:$T$878,18,FALSE)</f>
        <v>93401: Institución de Asistencia Social</v>
      </c>
      <c r="S404" s="124" t="str">
        <f>VLOOKUP(A404,BASE.!$A$2:$T$878,19,FALSE)</f>
        <v>Se acompaña certificado financiero correspondiente al año 2019 aprobados por el Subdepartamento de Supervisión Financiera Nacional .</v>
      </c>
      <c r="T404" s="169">
        <f>VLOOKUP(A404,BASE.!$A$2:$T$878,20,FALSE)</f>
        <v>37970</v>
      </c>
      <c r="U404" s="183">
        <v>6903</v>
      </c>
      <c r="V404" s="184">
        <v>0</v>
      </c>
      <c r="W404" s="184">
        <v>2734126</v>
      </c>
      <c r="X404" s="170">
        <v>44286</v>
      </c>
      <c r="Y404" s="166" t="s">
        <v>7879</v>
      </c>
      <c r="Z404" s="166" t="s">
        <v>7880</v>
      </c>
      <c r="AA404" s="183" t="s">
        <v>7883</v>
      </c>
    </row>
    <row r="405" spans="1:27" x14ac:dyDescent="0.2">
      <c r="A405" s="183">
        <v>6905</v>
      </c>
      <c r="B405" s="124" t="str">
        <f>VLOOKUP(A405,BASE.!$A$2:$T$878,2,FALSE)</f>
        <v xml:space="preserve">
Fundación La Frontera
</v>
      </c>
      <c r="C405" s="124">
        <f>VLOOKUP(A405,BASE.!$A$2:$T$878,3,FALSE)</f>
        <v>702081009</v>
      </c>
      <c r="D405" s="124" t="str">
        <f>VLOOKUP(A405,BASE.!$A$2:$T$878,4,FALSE)</f>
        <v>Fundación de Derecho Privado</v>
      </c>
      <c r="E405" s="124" t="str">
        <f>VLOOKUP(A405,BASE.!$A$2:$T$878,5,FALSE)</f>
        <v>Otorgado por Decreto Supremo Nº 33, de fecha 3 de enero de 1963, del Ministerio de Justicia.</v>
      </c>
      <c r="F405" s="124" t="str">
        <f>VLOOKUP(A405,BASE.!$A$2:$T$878,6,FALSE)</f>
        <v>Certificado de Vigencia, folio Nº 500354860405, de 08 de noviembre de 2020, emitido por el Servicio de Registro Civil e Identificación.</v>
      </c>
      <c r="G405" s="124" t="str">
        <f>VLOOKUP(A405,BASE.!$A$2:$T$878,7,FALSE)</f>
        <v>Propiciar la investigación, educación y asistencia social especialmente en la zona llamada “de la Frontera”, en beneficio de su progreso humano y desarrollo económico social.</v>
      </c>
      <c r="H405" s="124" t="str">
        <f>VLOOKUP(A405,BASE.!$A$2:$T$878,8,FALSE)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5" s="124" t="str">
        <f>VLOOKUP(A405,BASE.!$A$2:$T$878,9,FALSE)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5" s="124" t="str">
        <f>VLOOKUP(A405,BASE.!$A$2:$T$878,10,FALSE)</f>
        <v xml:space="preserve">20 de junio de 2018, según consta en acta de Sesión Extraordinaria del Consejo Superior de misma fecha, reducida a escritura pública con fecha 25 de junio de 2018, del Notario Público de Temuco. </v>
      </c>
      <c r="K405" s="124" t="str">
        <f>VLOOKUP(A405,BASE.!$A$2:$T$878,11,FALSE)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5" s="124" t="str">
        <f>VLOOKUP(A405,BASE.!$A$2:$T$878,12,FALSE)</f>
        <v xml:space="preserve">Avenida Alemania Nº 0211, Comuna de Temuco, Novena Región de La Araucanía.
Oficina: Pasaje El Bosque Nº 620, 
</v>
      </c>
      <c r="M405" s="124" t="str">
        <f>VLOOKUP(A405,BASE.!$A$2:$T$878,13,FALSE)</f>
        <v>IX</v>
      </c>
      <c r="N405" s="124" t="str">
        <f>VLOOKUP(A405,BASE.!$A$2:$T$878,14,FALSE)</f>
        <v>Temuco</v>
      </c>
      <c r="O405" s="124" t="str">
        <f>VLOOKUP(A405,BASE.!$A$2:$T$878,15,FALSE)</f>
        <v>fono (45) 226031/ 215342/ 2215342.</v>
      </c>
      <c r="P405" s="124">
        <f>VLOOKUP(A405,BASE.!$A$2:$T$878,16,FALSE)</f>
        <v>0</v>
      </c>
      <c r="Q405" s="124">
        <f>VLOOKUP(A405,BASE.!$A$2:$T$878,17,FALSE)</f>
        <v>0</v>
      </c>
      <c r="R405" s="124">
        <f>VLOOKUP(A405,BASE.!$A$2:$T$878,18,FALSE)</f>
        <v>93105</v>
      </c>
      <c r="S405" s="124" t="str">
        <f>VLOOKUP(A405,BASE.!$A$2:$T$878,19,FALSE)</f>
        <v xml:space="preserve">Se acompaña certificado de antecedentes financieros, correspondiente al 2019, aprobado por el  Subdepartamento de Supervisión Financiera 
</v>
      </c>
      <c r="T405" s="169">
        <f>VLOOKUP(A405,BASE.!$A$2:$T$878,20,FALSE)</f>
        <v>37970</v>
      </c>
      <c r="U405" s="183">
        <v>6905</v>
      </c>
      <c r="V405" s="184">
        <v>8597756</v>
      </c>
      <c r="W405" s="184">
        <v>26905083</v>
      </c>
      <c r="X405" s="170">
        <v>44286</v>
      </c>
      <c r="Y405" s="166" t="s">
        <v>7879</v>
      </c>
      <c r="Z405" s="166" t="s">
        <v>7880</v>
      </c>
      <c r="AA405" s="183" t="s">
        <v>230</v>
      </c>
    </row>
    <row r="406" spans="1:27" x14ac:dyDescent="0.2">
      <c r="A406" s="183">
        <v>6905</v>
      </c>
      <c r="B406" s="124" t="str">
        <f>VLOOKUP(A406,BASE.!$A$2:$T$878,2,FALSE)</f>
        <v xml:space="preserve">
Fundación La Frontera
</v>
      </c>
      <c r="C406" s="124">
        <f>VLOOKUP(A406,BASE.!$A$2:$T$878,3,FALSE)</f>
        <v>702081009</v>
      </c>
      <c r="D406" s="124" t="str">
        <f>VLOOKUP(A406,BASE.!$A$2:$T$878,4,FALSE)</f>
        <v>Fundación de Derecho Privado</v>
      </c>
      <c r="E406" s="124" t="str">
        <f>VLOOKUP(A406,BASE.!$A$2:$T$878,5,FALSE)</f>
        <v>Otorgado por Decreto Supremo Nº 33, de fecha 3 de enero de 1963, del Ministerio de Justicia.</v>
      </c>
      <c r="F406" s="124" t="str">
        <f>VLOOKUP(A406,BASE.!$A$2:$T$878,6,FALSE)</f>
        <v>Certificado de Vigencia, folio Nº 500354860405, de 08 de noviembre de 2020, emitido por el Servicio de Registro Civil e Identificación.</v>
      </c>
      <c r="G406" s="124" t="str">
        <f>VLOOKUP(A406,BASE.!$A$2:$T$878,7,FALSE)</f>
        <v>Propiciar la investigación, educación y asistencia social especialmente en la zona llamada “de la Frontera”, en beneficio de su progreso humano y desarrollo económico social.</v>
      </c>
      <c r="H406" s="124" t="str">
        <f>VLOOKUP(A406,BASE.!$A$2:$T$878,8,FALSE)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6" s="124" t="str">
        <f>VLOOKUP(A406,BASE.!$A$2:$T$878,9,FALSE)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6" s="124" t="str">
        <f>VLOOKUP(A406,BASE.!$A$2:$T$878,10,FALSE)</f>
        <v xml:space="preserve">20 de junio de 2018, según consta en acta de Sesión Extraordinaria del Consejo Superior de misma fecha, reducida a escritura pública con fecha 25 de junio de 2018, del Notario Público de Temuco. </v>
      </c>
      <c r="K406" s="124" t="str">
        <f>VLOOKUP(A406,BASE.!$A$2:$T$878,11,FALSE)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6" s="124" t="str">
        <f>VLOOKUP(A406,BASE.!$A$2:$T$878,12,FALSE)</f>
        <v xml:space="preserve">Avenida Alemania Nº 0211, Comuna de Temuco, Novena Región de La Araucanía.
Oficina: Pasaje El Bosque Nº 620, 
</v>
      </c>
      <c r="M406" s="124" t="str">
        <f>VLOOKUP(A406,BASE.!$A$2:$T$878,13,FALSE)</f>
        <v>IX</v>
      </c>
      <c r="N406" s="124" t="str">
        <f>VLOOKUP(A406,BASE.!$A$2:$T$878,14,FALSE)</f>
        <v>Temuco</v>
      </c>
      <c r="O406" s="124" t="str">
        <f>VLOOKUP(A406,BASE.!$A$2:$T$878,15,FALSE)</f>
        <v>fono (45) 226031/ 215342/ 2215342.</v>
      </c>
      <c r="P406" s="124">
        <f>VLOOKUP(A406,BASE.!$A$2:$T$878,16,FALSE)</f>
        <v>0</v>
      </c>
      <c r="Q406" s="124">
        <f>VLOOKUP(A406,BASE.!$A$2:$T$878,17,FALSE)</f>
        <v>0</v>
      </c>
      <c r="R406" s="124">
        <f>VLOOKUP(A406,BASE.!$A$2:$T$878,18,FALSE)</f>
        <v>93105</v>
      </c>
      <c r="S406" s="124" t="str">
        <f>VLOOKUP(A406,BASE.!$A$2:$T$878,19,FALSE)</f>
        <v xml:space="preserve">Se acompaña certificado de antecedentes financieros, correspondiente al 2019, aprobado por el  Subdepartamento de Supervisión Financiera 
</v>
      </c>
      <c r="T406" s="169">
        <f>VLOOKUP(A406,BASE.!$A$2:$T$878,20,FALSE)</f>
        <v>37970</v>
      </c>
      <c r="U406" s="183">
        <v>6905</v>
      </c>
      <c r="V406" s="184">
        <v>8590589</v>
      </c>
      <c r="W406" s="184">
        <v>26868437</v>
      </c>
      <c r="X406" s="170">
        <v>44286</v>
      </c>
      <c r="Y406" s="166" t="s">
        <v>7879</v>
      </c>
      <c r="Z406" s="166" t="s">
        <v>7880</v>
      </c>
      <c r="AA406" s="183" t="s">
        <v>8034</v>
      </c>
    </row>
    <row r="407" spans="1:27" x14ac:dyDescent="0.2">
      <c r="A407" s="183">
        <v>6905</v>
      </c>
      <c r="B407" s="124" t="str">
        <f>VLOOKUP(A407,BASE.!$A$2:$T$878,2,FALSE)</f>
        <v xml:space="preserve">
Fundación La Frontera
</v>
      </c>
      <c r="C407" s="124">
        <f>VLOOKUP(A407,BASE.!$A$2:$T$878,3,FALSE)</f>
        <v>702081009</v>
      </c>
      <c r="D407" s="124" t="str">
        <f>VLOOKUP(A407,BASE.!$A$2:$T$878,4,FALSE)</f>
        <v>Fundación de Derecho Privado</v>
      </c>
      <c r="E407" s="124" t="str">
        <f>VLOOKUP(A407,BASE.!$A$2:$T$878,5,FALSE)</f>
        <v>Otorgado por Decreto Supremo Nº 33, de fecha 3 de enero de 1963, del Ministerio de Justicia.</v>
      </c>
      <c r="F407" s="124" t="str">
        <f>VLOOKUP(A407,BASE.!$A$2:$T$878,6,FALSE)</f>
        <v>Certificado de Vigencia, folio Nº 500354860405, de 08 de noviembre de 2020, emitido por el Servicio de Registro Civil e Identificación.</v>
      </c>
      <c r="G407" s="124" t="str">
        <f>VLOOKUP(A407,BASE.!$A$2:$T$878,7,FALSE)</f>
        <v>Propiciar la investigación, educación y asistencia social especialmente en la zona llamada “de la Frontera”, en beneficio de su progreso humano y desarrollo económico social.</v>
      </c>
      <c r="H407" s="124" t="str">
        <f>VLOOKUP(A407,BASE.!$A$2:$T$878,8,FALSE)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7" s="124" t="str">
        <f>VLOOKUP(A407,BASE.!$A$2:$T$878,9,FALSE)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7" s="124" t="str">
        <f>VLOOKUP(A407,BASE.!$A$2:$T$878,10,FALSE)</f>
        <v xml:space="preserve">20 de junio de 2018, según consta en acta de Sesión Extraordinaria del Consejo Superior de misma fecha, reducida a escritura pública con fecha 25 de junio de 2018, del Notario Público de Temuco. </v>
      </c>
      <c r="K407" s="124" t="str">
        <f>VLOOKUP(A407,BASE.!$A$2:$T$878,11,FALSE)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7" s="124" t="str">
        <f>VLOOKUP(A407,BASE.!$A$2:$T$878,12,FALSE)</f>
        <v xml:space="preserve">Avenida Alemania Nº 0211, Comuna de Temuco, Novena Región de La Araucanía.
Oficina: Pasaje El Bosque Nº 620, 
</v>
      </c>
      <c r="M407" s="124" t="str">
        <f>VLOOKUP(A407,BASE.!$A$2:$T$878,13,FALSE)</f>
        <v>IX</v>
      </c>
      <c r="N407" s="124" t="str">
        <f>VLOOKUP(A407,BASE.!$A$2:$T$878,14,FALSE)</f>
        <v>Temuco</v>
      </c>
      <c r="O407" s="124" t="str">
        <f>VLOOKUP(A407,BASE.!$A$2:$T$878,15,FALSE)</f>
        <v>fono (45) 226031/ 215342/ 2215342.</v>
      </c>
      <c r="P407" s="124">
        <f>VLOOKUP(A407,BASE.!$A$2:$T$878,16,FALSE)</f>
        <v>0</v>
      </c>
      <c r="Q407" s="124">
        <f>VLOOKUP(A407,BASE.!$A$2:$T$878,17,FALSE)</f>
        <v>0</v>
      </c>
      <c r="R407" s="124">
        <f>VLOOKUP(A407,BASE.!$A$2:$T$878,18,FALSE)</f>
        <v>93105</v>
      </c>
      <c r="S407" s="124" t="str">
        <f>VLOOKUP(A407,BASE.!$A$2:$T$878,19,FALSE)</f>
        <v xml:space="preserve">Se acompaña certificado de antecedentes financieros, correspondiente al 2019, aprobado por el  Subdepartamento de Supervisión Financiera 
</v>
      </c>
      <c r="T407" s="169">
        <f>VLOOKUP(A407,BASE.!$A$2:$T$878,20,FALSE)</f>
        <v>37970</v>
      </c>
      <c r="U407" s="183">
        <v>6905</v>
      </c>
      <c r="V407" s="184">
        <v>36426449</v>
      </c>
      <c r="W407" s="184">
        <v>100643719</v>
      </c>
      <c r="X407" s="170">
        <v>44286</v>
      </c>
      <c r="Y407" s="166" t="s">
        <v>7879</v>
      </c>
      <c r="Z407" s="166" t="s">
        <v>7880</v>
      </c>
      <c r="AA407" s="183" t="s">
        <v>8035</v>
      </c>
    </row>
    <row r="408" spans="1:27" x14ac:dyDescent="0.2">
      <c r="A408" s="183">
        <v>6905</v>
      </c>
      <c r="B408" s="124" t="str">
        <f>VLOOKUP(A408,BASE.!$A$2:$T$878,2,FALSE)</f>
        <v xml:space="preserve">
Fundación La Frontera
</v>
      </c>
      <c r="C408" s="124">
        <f>VLOOKUP(A408,BASE.!$A$2:$T$878,3,FALSE)</f>
        <v>702081009</v>
      </c>
      <c r="D408" s="124" t="str">
        <f>VLOOKUP(A408,BASE.!$A$2:$T$878,4,FALSE)</f>
        <v>Fundación de Derecho Privado</v>
      </c>
      <c r="E408" s="124" t="str">
        <f>VLOOKUP(A408,BASE.!$A$2:$T$878,5,FALSE)</f>
        <v>Otorgado por Decreto Supremo Nº 33, de fecha 3 de enero de 1963, del Ministerio de Justicia.</v>
      </c>
      <c r="F408" s="124" t="str">
        <f>VLOOKUP(A408,BASE.!$A$2:$T$878,6,FALSE)</f>
        <v>Certificado de Vigencia, folio Nº 500354860405, de 08 de noviembre de 2020, emitido por el Servicio de Registro Civil e Identificación.</v>
      </c>
      <c r="G408" s="124" t="str">
        <f>VLOOKUP(A408,BASE.!$A$2:$T$878,7,FALSE)</f>
        <v>Propiciar la investigación, educación y asistencia social especialmente en la zona llamada “de la Frontera”, en beneficio de su progreso humano y desarrollo económico social.</v>
      </c>
      <c r="H408" s="124" t="str">
        <f>VLOOKUP(A408,BASE.!$A$2:$T$878,8,FALSE)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8" s="124" t="str">
        <f>VLOOKUP(A408,BASE.!$A$2:$T$878,9,FALSE)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8" s="124" t="str">
        <f>VLOOKUP(A408,BASE.!$A$2:$T$878,10,FALSE)</f>
        <v xml:space="preserve">20 de junio de 2018, según consta en acta de Sesión Extraordinaria del Consejo Superior de misma fecha, reducida a escritura pública con fecha 25 de junio de 2018, del Notario Público de Temuco. </v>
      </c>
      <c r="K408" s="124" t="str">
        <f>VLOOKUP(A408,BASE.!$A$2:$T$878,11,FALSE)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8" s="124" t="str">
        <f>VLOOKUP(A408,BASE.!$A$2:$T$878,12,FALSE)</f>
        <v xml:space="preserve">Avenida Alemania Nº 0211, Comuna de Temuco, Novena Región de La Araucanía.
Oficina: Pasaje El Bosque Nº 620, 
</v>
      </c>
      <c r="M408" s="124" t="str">
        <f>VLOOKUP(A408,BASE.!$A$2:$T$878,13,FALSE)</f>
        <v>IX</v>
      </c>
      <c r="N408" s="124" t="str">
        <f>VLOOKUP(A408,BASE.!$A$2:$T$878,14,FALSE)</f>
        <v>Temuco</v>
      </c>
      <c r="O408" s="124" t="str">
        <f>VLOOKUP(A408,BASE.!$A$2:$T$878,15,FALSE)</f>
        <v>fono (45) 226031/ 215342/ 2215342.</v>
      </c>
      <c r="P408" s="124">
        <f>VLOOKUP(A408,BASE.!$A$2:$T$878,16,FALSE)</f>
        <v>0</v>
      </c>
      <c r="Q408" s="124">
        <f>VLOOKUP(A408,BASE.!$A$2:$T$878,17,FALSE)</f>
        <v>0</v>
      </c>
      <c r="R408" s="124">
        <f>VLOOKUP(A408,BASE.!$A$2:$T$878,18,FALSE)</f>
        <v>93105</v>
      </c>
      <c r="S408" s="124" t="str">
        <f>VLOOKUP(A408,BASE.!$A$2:$T$878,19,FALSE)</f>
        <v xml:space="preserve">Se acompaña certificado de antecedentes financieros, correspondiente al 2019, aprobado por el  Subdepartamento de Supervisión Financiera 
</v>
      </c>
      <c r="T408" s="169">
        <f>VLOOKUP(A408,BASE.!$A$2:$T$878,20,FALSE)</f>
        <v>37970</v>
      </c>
      <c r="U408" s="183">
        <v>6905</v>
      </c>
      <c r="V408" s="184">
        <v>18277848</v>
      </c>
      <c r="W408" s="184">
        <v>59037449</v>
      </c>
      <c r="X408" s="170">
        <v>44286</v>
      </c>
      <c r="Y408" s="166" t="s">
        <v>7879</v>
      </c>
      <c r="Z408" s="166" t="s">
        <v>7880</v>
      </c>
      <c r="AA408" s="183" t="s">
        <v>8036</v>
      </c>
    </row>
    <row r="409" spans="1:27" x14ac:dyDescent="0.2">
      <c r="A409" s="183">
        <v>6905</v>
      </c>
      <c r="B409" s="124" t="str">
        <f>VLOOKUP(A409,BASE.!$A$2:$T$878,2,FALSE)</f>
        <v xml:space="preserve">
Fundación La Frontera
</v>
      </c>
      <c r="C409" s="124">
        <f>VLOOKUP(A409,BASE.!$A$2:$T$878,3,FALSE)</f>
        <v>702081009</v>
      </c>
      <c r="D409" s="124" t="str">
        <f>VLOOKUP(A409,BASE.!$A$2:$T$878,4,FALSE)</f>
        <v>Fundación de Derecho Privado</v>
      </c>
      <c r="E409" s="124" t="str">
        <f>VLOOKUP(A409,BASE.!$A$2:$T$878,5,FALSE)</f>
        <v>Otorgado por Decreto Supremo Nº 33, de fecha 3 de enero de 1963, del Ministerio de Justicia.</v>
      </c>
      <c r="F409" s="124" t="str">
        <f>VLOOKUP(A409,BASE.!$A$2:$T$878,6,FALSE)</f>
        <v>Certificado de Vigencia, folio Nº 500354860405, de 08 de noviembre de 2020, emitido por el Servicio de Registro Civil e Identificación.</v>
      </c>
      <c r="G409" s="124" t="str">
        <f>VLOOKUP(A409,BASE.!$A$2:$T$878,7,FALSE)</f>
        <v>Propiciar la investigación, educación y asistencia social especialmente en la zona llamada “de la Frontera”, en beneficio de su progreso humano y desarrollo económico social.</v>
      </c>
      <c r="H409" s="124" t="str">
        <f>VLOOKUP(A409,BASE.!$A$2:$T$878,8,FALSE)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9" s="124" t="str">
        <f>VLOOKUP(A409,BASE.!$A$2:$T$878,9,FALSE)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9" s="124" t="str">
        <f>VLOOKUP(A409,BASE.!$A$2:$T$878,10,FALSE)</f>
        <v xml:space="preserve">20 de junio de 2018, según consta en acta de Sesión Extraordinaria del Consejo Superior de misma fecha, reducida a escritura pública con fecha 25 de junio de 2018, del Notario Público de Temuco. </v>
      </c>
      <c r="K409" s="124" t="str">
        <f>VLOOKUP(A409,BASE.!$A$2:$T$878,11,FALSE)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9" s="124" t="str">
        <f>VLOOKUP(A409,BASE.!$A$2:$T$878,12,FALSE)</f>
        <v xml:space="preserve">Avenida Alemania Nº 0211, Comuna de Temuco, Novena Región de La Araucanía.
Oficina: Pasaje El Bosque Nº 620, 
</v>
      </c>
      <c r="M409" s="124" t="str">
        <f>VLOOKUP(A409,BASE.!$A$2:$T$878,13,FALSE)</f>
        <v>IX</v>
      </c>
      <c r="N409" s="124" t="str">
        <f>VLOOKUP(A409,BASE.!$A$2:$T$878,14,FALSE)</f>
        <v>Temuco</v>
      </c>
      <c r="O409" s="124" t="str">
        <f>VLOOKUP(A409,BASE.!$A$2:$T$878,15,FALSE)</f>
        <v>fono (45) 226031/ 215342/ 2215342.</v>
      </c>
      <c r="P409" s="124">
        <f>VLOOKUP(A409,BASE.!$A$2:$T$878,16,FALSE)</f>
        <v>0</v>
      </c>
      <c r="Q409" s="124">
        <f>VLOOKUP(A409,BASE.!$A$2:$T$878,17,FALSE)</f>
        <v>0</v>
      </c>
      <c r="R409" s="124">
        <f>VLOOKUP(A409,BASE.!$A$2:$T$878,18,FALSE)</f>
        <v>93105</v>
      </c>
      <c r="S409" s="124" t="str">
        <f>VLOOKUP(A409,BASE.!$A$2:$T$878,19,FALSE)</f>
        <v xml:space="preserve">Se acompaña certificado de antecedentes financieros, correspondiente al 2019, aprobado por el  Subdepartamento de Supervisión Financiera 
</v>
      </c>
      <c r="T409" s="169">
        <f>VLOOKUP(A409,BASE.!$A$2:$T$878,20,FALSE)</f>
        <v>37970</v>
      </c>
      <c r="U409" s="183">
        <v>6905</v>
      </c>
      <c r="V409" s="184">
        <v>19578916</v>
      </c>
      <c r="W409" s="184">
        <v>64943354</v>
      </c>
      <c r="X409" s="170">
        <v>44286</v>
      </c>
      <c r="Y409" s="166" t="s">
        <v>7879</v>
      </c>
      <c r="Z409" s="166" t="s">
        <v>7880</v>
      </c>
      <c r="AA409" s="183" t="s">
        <v>198</v>
      </c>
    </row>
    <row r="410" spans="1:27" x14ac:dyDescent="0.2">
      <c r="A410" s="183">
        <v>6905</v>
      </c>
      <c r="B410" s="124" t="str">
        <f>VLOOKUP(A410,BASE.!$A$2:$T$878,2,FALSE)</f>
        <v xml:space="preserve">
Fundación La Frontera
</v>
      </c>
      <c r="C410" s="124">
        <f>VLOOKUP(A410,BASE.!$A$2:$T$878,3,FALSE)</f>
        <v>702081009</v>
      </c>
      <c r="D410" s="124" t="str">
        <f>VLOOKUP(A410,BASE.!$A$2:$T$878,4,FALSE)</f>
        <v>Fundación de Derecho Privado</v>
      </c>
      <c r="E410" s="124" t="str">
        <f>VLOOKUP(A410,BASE.!$A$2:$T$878,5,FALSE)</f>
        <v>Otorgado por Decreto Supremo Nº 33, de fecha 3 de enero de 1963, del Ministerio de Justicia.</v>
      </c>
      <c r="F410" s="124" t="str">
        <f>VLOOKUP(A410,BASE.!$A$2:$T$878,6,FALSE)</f>
        <v>Certificado de Vigencia, folio Nº 500354860405, de 08 de noviembre de 2020, emitido por el Servicio de Registro Civil e Identificación.</v>
      </c>
      <c r="G410" s="124" t="str">
        <f>VLOOKUP(A410,BASE.!$A$2:$T$878,7,FALSE)</f>
        <v>Propiciar la investigación, educación y asistencia social especialmente en la zona llamada “de la Frontera”, en beneficio de su progreso humano y desarrollo económico social.</v>
      </c>
      <c r="H410" s="124" t="str">
        <f>VLOOKUP(A410,BASE.!$A$2:$T$878,8,FALSE)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0" s="124" t="str">
        <f>VLOOKUP(A410,BASE.!$A$2:$T$878,9,FALSE)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0" s="124" t="str">
        <f>VLOOKUP(A410,BASE.!$A$2:$T$878,10,FALSE)</f>
        <v xml:space="preserve">20 de junio de 2018, según consta en acta de Sesión Extraordinaria del Consejo Superior de misma fecha, reducida a escritura pública con fecha 25 de junio de 2018, del Notario Público de Temuco. </v>
      </c>
      <c r="K410" s="124" t="str">
        <f>VLOOKUP(A410,BASE.!$A$2:$T$878,11,FALSE)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0" s="124" t="str">
        <f>VLOOKUP(A410,BASE.!$A$2:$T$878,12,FALSE)</f>
        <v xml:space="preserve">Avenida Alemania Nº 0211, Comuna de Temuco, Novena Región de La Araucanía.
Oficina: Pasaje El Bosque Nº 620, 
</v>
      </c>
      <c r="M410" s="124" t="str">
        <f>VLOOKUP(A410,BASE.!$A$2:$T$878,13,FALSE)</f>
        <v>IX</v>
      </c>
      <c r="N410" s="124" t="str">
        <f>VLOOKUP(A410,BASE.!$A$2:$T$878,14,FALSE)</f>
        <v>Temuco</v>
      </c>
      <c r="O410" s="124" t="str">
        <f>VLOOKUP(A410,BASE.!$A$2:$T$878,15,FALSE)</f>
        <v>fono (45) 226031/ 215342/ 2215342.</v>
      </c>
      <c r="P410" s="124">
        <f>VLOOKUP(A410,BASE.!$A$2:$T$878,16,FALSE)</f>
        <v>0</v>
      </c>
      <c r="Q410" s="124">
        <f>VLOOKUP(A410,BASE.!$A$2:$T$878,17,FALSE)</f>
        <v>0</v>
      </c>
      <c r="R410" s="124">
        <f>VLOOKUP(A410,BASE.!$A$2:$T$878,18,FALSE)</f>
        <v>93105</v>
      </c>
      <c r="S410" s="124" t="str">
        <f>VLOOKUP(A410,BASE.!$A$2:$T$878,19,FALSE)</f>
        <v xml:space="preserve">Se acompaña certificado de antecedentes financieros, correspondiente al 2019, aprobado por el  Subdepartamento de Supervisión Financiera 
</v>
      </c>
      <c r="T410" s="169">
        <f>VLOOKUP(A410,BASE.!$A$2:$T$878,20,FALSE)</f>
        <v>37970</v>
      </c>
      <c r="U410" s="183">
        <v>6905</v>
      </c>
      <c r="V410" s="184">
        <v>16367518</v>
      </c>
      <c r="W410" s="184">
        <v>50199225</v>
      </c>
      <c r="X410" s="170">
        <v>44286</v>
      </c>
      <c r="Y410" s="166" t="s">
        <v>7879</v>
      </c>
      <c r="Z410" s="166" t="s">
        <v>7880</v>
      </c>
      <c r="AA410" s="183" t="s">
        <v>7890</v>
      </c>
    </row>
    <row r="411" spans="1:27" x14ac:dyDescent="0.2">
      <c r="A411" s="183">
        <v>6905</v>
      </c>
      <c r="B411" s="124" t="str">
        <f>VLOOKUP(A411,BASE.!$A$2:$T$878,2,FALSE)</f>
        <v xml:space="preserve">
Fundación La Frontera
</v>
      </c>
      <c r="C411" s="124">
        <f>VLOOKUP(A411,BASE.!$A$2:$T$878,3,FALSE)</f>
        <v>702081009</v>
      </c>
      <c r="D411" s="124" t="str">
        <f>VLOOKUP(A411,BASE.!$A$2:$T$878,4,FALSE)</f>
        <v>Fundación de Derecho Privado</v>
      </c>
      <c r="E411" s="124" t="str">
        <f>VLOOKUP(A411,BASE.!$A$2:$T$878,5,FALSE)</f>
        <v>Otorgado por Decreto Supremo Nº 33, de fecha 3 de enero de 1963, del Ministerio de Justicia.</v>
      </c>
      <c r="F411" s="124" t="str">
        <f>VLOOKUP(A411,BASE.!$A$2:$T$878,6,FALSE)</f>
        <v>Certificado de Vigencia, folio Nº 500354860405, de 08 de noviembre de 2020, emitido por el Servicio de Registro Civil e Identificación.</v>
      </c>
      <c r="G411" s="124" t="str">
        <f>VLOOKUP(A411,BASE.!$A$2:$T$878,7,FALSE)</f>
        <v>Propiciar la investigación, educación y asistencia social especialmente en la zona llamada “de la Frontera”, en beneficio de su progreso humano y desarrollo económico social.</v>
      </c>
      <c r="H411" s="124" t="str">
        <f>VLOOKUP(A411,BASE.!$A$2:$T$878,8,FALSE)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1" s="124" t="str">
        <f>VLOOKUP(A411,BASE.!$A$2:$T$878,9,FALSE)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1" s="124" t="str">
        <f>VLOOKUP(A411,BASE.!$A$2:$T$878,10,FALSE)</f>
        <v xml:space="preserve">20 de junio de 2018, según consta en acta de Sesión Extraordinaria del Consejo Superior de misma fecha, reducida a escritura pública con fecha 25 de junio de 2018, del Notario Público de Temuco. </v>
      </c>
      <c r="K411" s="124" t="str">
        <f>VLOOKUP(A411,BASE.!$A$2:$T$878,11,FALSE)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1" s="124" t="str">
        <f>VLOOKUP(A411,BASE.!$A$2:$T$878,12,FALSE)</f>
        <v xml:space="preserve">Avenida Alemania Nº 0211, Comuna de Temuco, Novena Región de La Araucanía.
Oficina: Pasaje El Bosque Nº 620, 
</v>
      </c>
      <c r="M411" s="124" t="str">
        <f>VLOOKUP(A411,BASE.!$A$2:$T$878,13,FALSE)</f>
        <v>IX</v>
      </c>
      <c r="N411" s="124" t="str">
        <f>VLOOKUP(A411,BASE.!$A$2:$T$878,14,FALSE)</f>
        <v>Temuco</v>
      </c>
      <c r="O411" s="124" t="str">
        <f>VLOOKUP(A411,BASE.!$A$2:$T$878,15,FALSE)</f>
        <v>fono (45) 226031/ 215342/ 2215342.</v>
      </c>
      <c r="P411" s="124">
        <f>VLOOKUP(A411,BASE.!$A$2:$T$878,16,FALSE)</f>
        <v>0</v>
      </c>
      <c r="Q411" s="124">
        <f>VLOOKUP(A411,BASE.!$A$2:$T$878,17,FALSE)</f>
        <v>0</v>
      </c>
      <c r="R411" s="124">
        <f>VLOOKUP(A411,BASE.!$A$2:$T$878,18,FALSE)</f>
        <v>93105</v>
      </c>
      <c r="S411" s="124" t="str">
        <f>VLOOKUP(A411,BASE.!$A$2:$T$878,19,FALSE)</f>
        <v xml:space="preserve">Se acompaña certificado de antecedentes financieros, correspondiente al 2019, aprobado por el  Subdepartamento de Supervisión Financiera 
</v>
      </c>
      <c r="T411" s="169">
        <f>VLOOKUP(A411,BASE.!$A$2:$T$878,20,FALSE)</f>
        <v>37970</v>
      </c>
      <c r="U411" s="183">
        <v>6905</v>
      </c>
      <c r="V411" s="184">
        <v>18277848</v>
      </c>
      <c r="W411" s="184">
        <v>75304732</v>
      </c>
      <c r="X411" s="170">
        <v>44286</v>
      </c>
      <c r="Y411" s="166" t="s">
        <v>7879</v>
      </c>
      <c r="Z411" s="166" t="s">
        <v>7880</v>
      </c>
      <c r="AA411" s="183" t="s">
        <v>7985</v>
      </c>
    </row>
    <row r="412" spans="1:27" x14ac:dyDescent="0.2">
      <c r="A412" s="183">
        <v>6905</v>
      </c>
      <c r="B412" s="124" t="str">
        <f>VLOOKUP(A412,BASE.!$A$2:$T$878,2,FALSE)</f>
        <v xml:space="preserve">
Fundación La Frontera
</v>
      </c>
      <c r="C412" s="124">
        <f>VLOOKUP(A412,BASE.!$A$2:$T$878,3,FALSE)</f>
        <v>702081009</v>
      </c>
      <c r="D412" s="124" t="str">
        <f>VLOOKUP(A412,BASE.!$A$2:$T$878,4,FALSE)</f>
        <v>Fundación de Derecho Privado</v>
      </c>
      <c r="E412" s="124" t="str">
        <f>VLOOKUP(A412,BASE.!$A$2:$T$878,5,FALSE)</f>
        <v>Otorgado por Decreto Supremo Nº 33, de fecha 3 de enero de 1963, del Ministerio de Justicia.</v>
      </c>
      <c r="F412" s="124" t="str">
        <f>VLOOKUP(A412,BASE.!$A$2:$T$878,6,FALSE)</f>
        <v>Certificado de Vigencia, folio Nº 500354860405, de 08 de noviembre de 2020, emitido por el Servicio de Registro Civil e Identificación.</v>
      </c>
      <c r="G412" s="124" t="str">
        <f>VLOOKUP(A412,BASE.!$A$2:$T$878,7,FALSE)</f>
        <v>Propiciar la investigación, educación y asistencia social especialmente en la zona llamada “de la Frontera”, en beneficio de su progreso humano y desarrollo económico social.</v>
      </c>
      <c r="H412" s="124" t="str">
        <f>VLOOKUP(A412,BASE.!$A$2:$T$878,8,FALSE)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2" s="124" t="str">
        <f>VLOOKUP(A412,BASE.!$A$2:$T$878,9,FALSE)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2" s="124" t="str">
        <f>VLOOKUP(A412,BASE.!$A$2:$T$878,10,FALSE)</f>
        <v xml:space="preserve">20 de junio de 2018, según consta en acta de Sesión Extraordinaria del Consejo Superior de misma fecha, reducida a escritura pública con fecha 25 de junio de 2018, del Notario Público de Temuco. </v>
      </c>
      <c r="K412" s="124" t="str">
        <f>VLOOKUP(A412,BASE.!$A$2:$T$878,11,FALSE)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2" s="124" t="str">
        <f>VLOOKUP(A412,BASE.!$A$2:$T$878,12,FALSE)</f>
        <v xml:space="preserve">Avenida Alemania Nº 0211, Comuna de Temuco, Novena Región de La Araucanía.
Oficina: Pasaje El Bosque Nº 620, 
</v>
      </c>
      <c r="M412" s="124" t="str">
        <f>VLOOKUP(A412,BASE.!$A$2:$T$878,13,FALSE)</f>
        <v>IX</v>
      </c>
      <c r="N412" s="124" t="str">
        <f>VLOOKUP(A412,BASE.!$A$2:$T$878,14,FALSE)</f>
        <v>Temuco</v>
      </c>
      <c r="O412" s="124" t="str">
        <f>VLOOKUP(A412,BASE.!$A$2:$T$878,15,FALSE)</f>
        <v>fono (45) 226031/ 215342/ 2215342.</v>
      </c>
      <c r="P412" s="124">
        <f>VLOOKUP(A412,BASE.!$A$2:$T$878,16,FALSE)</f>
        <v>0</v>
      </c>
      <c r="Q412" s="124">
        <f>VLOOKUP(A412,BASE.!$A$2:$T$878,17,FALSE)</f>
        <v>0</v>
      </c>
      <c r="R412" s="124">
        <f>VLOOKUP(A412,BASE.!$A$2:$T$878,18,FALSE)</f>
        <v>93105</v>
      </c>
      <c r="S412" s="124" t="str">
        <f>VLOOKUP(A412,BASE.!$A$2:$T$878,19,FALSE)</f>
        <v xml:space="preserve">Se acompaña certificado de antecedentes financieros, correspondiente al 2019, aprobado por el  Subdepartamento de Supervisión Financiera 
</v>
      </c>
      <c r="T412" s="169">
        <f>VLOOKUP(A412,BASE.!$A$2:$T$878,20,FALSE)</f>
        <v>37970</v>
      </c>
      <c r="U412" s="183">
        <v>6905</v>
      </c>
      <c r="V412" s="184">
        <v>7075296</v>
      </c>
      <c r="W412" s="184">
        <v>21844976</v>
      </c>
      <c r="X412" s="170">
        <v>44286</v>
      </c>
      <c r="Y412" s="166" t="s">
        <v>7879</v>
      </c>
      <c r="Z412" s="166" t="s">
        <v>7880</v>
      </c>
      <c r="AA412" s="183" t="s">
        <v>7988</v>
      </c>
    </row>
    <row r="413" spans="1:27" x14ac:dyDescent="0.2">
      <c r="A413" s="183">
        <v>6911</v>
      </c>
      <c r="B413" s="124" t="str">
        <f>VLOOKUP(A413,BASE.!$A$2:$T$878,2,FALSE)</f>
        <v xml:space="preserve">Misión Evangélica San Pablo de Chile
</v>
      </c>
      <c r="C413" s="124">
        <f>VLOOKUP(A413,BASE.!$A$2:$T$878,3,FALSE)</f>
        <v>713189006</v>
      </c>
      <c r="D413" s="124" t="str">
        <f>VLOOKUP(A413,BASE.!$A$2:$T$878,4,FALSE)</f>
        <v>Corporación de Derecho Público</v>
      </c>
      <c r="E413" s="124" t="str">
        <f>VLOOKUP(A413,BASE.!$A$2:$T$878,5,FALSE)</f>
        <v>Otorgado por Decreto Supremo Nº 1965, del  17 de marzo de 1960, del Ministerio de Justicia.</v>
      </c>
      <c r="F413" s="124" t="str">
        <f>VLOOKUP(A413,BASE.!$A$2:$T$878,6,FALSE)</f>
        <v>indefinida</v>
      </c>
      <c r="G413" s="124" t="str">
        <f>VLOOKUP(A413,BASE.!$A$2:$T$878,7,FALSE)</f>
        <v>Actividad Religiosa</v>
      </c>
      <c r="H413" s="124" t="str">
        <f>VLOOKUP(A413,BASE.!$A$2:$T$878,8,FALSE)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3" s="124" t="str">
        <f>VLOOKUP(A413,BASE.!$A$2:$T$878,9,FALSE)</f>
        <v xml:space="preserve">Durarán tres años en sus cargos, pudiendo ser reelegidos de forma indefinida.
</v>
      </c>
      <c r="J413" s="124" t="str">
        <f>VLOOKUP(A413,BASE.!$A$2:$T$878,10,FALSE)</f>
        <v>17 de abril de 2018 al 17 de abril de 2021.</v>
      </c>
      <c r="K413" s="124" t="str">
        <f>VLOOKUP(A413,BASE.!$A$2:$T$878,11,FALSE)</f>
        <v xml:space="preserve">Presidente: Julio Salazar Veloso, 
Luis Elías Jara Martínez  
(Podrán actuar conjunta o indistintamente).
</v>
      </c>
      <c r="L413" s="124" t="str">
        <f>VLOOKUP(A413,BASE.!$A$2:$T$878,12,FALSE)</f>
        <v xml:space="preserve">Ricardo Lyon s/n, Lota Alto, VIII Región 
</v>
      </c>
      <c r="M413" s="124" t="str">
        <f>VLOOKUP(A413,BASE.!$A$2:$T$878,13,FALSE)</f>
        <v>VIII</v>
      </c>
      <c r="N413" s="124" t="str">
        <f>VLOOKUP(A413,BASE.!$A$2:$T$878,14,FALSE)</f>
        <v>Lota Alto</v>
      </c>
      <c r="O413" s="124" t="str">
        <f>VLOOKUP(A413,BASE.!$A$2:$T$878,15,FALSE)</f>
        <v xml:space="preserve"> 2876235 – 2871238</v>
      </c>
      <c r="P413" s="124" t="str">
        <f>VLOOKUP(A413,BASE.!$A$2:$T$878,16,FALSE)</f>
        <v>director.mesp@gmail.com</v>
      </c>
      <c r="Q413" s="124">
        <f>VLOOKUP(A413,BASE.!$A$2:$T$878,17,FALSE)</f>
        <v>0</v>
      </c>
      <c r="R413" s="124">
        <f>VLOOKUP(A413,BASE.!$A$2:$T$878,18,FALSE)</f>
        <v>93910</v>
      </c>
      <c r="S413" s="124" t="str">
        <f>VLOOKUP(A413,BASE.!$A$2:$T$878,19,FALSE)</f>
        <v xml:space="preserve">ENVIADOS  ANTECEDENTES CORRESPONDIENTES AL AÑO 2019, aprobado por el SUB DEPARTAMENTO DE SUPERVISIÓN FINANCIERA </v>
      </c>
      <c r="T413" s="169">
        <f>VLOOKUP(A413,BASE.!$A$2:$T$878,20,FALSE)</f>
        <v>37970</v>
      </c>
      <c r="U413" s="183">
        <v>6911</v>
      </c>
      <c r="V413" s="184">
        <v>4396903</v>
      </c>
      <c r="W413" s="184">
        <v>13504774</v>
      </c>
      <c r="X413" s="170">
        <v>44286</v>
      </c>
      <c r="Y413" s="166" t="s">
        <v>7879</v>
      </c>
      <c r="Z413" s="166" t="s">
        <v>7880</v>
      </c>
      <c r="AA413" s="183" t="s">
        <v>7911</v>
      </c>
    </row>
    <row r="414" spans="1:27" x14ac:dyDescent="0.2">
      <c r="A414" s="183">
        <v>6911</v>
      </c>
      <c r="B414" s="124" t="str">
        <f>VLOOKUP(A414,BASE.!$A$2:$T$878,2,FALSE)</f>
        <v xml:space="preserve">Misión Evangélica San Pablo de Chile
</v>
      </c>
      <c r="C414" s="124">
        <f>VLOOKUP(A414,BASE.!$A$2:$T$878,3,FALSE)</f>
        <v>713189006</v>
      </c>
      <c r="D414" s="124" t="str">
        <f>VLOOKUP(A414,BASE.!$A$2:$T$878,4,FALSE)</f>
        <v>Corporación de Derecho Público</v>
      </c>
      <c r="E414" s="124" t="str">
        <f>VLOOKUP(A414,BASE.!$A$2:$T$878,5,FALSE)</f>
        <v>Otorgado por Decreto Supremo Nº 1965, del  17 de marzo de 1960, del Ministerio de Justicia.</v>
      </c>
      <c r="F414" s="124" t="str">
        <f>VLOOKUP(A414,BASE.!$A$2:$T$878,6,FALSE)</f>
        <v>indefinida</v>
      </c>
      <c r="G414" s="124" t="str">
        <f>VLOOKUP(A414,BASE.!$A$2:$T$878,7,FALSE)</f>
        <v>Actividad Religiosa</v>
      </c>
      <c r="H414" s="124" t="str">
        <f>VLOOKUP(A414,BASE.!$A$2:$T$878,8,FALSE)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4" s="124" t="str">
        <f>VLOOKUP(A414,BASE.!$A$2:$T$878,9,FALSE)</f>
        <v xml:space="preserve">Durarán tres años en sus cargos, pudiendo ser reelegidos de forma indefinida.
</v>
      </c>
      <c r="J414" s="124" t="str">
        <f>VLOOKUP(A414,BASE.!$A$2:$T$878,10,FALSE)</f>
        <v>17 de abril de 2018 al 17 de abril de 2021.</v>
      </c>
      <c r="K414" s="124" t="str">
        <f>VLOOKUP(A414,BASE.!$A$2:$T$878,11,FALSE)</f>
        <v xml:space="preserve">Presidente: Julio Salazar Veloso, 
Luis Elías Jara Martínez  
(Podrán actuar conjunta o indistintamente).
</v>
      </c>
      <c r="L414" s="124" t="str">
        <f>VLOOKUP(A414,BASE.!$A$2:$T$878,12,FALSE)</f>
        <v xml:space="preserve">Ricardo Lyon s/n, Lota Alto, VIII Región 
</v>
      </c>
      <c r="M414" s="124" t="str">
        <f>VLOOKUP(A414,BASE.!$A$2:$T$878,13,FALSE)</f>
        <v>VIII</v>
      </c>
      <c r="N414" s="124" t="str">
        <f>VLOOKUP(A414,BASE.!$A$2:$T$878,14,FALSE)</f>
        <v>Lota Alto</v>
      </c>
      <c r="O414" s="124" t="str">
        <f>VLOOKUP(A414,BASE.!$A$2:$T$878,15,FALSE)</f>
        <v xml:space="preserve"> 2876235 – 2871238</v>
      </c>
      <c r="P414" s="124" t="str">
        <f>VLOOKUP(A414,BASE.!$A$2:$T$878,16,FALSE)</f>
        <v>director.mesp@gmail.com</v>
      </c>
      <c r="Q414" s="124">
        <f>VLOOKUP(A414,BASE.!$A$2:$T$878,17,FALSE)</f>
        <v>0</v>
      </c>
      <c r="R414" s="124">
        <f>VLOOKUP(A414,BASE.!$A$2:$T$878,18,FALSE)</f>
        <v>93910</v>
      </c>
      <c r="S414" s="124" t="str">
        <f>VLOOKUP(A414,BASE.!$A$2:$T$878,19,FALSE)</f>
        <v xml:space="preserve">ENVIADOS  ANTECEDENTES CORRESPONDIENTES AL AÑO 2019, aprobado por el SUB DEPARTAMENTO DE SUPERVISIÓN FINANCIERA </v>
      </c>
      <c r="T414" s="169">
        <f>VLOOKUP(A414,BASE.!$A$2:$T$878,20,FALSE)</f>
        <v>37970</v>
      </c>
      <c r="U414" s="183">
        <v>6911</v>
      </c>
      <c r="V414" s="184">
        <v>8812674</v>
      </c>
      <c r="W414" s="184">
        <v>25278460</v>
      </c>
      <c r="X414" s="170">
        <v>44286</v>
      </c>
      <c r="Y414" s="166" t="s">
        <v>7879</v>
      </c>
      <c r="Z414" s="166" t="s">
        <v>7880</v>
      </c>
      <c r="AA414" s="183" t="s">
        <v>162</v>
      </c>
    </row>
    <row r="415" spans="1:27" x14ac:dyDescent="0.2">
      <c r="A415" s="183">
        <v>6911</v>
      </c>
      <c r="B415" s="124" t="str">
        <f>VLOOKUP(A415,BASE.!$A$2:$T$878,2,FALSE)</f>
        <v xml:space="preserve">Misión Evangélica San Pablo de Chile
</v>
      </c>
      <c r="C415" s="124">
        <f>VLOOKUP(A415,BASE.!$A$2:$T$878,3,FALSE)</f>
        <v>713189006</v>
      </c>
      <c r="D415" s="124" t="str">
        <f>VLOOKUP(A415,BASE.!$A$2:$T$878,4,FALSE)</f>
        <v>Corporación de Derecho Público</v>
      </c>
      <c r="E415" s="124" t="str">
        <f>VLOOKUP(A415,BASE.!$A$2:$T$878,5,FALSE)</f>
        <v>Otorgado por Decreto Supremo Nº 1965, del  17 de marzo de 1960, del Ministerio de Justicia.</v>
      </c>
      <c r="F415" s="124" t="str">
        <f>VLOOKUP(A415,BASE.!$A$2:$T$878,6,FALSE)</f>
        <v>indefinida</v>
      </c>
      <c r="G415" s="124" t="str">
        <f>VLOOKUP(A415,BASE.!$A$2:$T$878,7,FALSE)</f>
        <v>Actividad Religiosa</v>
      </c>
      <c r="H415" s="124" t="str">
        <f>VLOOKUP(A415,BASE.!$A$2:$T$878,8,FALSE)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5" s="124" t="str">
        <f>VLOOKUP(A415,BASE.!$A$2:$T$878,9,FALSE)</f>
        <v xml:space="preserve">Durarán tres años en sus cargos, pudiendo ser reelegidos de forma indefinida.
</v>
      </c>
      <c r="J415" s="124" t="str">
        <f>VLOOKUP(A415,BASE.!$A$2:$T$878,10,FALSE)</f>
        <v>17 de abril de 2018 al 17 de abril de 2021.</v>
      </c>
      <c r="K415" s="124" t="str">
        <f>VLOOKUP(A415,BASE.!$A$2:$T$878,11,FALSE)</f>
        <v xml:space="preserve">Presidente: Julio Salazar Veloso, 
Luis Elías Jara Martínez  
(Podrán actuar conjunta o indistintamente).
</v>
      </c>
      <c r="L415" s="124" t="str">
        <f>VLOOKUP(A415,BASE.!$A$2:$T$878,12,FALSE)</f>
        <v xml:space="preserve">Ricardo Lyon s/n, Lota Alto, VIII Región 
</v>
      </c>
      <c r="M415" s="124" t="str">
        <f>VLOOKUP(A415,BASE.!$A$2:$T$878,13,FALSE)</f>
        <v>VIII</v>
      </c>
      <c r="N415" s="124" t="str">
        <f>VLOOKUP(A415,BASE.!$A$2:$T$878,14,FALSE)</f>
        <v>Lota Alto</v>
      </c>
      <c r="O415" s="124" t="str">
        <f>VLOOKUP(A415,BASE.!$A$2:$T$878,15,FALSE)</f>
        <v xml:space="preserve"> 2876235 – 2871238</v>
      </c>
      <c r="P415" s="124" t="str">
        <f>VLOOKUP(A415,BASE.!$A$2:$T$878,16,FALSE)</f>
        <v>director.mesp@gmail.com</v>
      </c>
      <c r="Q415" s="124">
        <f>VLOOKUP(A415,BASE.!$A$2:$T$878,17,FALSE)</f>
        <v>0</v>
      </c>
      <c r="R415" s="124">
        <f>VLOOKUP(A415,BASE.!$A$2:$T$878,18,FALSE)</f>
        <v>93910</v>
      </c>
      <c r="S415" s="124" t="str">
        <f>VLOOKUP(A415,BASE.!$A$2:$T$878,19,FALSE)</f>
        <v xml:space="preserve">ENVIADOS  ANTECEDENTES CORRESPONDIENTES AL AÑO 2019, aprobado por el SUB DEPARTAMENTO DE SUPERVISIÓN FINANCIERA </v>
      </c>
      <c r="T415" s="169">
        <f>VLOOKUP(A415,BASE.!$A$2:$T$878,20,FALSE)</f>
        <v>37970</v>
      </c>
      <c r="U415" s="183">
        <v>6911</v>
      </c>
      <c r="V415" s="184">
        <v>5066305</v>
      </c>
      <c r="W415" s="184">
        <v>15541281</v>
      </c>
      <c r="X415" s="170">
        <v>44286</v>
      </c>
      <c r="Y415" s="166" t="s">
        <v>7879</v>
      </c>
      <c r="Z415" s="166" t="s">
        <v>7880</v>
      </c>
      <c r="AA415" s="183" t="s">
        <v>7903</v>
      </c>
    </row>
    <row r="416" spans="1:27" x14ac:dyDescent="0.2">
      <c r="A416" s="183">
        <v>6911</v>
      </c>
      <c r="B416" s="124" t="str">
        <f>VLOOKUP(A416,BASE.!$A$2:$T$878,2,FALSE)</f>
        <v xml:space="preserve">Misión Evangélica San Pablo de Chile
</v>
      </c>
      <c r="C416" s="124">
        <f>VLOOKUP(A416,BASE.!$A$2:$T$878,3,FALSE)</f>
        <v>713189006</v>
      </c>
      <c r="D416" s="124" t="str">
        <f>VLOOKUP(A416,BASE.!$A$2:$T$878,4,FALSE)</f>
        <v>Corporación de Derecho Público</v>
      </c>
      <c r="E416" s="124" t="str">
        <f>VLOOKUP(A416,BASE.!$A$2:$T$878,5,FALSE)</f>
        <v>Otorgado por Decreto Supremo Nº 1965, del  17 de marzo de 1960, del Ministerio de Justicia.</v>
      </c>
      <c r="F416" s="124" t="str">
        <f>VLOOKUP(A416,BASE.!$A$2:$T$878,6,FALSE)</f>
        <v>indefinida</v>
      </c>
      <c r="G416" s="124" t="str">
        <f>VLOOKUP(A416,BASE.!$A$2:$T$878,7,FALSE)</f>
        <v>Actividad Religiosa</v>
      </c>
      <c r="H416" s="124" t="str">
        <f>VLOOKUP(A416,BASE.!$A$2:$T$878,8,FALSE)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6" s="124" t="str">
        <f>VLOOKUP(A416,BASE.!$A$2:$T$878,9,FALSE)</f>
        <v xml:space="preserve">Durarán tres años en sus cargos, pudiendo ser reelegidos de forma indefinida.
</v>
      </c>
      <c r="J416" s="124" t="str">
        <f>VLOOKUP(A416,BASE.!$A$2:$T$878,10,FALSE)</f>
        <v>17 de abril de 2018 al 17 de abril de 2021.</v>
      </c>
      <c r="K416" s="124" t="str">
        <f>VLOOKUP(A416,BASE.!$A$2:$T$878,11,FALSE)</f>
        <v xml:space="preserve">Presidente: Julio Salazar Veloso, 
Luis Elías Jara Martínez  
(Podrán actuar conjunta o indistintamente).
</v>
      </c>
      <c r="L416" s="124" t="str">
        <f>VLOOKUP(A416,BASE.!$A$2:$T$878,12,FALSE)</f>
        <v xml:space="preserve">Ricardo Lyon s/n, Lota Alto, VIII Región 
</v>
      </c>
      <c r="M416" s="124" t="str">
        <f>VLOOKUP(A416,BASE.!$A$2:$T$878,13,FALSE)</f>
        <v>VIII</v>
      </c>
      <c r="N416" s="124" t="str">
        <f>VLOOKUP(A416,BASE.!$A$2:$T$878,14,FALSE)</f>
        <v>Lota Alto</v>
      </c>
      <c r="O416" s="124" t="str">
        <f>VLOOKUP(A416,BASE.!$A$2:$T$878,15,FALSE)</f>
        <v xml:space="preserve"> 2876235 – 2871238</v>
      </c>
      <c r="P416" s="124" t="str">
        <f>VLOOKUP(A416,BASE.!$A$2:$T$878,16,FALSE)</f>
        <v>director.mesp@gmail.com</v>
      </c>
      <c r="Q416" s="124">
        <f>VLOOKUP(A416,BASE.!$A$2:$T$878,17,FALSE)</f>
        <v>0</v>
      </c>
      <c r="R416" s="124">
        <f>VLOOKUP(A416,BASE.!$A$2:$T$878,18,FALSE)</f>
        <v>93910</v>
      </c>
      <c r="S416" s="124" t="str">
        <f>VLOOKUP(A416,BASE.!$A$2:$T$878,19,FALSE)</f>
        <v xml:space="preserve">ENVIADOS  ANTECEDENTES CORRESPONDIENTES AL AÑO 2019, aprobado por el SUB DEPARTAMENTO DE SUPERVISIÓN FINANCIERA </v>
      </c>
      <c r="T416" s="169">
        <f>VLOOKUP(A416,BASE.!$A$2:$T$878,20,FALSE)</f>
        <v>37970</v>
      </c>
      <c r="U416" s="183">
        <v>6911</v>
      </c>
      <c r="V416" s="184">
        <v>24662320</v>
      </c>
      <c r="W416" s="184">
        <v>77141167</v>
      </c>
      <c r="X416" s="170">
        <v>44286</v>
      </c>
      <c r="Y416" s="166" t="s">
        <v>7879</v>
      </c>
      <c r="Z416" s="166" t="s">
        <v>7880</v>
      </c>
      <c r="AA416" s="183" t="s">
        <v>7893</v>
      </c>
    </row>
    <row r="417" spans="1:27" x14ac:dyDescent="0.2">
      <c r="A417" s="183">
        <v>6911</v>
      </c>
      <c r="B417" s="124" t="str">
        <f>VLOOKUP(A417,BASE.!$A$2:$T$878,2,FALSE)</f>
        <v xml:space="preserve">Misión Evangélica San Pablo de Chile
</v>
      </c>
      <c r="C417" s="124">
        <f>VLOOKUP(A417,BASE.!$A$2:$T$878,3,FALSE)</f>
        <v>713189006</v>
      </c>
      <c r="D417" s="124" t="str">
        <f>VLOOKUP(A417,BASE.!$A$2:$T$878,4,FALSE)</f>
        <v>Corporación de Derecho Público</v>
      </c>
      <c r="E417" s="124" t="str">
        <f>VLOOKUP(A417,BASE.!$A$2:$T$878,5,FALSE)</f>
        <v>Otorgado por Decreto Supremo Nº 1965, del  17 de marzo de 1960, del Ministerio de Justicia.</v>
      </c>
      <c r="F417" s="124" t="str">
        <f>VLOOKUP(A417,BASE.!$A$2:$T$878,6,FALSE)</f>
        <v>indefinida</v>
      </c>
      <c r="G417" s="124" t="str">
        <f>VLOOKUP(A417,BASE.!$A$2:$T$878,7,FALSE)</f>
        <v>Actividad Religiosa</v>
      </c>
      <c r="H417" s="124" t="str">
        <f>VLOOKUP(A417,BASE.!$A$2:$T$878,8,FALSE)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7" s="124" t="str">
        <f>VLOOKUP(A417,BASE.!$A$2:$T$878,9,FALSE)</f>
        <v xml:space="preserve">Durarán tres años en sus cargos, pudiendo ser reelegidos de forma indefinida.
</v>
      </c>
      <c r="J417" s="124" t="str">
        <f>VLOOKUP(A417,BASE.!$A$2:$T$878,10,FALSE)</f>
        <v>17 de abril de 2018 al 17 de abril de 2021.</v>
      </c>
      <c r="K417" s="124" t="str">
        <f>VLOOKUP(A417,BASE.!$A$2:$T$878,11,FALSE)</f>
        <v xml:space="preserve">Presidente: Julio Salazar Veloso, 
Luis Elías Jara Martínez  
(Podrán actuar conjunta o indistintamente).
</v>
      </c>
      <c r="L417" s="124" t="str">
        <f>VLOOKUP(A417,BASE.!$A$2:$T$878,12,FALSE)</f>
        <v xml:space="preserve">Ricardo Lyon s/n, Lota Alto, VIII Región 
</v>
      </c>
      <c r="M417" s="124" t="str">
        <f>VLOOKUP(A417,BASE.!$A$2:$T$878,13,FALSE)</f>
        <v>VIII</v>
      </c>
      <c r="N417" s="124" t="str">
        <f>VLOOKUP(A417,BASE.!$A$2:$T$878,14,FALSE)</f>
        <v>Lota Alto</v>
      </c>
      <c r="O417" s="124" t="str">
        <f>VLOOKUP(A417,BASE.!$A$2:$T$878,15,FALSE)</f>
        <v xml:space="preserve"> 2876235 – 2871238</v>
      </c>
      <c r="P417" s="124" t="str">
        <f>VLOOKUP(A417,BASE.!$A$2:$T$878,16,FALSE)</f>
        <v>director.mesp@gmail.com</v>
      </c>
      <c r="Q417" s="124">
        <f>VLOOKUP(A417,BASE.!$A$2:$T$878,17,FALSE)</f>
        <v>0</v>
      </c>
      <c r="R417" s="124">
        <f>VLOOKUP(A417,BASE.!$A$2:$T$878,18,FALSE)</f>
        <v>93910</v>
      </c>
      <c r="S417" s="124" t="str">
        <f>VLOOKUP(A417,BASE.!$A$2:$T$878,19,FALSE)</f>
        <v xml:space="preserve">ENVIADOS  ANTECEDENTES CORRESPONDIENTES AL AÑO 2019, aprobado por el SUB DEPARTAMENTO DE SUPERVISIÓN FINANCIERA </v>
      </c>
      <c r="T417" s="169">
        <f>VLOOKUP(A417,BASE.!$A$2:$T$878,20,FALSE)</f>
        <v>37970</v>
      </c>
      <c r="U417" s="183">
        <v>6911</v>
      </c>
      <c r="V417" s="184">
        <v>5338056</v>
      </c>
      <c r="W417" s="184">
        <v>16665150</v>
      </c>
      <c r="X417" s="170">
        <v>44286</v>
      </c>
      <c r="Y417" s="166" t="s">
        <v>7879</v>
      </c>
      <c r="Z417" s="166" t="s">
        <v>7880</v>
      </c>
      <c r="AA417" s="183" t="s">
        <v>7920</v>
      </c>
    </row>
    <row r="418" spans="1:27" x14ac:dyDescent="0.2">
      <c r="A418" s="183">
        <v>6911</v>
      </c>
      <c r="B418" s="124" t="str">
        <f>VLOOKUP(A418,BASE.!$A$2:$T$878,2,FALSE)</f>
        <v xml:space="preserve">Misión Evangélica San Pablo de Chile
</v>
      </c>
      <c r="C418" s="124">
        <f>VLOOKUP(A418,BASE.!$A$2:$T$878,3,FALSE)</f>
        <v>713189006</v>
      </c>
      <c r="D418" s="124" t="str">
        <f>VLOOKUP(A418,BASE.!$A$2:$T$878,4,FALSE)</f>
        <v>Corporación de Derecho Público</v>
      </c>
      <c r="E418" s="124" t="str">
        <f>VLOOKUP(A418,BASE.!$A$2:$T$878,5,FALSE)</f>
        <v>Otorgado por Decreto Supremo Nº 1965, del  17 de marzo de 1960, del Ministerio de Justicia.</v>
      </c>
      <c r="F418" s="124" t="str">
        <f>VLOOKUP(A418,BASE.!$A$2:$T$878,6,FALSE)</f>
        <v>indefinida</v>
      </c>
      <c r="G418" s="124" t="str">
        <f>VLOOKUP(A418,BASE.!$A$2:$T$878,7,FALSE)</f>
        <v>Actividad Religiosa</v>
      </c>
      <c r="H418" s="124" t="str">
        <f>VLOOKUP(A418,BASE.!$A$2:$T$878,8,FALSE)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8" s="124" t="str">
        <f>VLOOKUP(A418,BASE.!$A$2:$T$878,9,FALSE)</f>
        <v xml:space="preserve">Durarán tres años en sus cargos, pudiendo ser reelegidos de forma indefinida.
</v>
      </c>
      <c r="J418" s="124" t="str">
        <f>VLOOKUP(A418,BASE.!$A$2:$T$878,10,FALSE)</f>
        <v>17 de abril de 2018 al 17 de abril de 2021.</v>
      </c>
      <c r="K418" s="124" t="str">
        <f>VLOOKUP(A418,BASE.!$A$2:$T$878,11,FALSE)</f>
        <v xml:space="preserve">Presidente: Julio Salazar Veloso, 
Luis Elías Jara Martínez  
(Podrán actuar conjunta o indistintamente).
</v>
      </c>
      <c r="L418" s="124" t="str">
        <f>VLOOKUP(A418,BASE.!$A$2:$T$878,12,FALSE)</f>
        <v xml:space="preserve">Ricardo Lyon s/n, Lota Alto, VIII Región 
</v>
      </c>
      <c r="M418" s="124" t="str">
        <f>VLOOKUP(A418,BASE.!$A$2:$T$878,13,FALSE)</f>
        <v>VIII</v>
      </c>
      <c r="N418" s="124" t="str">
        <f>VLOOKUP(A418,BASE.!$A$2:$T$878,14,FALSE)</f>
        <v>Lota Alto</v>
      </c>
      <c r="O418" s="124" t="str">
        <f>VLOOKUP(A418,BASE.!$A$2:$T$878,15,FALSE)</f>
        <v xml:space="preserve"> 2876235 – 2871238</v>
      </c>
      <c r="P418" s="124" t="str">
        <f>VLOOKUP(A418,BASE.!$A$2:$T$878,16,FALSE)</f>
        <v>director.mesp@gmail.com</v>
      </c>
      <c r="Q418" s="124">
        <f>VLOOKUP(A418,BASE.!$A$2:$T$878,17,FALSE)</f>
        <v>0</v>
      </c>
      <c r="R418" s="124">
        <f>VLOOKUP(A418,BASE.!$A$2:$T$878,18,FALSE)</f>
        <v>93910</v>
      </c>
      <c r="S418" s="124" t="str">
        <f>VLOOKUP(A418,BASE.!$A$2:$T$878,19,FALSE)</f>
        <v xml:space="preserve">ENVIADOS  ANTECEDENTES CORRESPONDIENTES AL AÑO 2019, aprobado por el SUB DEPARTAMENTO DE SUPERVISIÓN FINANCIERA </v>
      </c>
      <c r="T418" s="169">
        <f>VLOOKUP(A418,BASE.!$A$2:$T$878,20,FALSE)</f>
        <v>37970</v>
      </c>
      <c r="U418" s="183">
        <v>6911</v>
      </c>
      <c r="V418" s="184">
        <v>6386896</v>
      </c>
      <c r="W418" s="184">
        <v>27256072</v>
      </c>
      <c r="X418" s="170">
        <v>44286</v>
      </c>
      <c r="Y418" s="166" t="s">
        <v>7879</v>
      </c>
      <c r="Z418" s="166" t="s">
        <v>7880</v>
      </c>
      <c r="AA418" s="183" t="s">
        <v>7935</v>
      </c>
    </row>
    <row r="419" spans="1:27" x14ac:dyDescent="0.2">
      <c r="A419" s="183">
        <v>6915</v>
      </c>
      <c r="B419" s="124" t="str">
        <f>VLOOKUP(A419,BASE.!$A$2:$T$878,2,FALSE)</f>
        <v>Corporación Servicio Paz y Justicia, SERPAJ-CHILE</v>
      </c>
      <c r="C419" s="124">
        <f>VLOOKUP(A419,BASE.!$A$2:$T$878,3,FALSE)</f>
        <v>721694003</v>
      </c>
      <c r="D419" s="124" t="str">
        <f>VLOOKUP(A419,BASE.!$A$2:$T$878,4,FALSE)</f>
        <v>Corporación de Derecho Privado.</v>
      </c>
      <c r="E419" s="124" t="str">
        <f>VLOOKUP(A419,BASE.!$A$2:$T$878,5,FALSE)</f>
        <v xml:space="preserve">Decreto Supremo Nº 1472, de 03 de noviembre de 1992, del Ministerio de Justicia. </v>
      </c>
      <c r="F419" s="124" t="str">
        <f>VLOOKUP(A419,BASE.!$A$2:$T$878,6,FALSE)</f>
        <v>Certificado de Vigencia Folio Nº 500354067733, de 4 de noviembre de 2020, del Servicio de Registro Civil e Identificación.</v>
      </c>
      <c r="G419" s="124" t="str">
        <f>VLOOKUP(A419,BASE.!$A$2:$T$878,7,FALSE)</f>
        <v>Formación, promoción, cooperación y prestación de servicios para el desarrollo económico, social, cultural y espiritual de la comunidad, en el área de los derechos humanos del niño, entre otras.</v>
      </c>
      <c r="H419" s="124" t="str">
        <f>VLOOKUP(A419,BASE.!$A$2:$T$878,8,FALSE)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19" s="124" t="str">
        <f>VLOOKUP(A419,BASE.!$A$2:$T$878,9,FALSE)</f>
        <v>3 años en sus cargos.</v>
      </c>
      <c r="J419" s="124" t="str">
        <f>VLOOKUP(A419,BASE.!$A$2:$T$878,10,FALSE)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19" s="124" t="str">
        <f>VLOOKUP(A419,BASE.!$A$2:$T$878,11,FALSE)</f>
        <v xml:space="preserve">Patricio Marcelo Labra Guzmán, 
</v>
      </c>
      <c r="L419" s="124" t="str">
        <f>VLOOKUP(A419,BASE.!$A$2:$T$878,12,FALSE)</f>
        <v xml:space="preserve">Calle Orella N° 1015, comuna y ciudad de Valparaíso, Quinta Región  
</v>
      </c>
      <c r="M419" s="124" t="str">
        <f>VLOOKUP(A419,BASE.!$A$2:$T$878,13,FALSE)</f>
        <v>V</v>
      </c>
      <c r="N419" s="124" t="str">
        <f>VLOOKUP(A419,BASE.!$A$2:$T$878,14,FALSE)</f>
        <v>Valparaíso</v>
      </c>
      <c r="O419" s="124" t="str">
        <f>VLOOKUP(A419,BASE.!$A$2:$T$878,15,FALSE)</f>
        <v xml:space="preserve">32-2156923, 32-2156246
</v>
      </c>
      <c r="P419" s="124" t="str">
        <f>VLOOKUP(A419,BASE.!$A$2:$T$878,16,FALSE)</f>
        <v>serpaj@serpajchile.cl</v>
      </c>
      <c r="Q419" s="124">
        <f>VLOOKUP(A419,BASE.!$A$2:$T$878,17,FALSE)</f>
        <v>0</v>
      </c>
      <c r="R419" s="124">
        <f>VLOOKUP(A419,BASE.!$A$2:$T$878,18,FALSE)</f>
        <v>93401</v>
      </c>
      <c r="S419" s="124" t="str">
        <f>VLOOKUP(A419,BASE.!$A$2:$T$878,19,FALSE)</f>
        <v>Se acompaña certificado de antecedentes financieros, correspondiente al  año 2019, aprobados USUFI</v>
      </c>
      <c r="T419" s="169">
        <f>VLOOKUP(A419,BASE.!$A$2:$T$878,20,FALSE)</f>
        <v>37970</v>
      </c>
      <c r="U419" s="183">
        <v>6915</v>
      </c>
      <c r="V419" s="184">
        <v>17377920</v>
      </c>
      <c r="W419" s="184">
        <v>37238400</v>
      </c>
      <c r="X419" s="170">
        <v>44286</v>
      </c>
      <c r="Y419" s="166" t="s">
        <v>7879</v>
      </c>
      <c r="Z419" s="166" t="s">
        <v>7880</v>
      </c>
      <c r="AA419" s="183" t="s">
        <v>8012</v>
      </c>
    </row>
    <row r="420" spans="1:27" x14ac:dyDescent="0.2">
      <c r="A420" s="183">
        <v>6915</v>
      </c>
      <c r="B420" s="124" t="str">
        <f>VLOOKUP(A420,BASE.!$A$2:$T$878,2,FALSE)</f>
        <v>Corporación Servicio Paz y Justicia, SERPAJ-CHILE</v>
      </c>
      <c r="C420" s="124">
        <f>VLOOKUP(A420,BASE.!$A$2:$T$878,3,FALSE)</f>
        <v>721694003</v>
      </c>
      <c r="D420" s="124" t="str">
        <f>VLOOKUP(A420,BASE.!$A$2:$T$878,4,FALSE)</f>
        <v>Corporación de Derecho Privado.</v>
      </c>
      <c r="E420" s="124" t="str">
        <f>VLOOKUP(A420,BASE.!$A$2:$T$878,5,FALSE)</f>
        <v xml:space="preserve">Decreto Supremo Nº 1472, de 03 de noviembre de 1992, del Ministerio de Justicia. </v>
      </c>
      <c r="F420" s="124" t="str">
        <f>VLOOKUP(A420,BASE.!$A$2:$T$878,6,FALSE)</f>
        <v>Certificado de Vigencia Folio Nº 500354067733, de 4 de noviembre de 2020, del Servicio de Registro Civil e Identificación.</v>
      </c>
      <c r="G420" s="124" t="str">
        <f>VLOOKUP(A420,BASE.!$A$2:$T$878,7,FALSE)</f>
        <v>Formación, promoción, cooperación y prestación de servicios para el desarrollo económico, social, cultural y espiritual de la comunidad, en el área de los derechos humanos del niño, entre otras.</v>
      </c>
      <c r="H420" s="124" t="str">
        <f>VLOOKUP(A420,BASE.!$A$2:$T$878,8,FALSE)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0" s="124" t="str">
        <f>VLOOKUP(A420,BASE.!$A$2:$T$878,9,FALSE)</f>
        <v>3 años en sus cargos.</v>
      </c>
      <c r="J420" s="124" t="str">
        <f>VLOOKUP(A420,BASE.!$A$2:$T$878,10,FALSE)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0" s="124" t="str">
        <f>VLOOKUP(A420,BASE.!$A$2:$T$878,11,FALSE)</f>
        <v xml:space="preserve">Patricio Marcelo Labra Guzmán, 
</v>
      </c>
      <c r="L420" s="124" t="str">
        <f>VLOOKUP(A420,BASE.!$A$2:$T$878,12,FALSE)</f>
        <v xml:space="preserve">Calle Orella N° 1015, comuna y ciudad de Valparaíso, Quinta Región  
</v>
      </c>
      <c r="M420" s="124" t="str">
        <f>VLOOKUP(A420,BASE.!$A$2:$T$878,13,FALSE)</f>
        <v>V</v>
      </c>
      <c r="N420" s="124" t="str">
        <f>VLOOKUP(A420,BASE.!$A$2:$T$878,14,FALSE)</f>
        <v>Valparaíso</v>
      </c>
      <c r="O420" s="124" t="str">
        <f>VLOOKUP(A420,BASE.!$A$2:$T$878,15,FALSE)</f>
        <v xml:space="preserve">32-2156923, 32-2156246
</v>
      </c>
      <c r="P420" s="124" t="str">
        <f>VLOOKUP(A420,BASE.!$A$2:$T$878,16,FALSE)</f>
        <v>serpaj@serpajchile.cl</v>
      </c>
      <c r="Q420" s="124">
        <f>VLOOKUP(A420,BASE.!$A$2:$T$878,17,FALSE)</f>
        <v>0</v>
      </c>
      <c r="R420" s="124">
        <f>VLOOKUP(A420,BASE.!$A$2:$T$878,18,FALSE)</f>
        <v>93401</v>
      </c>
      <c r="S420" s="124" t="str">
        <f>VLOOKUP(A420,BASE.!$A$2:$T$878,19,FALSE)</f>
        <v>Se acompaña certificado de antecedentes financieros, correspondiente al  año 2019, aprobados USUFI</v>
      </c>
      <c r="T420" s="169">
        <f>VLOOKUP(A420,BASE.!$A$2:$T$878,20,FALSE)</f>
        <v>37970</v>
      </c>
      <c r="U420" s="183">
        <v>6915</v>
      </c>
      <c r="V420" s="184">
        <v>98488120</v>
      </c>
      <c r="W420" s="184">
        <v>291488588</v>
      </c>
      <c r="X420" s="170">
        <v>44286</v>
      </c>
      <c r="Y420" s="166" t="s">
        <v>7879</v>
      </c>
      <c r="Z420" s="166" t="s">
        <v>7880</v>
      </c>
      <c r="AA420" s="183" t="s">
        <v>7882</v>
      </c>
    </row>
    <row r="421" spans="1:27" x14ac:dyDescent="0.2">
      <c r="A421" s="183">
        <v>6915</v>
      </c>
      <c r="B421" s="124" t="str">
        <f>VLOOKUP(A421,BASE.!$A$2:$T$878,2,FALSE)</f>
        <v>Corporación Servicio Paz y Justicia, SERPAJ-CHILE</v>
      </c>
      <c r="C421" s="124">
        <f>VLOOKUP(A421,BASE.!$A$2:$T$878,3,FALSE)</f>
        <v>721694003</v>
      </c>
      <c r="D421" s="124" t="str">
        <f>VLOOKUP(A421,BASE.!$A$2:$T$878,4,FALSE)</f>
        <v>Corporación de Derecho Privado.</v>
      </c>
      <c r="E421" s="124" t="str">
        <f>VLOOKUP(A421,BASE.!$A$2:$T$878,5,FALSE)</f>
        <v xml:space="preserve">Decreto Supremo Nº 1472, de 03 de noviembre de 1992, del Ministerio de Justicia. </v>
      </c>
      <c r="F421" s="124" t="str">
        <f>VLOOKUP(A421,BASE.!$A$2:$T$878,6,FALSE)</f>
        <v>Certificado de Vigencia Folio Nº 500354067733, de 4 de noviembre de 2020, del Servicio de Registro Civil e Identificación.</v>
      </c>
      <c r="G421" s="124" t="str">
        <f>VLOOKUP(A421,BASE.!$A$2:$T$878,7,FALSE)</f>
        <v>Formación, promoción, cooperación y prestación de servicios para el desarrollo económico, social, cultural y espiritual de la comunidad, en el área de los derechos humanos del niño, entre otras.</v>
      </c>
      <c r="H421" s="124" t="str">
        <f>VLOOKUP(A421,BASE.!$A$2:$T$878,8,FALSE)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1" s="124" t="str">
        <f>VLOOKUP(A421,BASE.!$A$2:$T$878,9,FALSE)</f>
        <v>3 años en sus cargos.</v>
      </c>
      <c r="J421" s="124" t="str">
        <f>VLOOKUP(A421,BASE.!$A$2:$T$878,10,FALSE)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1" s="124" t="str">
        <f>VLOOKUP(A421,BASE.!$A$2:$T$878,11,FALSE)</f>
        <v xml:space="preserve">Patricio Marcelo Labra Guzmán, 
</v>
      </c>
      <c r="L421" s="124" t="str">
        <f>VLOOKUP(A421,BASE.!$A$2:$T$878,12,FALSE)</f>
        <v xml:space="preserve">Calle Orella N° 1015, comuna y ciudad de Valparaíso, Quinta Región  
</v>
      </c>
      <c r="M421" s="124" t="str">
        <f>VLOOKUP(A421,BASE.!$A$2:$T$878,13,FALSE)</f>
        <v>V</v>
      </c>
      <c r="N421" s="124" t="str">
        <f>VLOOKUP(A421,BASE.!$A$2:$T$878,14,FALSE)</f>
        <v>Valparaíso</v>
      </c>
      <c r="O421" s="124" t="str">
        <f>VLOOKUP(A421,BASE.!$A$2:$T$878,15,FALSE)</f>
        <v xml:space="preserve">32-2156923, 32-2156246
</v>
      </c>
      <c r="P421" s="124" t="str">
        <f>VLOOKUP(A421,BASE.!$A$2:$T$878,16,FALSE)</f>
        <v>serpaj@serpajchile.cl</v>
      </c>
      <c r="Q421" s="124">
        <f>VLOOKUP(A421,BASE.!$A$2:$T$878,17,FALSE)</f>
        <v>0</v>
      </c>
      <c r="R421" s="124">
        <f>VLOOKUP(A421,BASE.!$A$2:$T$878,18,FALSE)</f>
        <v>93401</v>
      </c>
      <c r="S421" s="124" t="str">
        <f>VLOOKUP(A421,BASE.!$A$2:$T$878,19,FALSE)</f>
        <v>Se acompaña certificado de antecedentes financieros, correspondiente al  año 2019, aprobados USUFI</v>
      </c>
      <c r="T421" s="169">
        <f>VLOOKUP(A421,BASE.!$A$2:$T$878,20,FALSE)</f>
        <v>37970</v>
      </c>
      <c r="U421" s="183">
        <v>6915</v>
      </c>
      <c r="V421" s="184">
        <v>88118111</v>
      </c>
      <c r="W421" s="184">
        <v>319525797</v>
      </c>
      <c r="X421" s="170">
        <v>44286</v>
      </c>
      <c r="Y421" s="166" t="s">
        <v>7879</v>
      </c>
      <c r="Z421" s="166" t="s">
        <v>7880</v>
      </c>
      <c r="AA421" s="183" t="s">
        <v>7900</v>
      </c>
    </row>
    <row r="422" spans="1:27" x14ac:dyDescent="0.2">
      <c r="A422" s="183">
        <v>6915</v>
      </c>
      <c r="B422" s="124" t="str">
        <f>VLOOKUP(A422,BASE.!$A$2:$T$878,2,FALSE)</f>
        <v>Corporación Servicio Paz y Justicia, SERPAJ-CHILE</v>
      </c>
      <c r="C422" s="124">
        <f>VLOOKUP(A422,BASE.!$A$2:$T$878,3,FALSE)</f>
        <v>721694003</v>
      </c>
      <c r="D422" s="124" t="str">
        <f>VLOOKUP(A422,BASE.!$A$2:$T$878,4,FALSE)</f>
        <v>Corporación de Derecho Privado.</v>
      </c>
      <c r="E422" s="124" t="str">
        <f>VLOOKUP(A422,BASE.!$A$2:$T$878,5,FALSE)</f>
        <v xml:space="preserve">Decreto Supremo Nº 1472, de 03 de noviembre de 1992, del Ministerio de Justicia. </v>
      </c>
      <c r="F422" s="124" t="str">
        <f>VLOOKUP(A422,BASE.!$A$2:$T$878,6,FALSE)</f>
        <v>Certificado de Vigencia Folio Nº 500354067733, de 4 de noviembre de 2020, del Servicio de Registro Civil e Identificación.</v>
      </c>
      <c r="G422" s="124" t="str">
        <f>VLOOKUP(A422,BASE.!$A$2:$T$878,7,FALSE)</f>
        <v>Formación, promoción, cooperación y prestación de servicios para el desarrollo económico, social, cultural y espiritual de la comunidad, en el área de los derechos humanos del niño, entre otras.</v>
      </c>
      <c r="H422" s="124" t="str">
        <f>VLOOKUP(A422,BASE.!$A$2:$T$878,8,FALSE)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2" s="124" t="str">
        <f>VLOOKUP(A422,BASE.!$A$2:$T$878,9,FALSE)</f>
        <v>3 años en sus cargos.</v>
      </c>
      <c r="J422" s="124" t="str">
        <f>VLOOKUP(A422,BASE.!$A$2:$T$878,10,FALSE)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2" s="124" t="str">
        <f>VLOOKUP(A422,BASE.!$A$2:$T$878,11,FALSE)</f>
        <v xml:space="preserve">Patricio Marcelo Labra Guzmán, 
</v>
      </c>
      <c r="L422" s="124" t="str">
        <f>VLOOKUP(A422,BASE.!$A$2:$T$878,12,FALSE)</f>
        <v xml:space="preserve">Calle Orella N° 1015, comuna y ciudad de Valparaíso, Quinta Región  
</v>
      </c>
      <c r="M422" s="124" t="str">
        <f>VLOOKUP(A422,BASE.!$A$2:$T$878,13,FALSE)</f>
        <v>V</v>
      </c>
      <c r="N422" s="124" t="str">
        <f>VLOOKUP(A422,BASE.!$A$2:$T$878,14,FALSE)</f>
        <v>Valparaíso</v>
      </c>
      <c r="O422" s="124" t="str">
        <f>VLOOKUP(A422,BASE.!$A$2:$T$878,15,FALSE)</f>
        <v xml:space="preserve">32-2156923, 32-2156246
</v>
      </c>
      <c r="P422" s="124" t="str">
        <f>VLOOKUP(A422,BASE.!$A$2:$T$878,16,FALSE)</f>
        <v>serpaj@serpajchile.cl</v>
      </c>
      <c r="Q422" s="124">
        <f>VLOOKUP(A422,BASE.!$A$2:$T$878,17,FALSE)</f>
        <v>0</v>
      </c>
      <c r="R422" s="124">
        <f>VLOOKUP(A422,BASE.!$A$2:$T$878,18,FALSE)</f>
        <v>93401</v>
      </c>
      <c r="S422" s="124" t="str">
        <f>VLOOKUP(A422,BASE.!$A$2:$T$878,19,FALSE)</f>
        <v>Se acompaña certificado de antecedentes financieros, correspondiente al  año 2019, aprobados USUFI</v>
      </c>
      <c r="T422" s="169">
        <f>VLOOKUP(A422,BASE.!$A$2:$T$878,20,FALSE)</f>
        <v>37970</v>
      </c>
      <c r="U422" s="183">
        <v>6915</v>
      </c>
      <c r="V422" s="184">
        <v>27897768</v>
      </c>
      <c r="W422" s="184">
        <v>46816944</v>
      </c>
      <c r="X422" s="170">
        <v>44286</v>
      </c>
      <c r="Y422" s="166" t="s">
        <v>7879</v>
      </c>
      <c r="Z422" s="166" t="s">
        <v>7880</v>
      </c>
      <c r="AA422" s="183" t="s">
        <v>7884</v>
      </c>
    </row>
    <row r="423" spans="1:27" x14ac:dyDescent="0.2">
      <c r="A423" s="183">
        <v>6915</v>
      </c>
      <c r="B423" s="124" t="str">
        <f>VLOOKUP(A423,BASE.!$A$2:$T$878,2,FALSE)</f>
        <v>Corporación Servicio Paz y Justicia, SERPAJ-CHILE</v>
      </c>
      <c r="C423" s="124">
        <f>VLOOKUP(A423,BASE.!$A$2:$T$878,3,FALSE)</f>
        <v>721694003</v>
      </c>
      <c r="D423" s="124" t="str">
        <f>VLOOKUP(A423,BASE.!$A$2:$T$878,4,FALSE)</f>
        <v>Corporación de Derecho Privado.</v>
      </c>
      <c r="E423" s="124" t="str">
        <f>VLOOKUP(A423,BASE.!$A$2:$T$878,5,FALSE)</f>
        <v xml:space="preserve">Decreto Supremo Nº 1472, de 03 de noviembre de 1992, del Ministerio de Justicia. </v>
      </c>
      <c r="F423" s="124" t="str">
        <f>VLOOKUP(A423,BASE.!$A$2:$T$878,6,FALSE)</f>
        <v>Certificado de Vigencia Folio Nº 500354067733, de 4 de noviembre de 2020, del Servicio de Registro Civil e Identificación.</v>
      </c>
      <c r="G423" s="124" t="str">
        <f>VLOOKUP(A423,BASE.!$A$2:$T$878,7,FALSE)</f>
        <v>Formación, promoción, cooperación y prestación de servicios para el desarrollo económico, social, cultural y espiritual de la comunidad, en el área de los derechos humanos del niño, entre otras.</v>
      </c>
      <c r="H423" s="124" t="str">
        <f>VLOOKUP(A423,BASE.!$A$2:$T$878,8,FALSE)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3" s="124" t="str">
        <f>VLOOKUP(A423,BASE.!$A$2:$T$878,9,FALSE)</f>
        <v>3 años en sus cargos.</v>
      </c>
      <c r="J423" s="124" t="str">
        <f>VLOOKUP(A423,BASE.!$A$2:$T$878,10,FALSE)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3" s="124" t="str">
        <f>VLOOKUP(A423,BASE.!$A$2:$T$878,11,FALSE)</f>
        <v xml:space="preserve">Patricio Marcelo Labra Guzmán, 
</v>
      </c>
      <c r="L423" s="124" t="str">
        <f>VLOOKUP(A423,BASE.!$A$2:$T$878,12,FALSE)</f>
        <v xml:space="preserve">Calle Orella N° 1015, comuna y ciudad de Valparaíso, Quinta Región  
</v>
      </c>
      <c r="M423" s="124" t="str">
        <f>VLOOKUP(A423,BASE.!$A$2:$T$878,13,FALSE)</f>
        <v>V</v>
      </c>
      <c r="N423" s="124" t="str">
        <f>VLOOKUP(A423,BASE.!$A$2:$T$878,14,FALSE)</f>
        <v>Valparaíso</v>
      </c>
      <c r="O423" s="124" t="str">
        <f>VLOOKUP(A423,BASE.!$A$2:$T$878,15,FALSE)</f>
        <v xml:space="preserve">32-2156923, 32-2156246
</v>
      </c>
      <c r="P423" s="124" t="str">
        <f>VLOOKUP(A423,BASE.!$A$2:$T$878,16,FALSE)</f>
        <v>serpaj@serpajchile.cl</v>
      </c>
      <c r="Q423" s="124">
        <f>VLOOKUP(A423,BASE.!$A$2:$T$878,17,FALSE)</f>
        <v>0</v>
      </c>
      <c r="R423" s="124">
        <f>VLOOKUP(A423,BASE.!$A$2:$T$878,18,FALSE)</f>
        <v>93401</v>
      </c>
      <c r="S423" s="124" t="str">
        <f>VLOOKUP(A423,BASE.!$A$2:$T$878,19,FALSE)</f>
        <v>Se acompaña certificado de antecedentes financieros, correspondiente al  año 2019, aprobados USUFI</v>
      </c>
      <c r="T423" s="169">
        <f>VLOOKUP(A423,BASE.!$A$2:$T$878,20,FALSE)</f>
        <v>37970</v>
      </c>
      <c r="U423" s="183">
        <v>6915</v>
      </c>
      <c r="V423" s="184">
        <v>8068320</v>
      </c>
      <c r="W423" s="184">
        <v>20481120</v>
      </c>
      <c r="X423" s="170">
        <v>44286</v>
      </c>
      <c r="Y423" s="166" t="s">
        <v>7879</v>
      </c>
      <c r="Z423" s="166" t="s">
        <v>7880</v>
      </c>
      <c r="AA423" s="183" t="s">
        <v>8037</v>
      </c>
    </row>
    <row r="424" spans="1:27" x14ac:dyDescent="0.2">
      <c r="A424" s="183">
        <v>6915</v>
      </c>
      <c r="B424" s="124" t="str">
        <f>VLOOKUP(A424,BASE.!$A$2:$T$878,2,FALSE)</f>
        <v>Corporación Servicio Paz y Justicia, SERPAJ-CHILE</v>
      </c>
      <c r="C424" s="124">
        <f>VLOOKUP(A424,BASE.!$A$2:$T$878,3,FALSE)</f>
        <v>721694003</v>
      </c>
      <c r="D424" s="124" t="str">
        <f>VLOOKUP(A424,BASE.!$A$2:$T$878,4,FALSE)</f>
        <v>Corporación de Derecho Privado.</v>
      </c>
      <c r="E424" s="124" t="str">
        <f>VLOOKUP(A424,BASE.!$A$2:$T$878,5,FALSE)</f>
        <v xml:space="preserve">Decreto Supremo Nº 1472, de 03 de noviembre de 1992, del Ministerio de Justicia. </v>
      </c>
      <c r="F424" s="124" t="str">
        <f>VLOOKUP(A424,BASE.!$A$2:$T$878,6,FALSE)</f>
        <v>Certificado de Vigencia Folio Nº 500354067733, de 4 de noviembre de 2020, del Servicio de Registro Civil e Identificación.</v>
      </c>
      <c r="G424" s="124" t="str">
        <f>VLOOKUP(A424,BASE.!$A$2:$T$878,7,FALSE)</f>
        <v>Formación, promoción, cooperación y prestación de servicios para el desarrollo económico, social, cultural y espiritual de la comunidad, en el área de los derechos humanos del niño, entre otras.</v>
      </c>
      <c r="H424" s="124" t="str">
        <f>VLOOKUP(A424,BASE.!$A$2:$T$878,8,FALSE)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4" s="124" t="str">
        <f>VLOOKUP(A424,BASE.!$A$2:$T$878,9,FALSE)</f>
        <v>3 años en sus cargos.</v>
      </c>
      <c r="J424" s="124" t="str">
        <f>VLOOKUP(A424,BASE.!$A$2:$T$878,10,FALSE)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4" s="124" t="str">
        <f>VLOOKUP(A424,BASE.!$A$2:$T$878,11,FALSE)</f>
        <v xml:space="preserve">Patricio Marcelo Labra Guzmán, 
</v>
      </c>
      <c r="L424" s="124" t="str">
        <f>VLOOKUP(A424,BASE.!$A$2:$T$878,12,FALSE)</f>
        <v xml:space="preserve">Calle Orella N° 1015, comuna y ciudad de Valparaíso, Quinta Región  
</v>
      </c>
      <c r="M424" s="124" t="str">
        <f>VLOOKUP(A424,BASE.!$A$2:$T$878,13,FALSE)</f>
        <v>V</v>
      </c>
      <c r="N424" s="124" t="str">
        <f>VLOOKUP(A424,BASE.!$A$2:$T$878,14,FALSE)</f>
        <v>Valparaíso</v>
      </c>
      <c r="O424" s="124" t="str">
        <f>VLOOKUP(A424,BASE.!$A$2:$T$878,15,FALSE)</f>
        <v xml:space="preserve">32-2156923, 32-2156246
</v>
      </c>
      <c r="P424" s="124" t="str">
        <f>VLOOKUP(A424,BASE.!$A$2:$T$878,16,FALSE)</f>
        <v>serpaj@serpajchile.cl</v>
      </c>
      <c r="Q424" s="124">
        <f>VLOOKUP(A424,BASE.!$A$2:$T$878,17,FALSE)</f>
        <v>0</v>
      </c>
      <c r="R424" s="124">
        <f>VLOOKUP(A424,BASE.!$A$2:$T$878,18,FALSE)</f>
        <v>93401</v>
      </c>
      <c r="S424" s="124" t="str">
        <f>VLOOKUP(A424,BASE.!$A$2:$T$878,19,FALSE)</f>
        <v>Se acompaña certificado de antecedentes financieros, correspondiente al  año 2019, aprobados USUFI</v>
      </c>
      <c r="T424" s="169">
        <f>VLOOKUP(A424,BASE.!$A$2:$T$878,20,FALSE)</f>
        <v>37970</v>
      </c>
      <c r="U424" s="183">
        <v>6915</v>
      </c>
      <c r="V424" s="184">
        <v>10261248</v>
      </c>
      <c r="W424" s="184">
        <v>30783744</v>
      </c>
      <c r="X424" s="170">
        <v>44286</v>
      </c>
      <c r="Y424" s="166" t="s">
        <v>7879</v>
      </c>
      <c r="Z424" s="166" t="s">
        <v>7880</v>
      </c>
      <c r="AA424" s="183" t="s">
        <v>7908</v>
      </c>
    </row>
    <row r="425" spans="1:27" x14ac:dyDescent="0.2">
      <c r="A425" s="183">
        <v>6915</v>
      </c>
      <c r="B425" s="124" t="str">
        <f>VLOOKUP(A425,BASE.!$A$2:$T$878,2,FALSE)</f>
        <v>Corporación Servicio Paz y Justicia, SERPAJ-CHILE</v>
      </c>
      <c r="C425" s="124">
        <f>VLOOKUP(A425,BASE.!$A$2:$T$878,3,FALSE)</f>
        <v>721694003</v>
      </c>
      <c r="D425" s="124" t="str">
        <f>VLOOKUP(A425,BASE.!$A$2:$T$878,4,FALSE)</f>
        <v>Corporación de Derecho Privado.</v>
      </c>
      <c r="E425" s="124" t="str">
        <f>VLOOKUP(A425,BASE.!$A$2:$T$878,5,FALSE)</f>
        <v xml:space="preserve">Decreto Supremo Nº 1472, de 03 de noviembre de 1992, del Ministerio de Justicia. </v>
      </c>
      <c r="F425" s="124" t="str">
        <f>VLOOKUP(A425,BASE.!$A$2:$T$878,6,FALSE)</f>
        <v>Certificado de Vigencia Folio Nº 500354067733, de 4 de noviembre de 2020, del Servicio de Registro Civil e Identificación.</v>
      </c>
      <c r="G425" s="124" t="str">
        <f>VLOOKUP(A425,BASE.!$A$2:$T$878,7,FALSE)</f>
        <v>Formación, promoción, cooperación y prestación de servicios para el desarrollo económico, social, cultural y espiritual de la comunidad, en el área de los derechos humanos del niño, entre otras.</v>
      </c>
      <c r="H425" s="124" t="str">
        <f>VLOOKUP(A425,BASE.!$A$2:$T$878,8,FALSE)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5" s="124" t="str">
        <f>VLOOKUP(A425,BASE.!$A$2:$T$878,9,FALSE)</f>
        <v>3 años en sus cargos.</v>
      </c>
      <c r="J425" s="124" t="str">
        <f>VLOOKUP(A425,BASE.!$A$2:$T$878,10,FALSE)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5" s="124" t="str">
        <f>VLOOKUP(A425,BASE.!$A$2:$T$878,11,FALSE)</f>
        <v xml:space="preserve">Patricio Marcelo Labra Guzmán, 
</v>
      </c>
      <c r="L425" s="124" t="str">
        <f>VLOOKUP(A425,BASE.!$A$2:$T$878,12,FALSE)</f>
        <v xml:space="preserve">Calle Orella N° 1015, comuna y ciudad de Valparaíso, Quinta Región  
</v>
      </c>
      <c r="M425" s="124" t="str">
        <f>VLOOKUP(A425,BASE.!$A$2:$T$878,13,FALSE)</f>
        <v>V</v>
      </c>
      <c r="N425" s="124" t="str">
        <f>VLOOKUP(A425,BASE.!$A$2:$T$878,14,FALSE)</f>
        <v>Valparaíso</v>
      </c>
      <c r="O425" s="124" t="str">
        <f>VLOOKUP(A425,BASE.!$A$2:$T$878,15,FALSE)</f>
        <v xml:space="preserve">32-2156923, 32-2156246
</v>
      </c>
      <c r="P425" s="124" t="str">
        <f>VLOOKUP(A425,BASE.!$A$2:$T$878,16,FALSE)</f>
        <v>serpaj@serpajchile.cl</v>
      </c>
      <c r="Q425" s="124">
        <f>VLOOKUP(A425,BASE.!$A$2:$T$878,17,FALSE)</f>
        <v>0</v>
      </c>
      <c r="R425" s="124">
        <f>VLOOKUP(A425,BASE.!$A$2:$T$878,18,FALSE)</f>
        <v>93401</v>
      </c>
      <c r="S425" s="124" t="str">
        <f>VLOOKUP(A425,BASE.!$A$2:$T$878,19,FALSE)</f>
        <v>Se acompaña certificado de antecedentes financieros, correspondiente al  año 2019, aprobados USUFI</v>
      </c>
      <c r="T425" s="169">
        <f>VLOOKUP(A425,BASE.!$A$2:$T$878,20,FALSE)</f>
        <v>37970</v>
      </c>
      <c r="U425" s="183">
        <v>6915</v>
      </c>
      <c r="V425" s="184">
        <v>6762804</v>
      </c>
      <c r="W425" s="184">
        <v>20288411</v>
      </c>
      <c r="X425" s="170">
        <v>44286</v>
      </c>
      <c r="Y425" s="166" t="s">
        <v>7879</v>
      </c>
      <c r="Z425" s="166" t="s">
        <v>7880</v>
      </c>
      <c r="AA425" s="183" t="s">
        <v>8038</v>
      </c>
    </row>
    <row r="426" spans="1:27" x14ac:dyDescent="0.2">
      <c r="A426" s="183">
        <v>6915</v>
      </c>
      <c r="B426" s="124" t="str">
        <f>VLOOKUP(A426,BASE.!$A$2:$T$878,2,FALSE)</f>
        <v>Corporación Servicio Paz y Justicia, SERPAJ-CHILE</v>
      </c>
      <c r="C426" s="124">
        <f>VLOOKUP(A426,BASE.!$A$2:$T$878,3,FALSE)</f>
        <v>721694003</v>
      </c>
      <c r="D426" s="124" t="str">
        <f>VLOOKUP(A426,BASE.!$A$2:$T$878,4,FALSE)</f>
        <v>Corporación de Derecho Privado.</v>
      </c>
      <c r="E426" s="124" t="str">
        <f>VLOOKUP(A426,BASE.!$A$2:$T$878,5,FALSE)</f>
        <v xml:space="preserve">Decreto Supremo Nº 1472, de 03 de noviembre de 1992, del Ministerio de Justicia. </v>
      </c>
      <c r="F426" s="124" t="str">
        <f>VLOOKUP(A426,BASE.!$A$2:$T$878,6,FALSE)</f>
        <v>Certificado de Vigencia Folio Nº 500354067733, de 4 de noviembre de 2020, del Servicio de Registro Civil e Identificación.</v>
      </c>
      <c r="G426" s="124" t="str">
        <f>VLOOKUP(A426,BASE.!$A$2:$T$878,7,FALSE)</f>
        <v>Formación, promoción, cooperación y prestación de servicios para el desarrollo económico, social, cultural y espiritual de la comunidad, en el área de los derechos humanos del niño, entre otras.</v>
      </c>
      <c r="H426" s="124" t="str">
        <f>VLOOKUP(A426,BASE.!$A$2:$T$878,8,FALSE)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6" s="124" t="str">
        <f>VLOOKUP(A426,BASE.!$A$2:$T$878,9,FALSE)</f>
        <v>3 años en sus cargos.</v>
      </c>
      <c r="J426" s="124" t="str">
        <f>VLOOKUP(A426,BASE.!$A$2:$T$878,10,FALSE)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6" s="124" t="str">
        <f>VLOOKUP(A426,BASE.!$A$2:$T$878,11,FALSE)</f>
        <v xml:space="preserve">Patricio Marcelo Labra Guzmán, 
</v>
      </c>
      <c r="L426" s="124" t="str">
        <f>VLOOKUP(A426,BASE.!$A$2:$T$878,12,FALSE)</f>
        <v xml:space="preserve">Calle Orella N° 1015, comuna y ciudad de Valparaíso, Quinta Región  
</v>
      </c>
      <c r="M426" s="124" t="str">
        <f>VLOOKUP(A426,BASE.!$A$2:$T$878,13,FALSE)</f>
        <v>V</v>
      </c>
      <c r="N426" s="124" t="str">
        <f>VLOOKUP(A426,BASE.!$A$2:$T$878,14,FALSE)</f>
        <v>Valparaíso</v>
      </c>
      <c r="O426" s="124" t="str">
        <f>VLOOKUP(A426,BASE.!$A$2:$T$878,15,FALSE)</f>
        <v xml:space="preserve">32-2156923, 32-2156246
</v>
      </c>
      <c r="P426" s="124" t="str">
        <f>VLOOKUP(A426,BASE.!$A$2:$T$878,16,FALSE)</f>
        <v>serpaj@serpajchile.cl</v>
      </c>
      <c r="Q426" s="124">
        <f>VLOOKUP(A426,BASE.!$A$2:$T$878,17,FALSE)</f>
        <v>0</v>
      </c>
      <c r="R426" s="124">
        <f>VLOOKUP(A426,BASE.!$A$2:$T$878,18,FALSE)</f>
        <v>93401</v>
      </c>
      <c r="S426" s="124" t="str">
        <f>VLOOKUP(A426,BASE.!$A$2:$T$878,19,FALSE)</f>
        <v>Se acompaña certificado de antecedentes financieros, correspondiente al  año 2019, aprobados USUFI</v>
      </c>
      <c r="T426" s="169">
        <f>VLOOKUP(A426,BASE.!$A$2:$T$878,20,FALSE)</f>
        <v>37970</v>
      </c>
      <c r="U426" s="183">
        <v>6915</v>
      </c>
      <c r="V426" s="184">
        <v>31411362</v>
      </c>
      <c r="W426" s="184">
        <v>100348109</v>
      </c>
      <c r="X426" s="170">
        <v>44286</v>
      </c>
      <c r="Y426" s="166" t="s">
        <v>7879</v>
      </c>
      <c r="Z426" s="166" t="s">
        <v>7880</v>
      </c>
      <c r="AA426" s="183" t="s">
        <v>7902</v>
      </c>
    </row>
    <row r="427" spans="1:27" x14ac:dyDescent="0.2">
      <c r="A427" s="183">
        <v>6915</v>
      </c>
      <c r="B427" s="124" t="str">
        <f>VLOOKUP(A427,BASE.!$A$2:$T$878,2,FALSE)</f>
        <v>Corporación Servicio Paz y Justicia, SERPAJ-CHILE</v>
      </c>
      <c r="C427" s="124">
        <f>VLOOKUP(A427,BASE.!$A$2:$T$878,3,FALSE)</f>
        <v>721694003</v>
      </c>
      <c r="D427" s="124" t="str">
        <f>VLOOKUP(A427,BASE.!$A$2:$T$878,4,FALSE)</f>
        <v>Corporación de Derecho Privado.</v>
      </c>
      <c r="E427" s="124" t="str">
        <f>VLOOKUP(A427,BASE.!$A$2:$T$878,5,FALSE)</f>
        <v xml:space="preserve">Decreto Supremo Nº 1472, de 03 de noviembre de 1992, del Ministerio de Justicia. </v>
      </c>
      <c r="F427" s="124" t="str">
        <f>VLOOKUP(A427,BASE.!$A$2:$T$878,6,FALSE)</f>
        <v>Certificado de Vigencia Folio Nº 500354067733, de 4 de noviembre de 2020, del Servicio de Registro Civil e Identificación.</v>
      </c>
      <c r="G427" s="124" t="str">
        <f>VLOOKUP(A427,BASE.!$A$2:$T$878,7,FALSE)</f>
        <v>Formación, promoción, cooperación y prestación de servicios para el desarrollo económico, social, cultural y espiritual de la comunidad, en el área de los derechos humanos del niño, entre otras.</v>
      </c>
      <c r="H427" s="124" t="str">
        <f>VLOOKUP(A427,BASE.!$A$2:$T$878,8,FALSE)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7" s="124" t="str">
        <f>VLOOKUP(A427,BASE.!$A$2:$T$878,9,FALSE)</f>
        <v>3 años en sus cargos.</v>
      </c>
      <c r="J427" s="124" t="str">
        <f>VLOOKUP(A427,BASE.!$A$2:$T$878,10,FALSE)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7" s="124" t="str">
        <f>VLOOKUP(A427,BASE.!$A$2:$T$878,11,FALSE)</f>
        <v xml:space="preserve">Patricio Marcelo Labra Guzmán, 
</v>
      </c>
      <c r="L427" s="124" t="str">
        <f>VLOOKUP(A427,BASE.!$A$2:$T$878,12,FALSE)</f>
        <v xml:space="preserve">Calle Orella N° 1015, comuna y ciudad de Valparaíso, Quinta Región  
</v>
      </c>
      <c r="M427" s="124" t="str">
        <f>VLOOKUP(A427,BASE.!$A$2:$T$878,13,FALSE)</f>
        <v>V</v>
      </c>
      <c r="N427" s="124" t="str">
        <f>VLOOKUP(A427,BASE.!$A$2:$T$878,14,FALSE)</f>
        <v>Valparaíso</v>
      </c>
      <c r="O427" s="124" t="str">
        <f>VLOOKUP(A427,BASE.!$A$2:$T$878,15,FALSE)</f>
        <v xml:space="preserve">32-2156923, 32-2156246
</v>
      </c>
      <c r="P427" s="124" t="str">
        <f>VLOOKUP(A427,BASE.!$A$2:$T$878,16,FALSE)</f>
        <v>serpaj@serpajchile.cl</v>
      </c>
      <c r="Q427" s="124">
        <f>VLOOKUP(A427,BASE.!$A$2:$T$878,17,FALSE)</f>
        <v>0</v>
      </c>
      <c r="R427" s="124">
        <f>VLOOKUP(A427,BASE.!$A$2:$T$878,18,FALSE)</f>
        <v>93401</v>
      </c>
      <c r="S427" s="124" t="str">
        <f>VLOOKUP(A427,BASE.!$A$2:$T$878,19,FALSE)</f>
        <v>Se acompaña certificado de antecedentes financieros, correspondiente al  año 2019, aprobados USUFI</v>
      </c>
      <c r="T427" s="169">
        <f>VLOOKUP(A427,BASE.!$A$2:$T$878,20,FALSE)</f>
        <v>37970</v>
      </c>
      <c r="U427" s="183">
        <v>6915</v>
      </c>
      <c r="V427" s="184">
        <v>6206400</v>
      </c>
      <c r="W427" s="184">
        <v>19705320</v>
      </c>
      <c r="X427" s="170">
        <v>44286</v>
      </c>
      <c r="Y427" s="166" t="s">
        <v>7879</v>
      </c>
      <c r="Z427" s="166" t="s">
        <v>7880</v>
      </c>
      <c r="AA427" s="183" t="s">
        <v>7959</v>
      </c>
    </row>
    <row r="428" spans="1:27" x14ac:dyDescent="0.2">
      <c r="A428" s="183">
        <v>6915</v>
      </c>
      <c r="B428" s="124" t="str">
        <f>VLOOKUP(A428,BASE.!$A$2:$T$878,2,FALSE)</f>
        <v>Corporación Servicio Paz y Justicia, SERPAJ-CHILE</v>
      </c>
      <c r="C428" s="124">
        <f>VLOOKUP(A428,BASE.!$A$2:$T$878,3,FALSE)</f>
        <v>721694003</v>
      </c>
      <c r="D428" s="124" t="str">
        <f>VLOOKUP(A428,BASE.!$A$2:$T$878,4,FALSE)</f>
        <v>Corporación de Derecho Privado.</v>
      </c>
      <c r="E428" s="124" t="str">
        <f>VLOOKUP(A428,BASE.!$A$2:$T$878,5,FALSE)</f>
        <v xml:space="preserve">Decreto Supremo Nº 1472, de 03 de noviembre de 1992, del Ministerio de Justicia. </v>
      </c>
      <c r="F428" s="124" t="str">
        <f>VLOOKUP(A428,BASE.!$A$2:$T$878,6,FALSE)</f>
        <v>Certificado de Vigencia Folio Nº 500354067733, de 4 de noviembre de 2020, del Servicio de Registro Civil e Identificación.</v>
      </c>
      <c r="G428" s="124" t="str">
        <f>VLOOKUP(A428,BASE.!$A$2:$T$878,7,FALSE)</f>
        <v>Formación, promoción, cooperación y prestación de servicios para el desarrollo económico, social, cultural y espiritual de la comunidad, en el área de los derechos humanos del niño, entre otras.</v>
      </c>
      <c r="H428" s="124" t="str">
        <f>VLOOKUP(A428,BASE.!$A$2:$T$878,8,FALSE)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8" s="124" t="str">
        <f>VLOOKUP(A428,BASE.!$A$2:$T$878,9,FALSE)</f>
        <v>3 años en sus cargos.</v>
      </c>
      <c r="J428" s="124" t="str">
        <f>VLOOKUP(A428,BASE.!$A$2:$T$878,10,FALSE)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8" s="124" t="str">
        <f>VLOOKUP(A428,BASE.!$A$2:$T$878,11,FALSE)</f>
        <v xml:space="preserve">Patricio Marcelo Labra Guzmán, 
</v>
      </c>
      <c r="L428" s="124" t="str">
        <f>VLOOKUP(A428,BASE.!$A$2:$T$878,12,FALSE)</f>
        <v xml:space="preserve">Calle Orella N° 1015, comuna y ciudad de Valparaíso, Quinta Región  
</v>
      </c>
      <c r="M428" s="124" t="str">
        <f>VLOOKUP(A428,BASE.!$A$2:$T$878,13,FALSE)</f>
        <v>V</v>
      </c>
      <c r="N428" s="124" t="str">
        <f>VLOOKUP(A428,BASE.!$A$2:$T$878,14,FALSE)</f>
        <v>Valparaíso</v>
      </c>
      <c r="O428" s="124" t="str">
        <f>VLOOKUP(A428,BASE.!$A$2:$T$878,15,FALSE)</f>
        <v xml:space="preserve">32-2156923, 32-2156246
</v>
      </c>
      <c r="P428" s="124" t="str">
        <f>VLOOKUP(A428,BASE.!$A$2:$T$878,16,FALSE)</f>
        <v>serpaj@serpajchile.cl</v>
      </c>
      <c r="Q428" s="124">
        <f>VLOOKUP(A428,BASE.!$A$2:$T$878,17,FALSE)</f>
        <v>0</v>
      </c>
      <c r="R428" s="124">
        <f>VLOOKUP(A428,BASE.!$A$2:$T$878,18,FALSE)</f>
        <v>93401</v>
      </c>
      <c r="S428" s="124" t="str">
        <f>VLOOKUP(A428,BASE.!$A$2:$T$878,19,FALSE)</f>
        <v>Se acompaña certificado de antecedentes financieros, correspondiente al  año 2019, aprobados USUFI</v>
      </c>
      <c r="T428" s="169">
        <f>VLOOKUP(A428,BASE.!$A$2:$T$878,20,FALSE)</f>
        <v>37970</v>
      </c>
      <c r="U428" s="183">
        <v>6915</v>
      </c>
      <c r="V428" s="184">
        <v>8145900</v>
      </c>
      <c r="W428" s="184">
        <v>20558700</v>
      </c>
      <c r="X428" s="170">
        <v>44286</v>
      </c>
      <c r="Y428" s="166" t="s">
        <v>7879</v>
      </c>
      <c r="Z428" s="166" t="s">
        <v>7880</v>
      </c>
      <c r="AA428" s="183" t="s">
        <v>8039</v>
      </c>
    </row>
    <row r="429" spans="1:27" x14ac:dyDescent="0.2">
      <c r="A429" s="183">
        <v>6915</v>
      </c>
      <c r="B429" s="124" t="str">
        <f>VLOOKUP(A429,BASE.!$A$2:$T$878,2,FALSE)</f>
        <v>Corporación Servicio Paz y Justicia, SERPAJ-CHILE</v>
      </c>
      <c r="C429" s="124">
        <f>VLOOKUP(A429,BASE.!$A$2:$T$878,3,FALSE)</f>
        <v>721694003</v>
      </c>
      <c r="D429" s="124" t="str">
        <f>VLOOKUP(A429,BASE.!$A$2:$T$878,4,FALSE)</f>
        <v>Corporación de Derecho Privado.</v>
      </c>
      <c r="E429" s="124" t="str">
        <f>VLOOKUP(A429,BASE.!$A$2:$T$878,5,FALSE)</f>
        <v xml:space="preserve">Decreto Supremo Nº 1472, de 03 de noviembre de 1992, del Ministerio de Justicia. </v>
      </c>
      <c r="F429" s="124" t="str">
        <f>VLOOKUP(A429,BASE.!$A$2:$T$878,6,FALSE)</f>
        <v>Certificado de Vigencia Folio Nº 500354067733, de 4 de noviembre de 2020, del Servicio de Registro Civil e Identificación.</v>
      </c>
      <c r="G429" s="124" t="str">
        <f>VLOOKUP(A429,BASE.!$A$2:$T$878,7,FALSE)</f>
        <v>Formación, promoción, cooperación y prestación de servicios para el desarrollo económico, social, cultural y espiritual de la comunidad, en el área de los derechos humanos del niño, entre otras.</v>
      </c>
      <c r="H429" s="124" t="str">
        <f>VLOOKUP(A429,BASE.!$A$2:$T$878,8,FALSE)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9" s="124" t="str">
        <f>VLOOKUP(A429,BASE.!$A$2:$T$878,9,FALSE)</f>
        <v>3 años en sus cargos.</v>
      </c>
      <c r="J429" s="124" t="str">
        <f>VLOOKUP(A429,BASE.!$A$2:$T$878,10,FALSE)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9" s="124" t="str">
        <f>VLOOKUP(A429,BASE.!$A$2:$T$878,11,FALSE)</f>
        <v xml:space="preserve">Patricio Marcelo Labra Guzmán, 
</v>
      </c>
      <c r="L429" s="124" t="str">
        <f>VLOOKUP(A429,BASE.!$A$2:$T$878,12,FALSE)</f>
        <v xml:space="preserve">Calle Orella N° 1015, comuna y ciudad de Valparaíso, Quinta Región  
</v>
      </c>
      <c r="M429" s="124" t="str">
        <f>VLOOKUP(A429,BASE.!$A$2:$T$878,13,FALSE)</f>
        <v>V</v>
      </c>
      <c r="N429" s="124" t="str">
        <f>VLOOKUP(A429,BASE.!$A$2:$T$878,14,FALSE)</f>
        <v>Valparaíso</v>
      </c>
      <c r="O429" s="124" t="str">
        <f>VLOOKUP(A429,BASE.!$A$2:$T$878,15,FALSE)</f>
        <v xml:space="preserve">32-2156923, 32-2156246
</v>
      </c>
      <c r="P429" s="124" t="str">
        <f>VLOOKUP(A429,BASE.!$A$2:$T$878,16,FALSE)</f>
        <v>serpaj@serpajchile.cl</v>
      </c>
      <c r="Q429" s="124">
        <f>VLOOKUP(A429,BASE.!$A$2:$T$878,17,FALSE)</f>
        <v>0</v>
      </c>
      <c r="R429" s="124">
        <f>VLOOKUP(A429,BASE.!$A$2:$T$878,18,FALSE)</f>
        <v>93401</v>
      </c>
      <c r="S429" s="124" t="str">
        <f>VLOOKUP(A429,BASE.!$A$2:$T$878,19,FALSE)</f>
        <v>Se acompaña certificado de antecedentes financieros, correspondiente al  año 2019, aprobados USUFI</v>
      </c>
      <c r="T429" s="169">
        <f>VLOOKUP(A429,BASE.!$A$2:$T$878,20,FALSE)</f>
        <v>37970</v>
      </c>
      <c r="U429" s="183">
        <v>6915</v>
      </c>
      <c r="V429" s="184">
        <v>9138924</v>
      </c>
      <c r="W429" s="184">
        <v>27416772</v>
      </c>
      <c r="X429" s="170">
        <v>44286</v>
      </c>
      <c r="Y429" s="166" t="s">
        <v>7879</v>
      </c>
      <c r="Z429" s="166" t="s">
        <v>7880</v>
      </c>
      <c r="AA429" s="183" t="s">
        <v>7892</v>
      </c>
    </row>
    <row r="430" spans="1:27" x14ac:dyDescent="0.2">
      <c r="A430" s="183">
        <v>6915</v>
      </c>
      <c r="B430" s="124" t="str">
        <f>VLOOKUP(A430,BASE.!$A$2:$T$878,2,FALSE)</f>
        <v>Corporación Servicio Paz y Justicia, SERPAJ-CHILE</v>
      </c>
      <c r="C430" s="124">
        <f>VLOOKUP(A430,BASE.!$A$2:$T$878,3,FALSE)</f>
        <v>721694003</v>
      </c>
      <c r="D430" s="124" t="str">
        <f>VLOOKUP(A430,BASE.!$A$2:$T$878,4,FALSE)</f>
        <v>Corporación de Derecho Privado.</v>
      </c>
      <c r="E430" s="124" t="str">
        <f>VLOOKUP(A430,BASE.!$A$2:$T$878,5,FALSE)</f>
        <v xml:space="preserve">Decreto Supremo Nº 1472, de 03 de noviembre de 1992, del Ministerio de Justicia. </v>
      </c>
      <c r="F430" s="124" t="str">
        <f>VLOOKUP(A430,BASE.!$A$2:$T$878,6,FALSE)</f>
        <v>Certificado de Vigencia Folio Nº 500354067733, de 4 de noviembre de 2020, del Servicio de Registro Civil e Identificación.</v>
      </c>
      <c r="G430" s="124" t="str">
        <f>VLOOKUP(A430,BASE.!$A$2:$T$878,7,FALSE)</f>
        <v>Formación, promoción, cooperación y prestación de servicios para el desarrollo económico, social, cultural y espiritual de la comunidad, en el área de los derechos humanos del niño, entre otras.</v>
      </c>
      <c r="H430" s="124" t="str">
        <f>VLOOKUP(A430,BASE.!$A$2:$T$878,8,FALSE)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0" s="124" t="str">
        <f>VLOOKUP(A430,BASE.!$A$2:$T$878,9,FALSE)</f>
        <v>3 años en sus cargos.</v>
      </c>
      <c r="J430" s="124" t="str">
        <f>VLOOKUP(A430,BASE.!$A$2:$T$878,10,FALSE)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0" s="124" t="str">
        <f>VLOOKUP(A430,BASE.!$A$2:$T$878,11,FALSE)</f>
        <v xml:space="preserve">Patricio Marcelo Labra Guzmán, 
</v>
      </c>
      <c r="L430" s="124" t="str">
        <f>VLOOKUP(A430,BASE.!$A$2:$T$878,12,FALSE)</f>
        <v xml:space="preserve">Calle Orella N° 1015, comuna y ciudad de Valparaíso, Quinta Región  
</v>
      </c>
      <c r="M430" s="124" t="str">
        <f>VLOOKUP(A430,BASE.!$A$2:$T$878,13,FALSE)</f>
        <v>V</v>
      </c>
      <c r="N430" s="124" t="str">
        <f>VLOOKUP(A430,BASE.!$A$2:$T$878,14,FALSE)</f>
        <v>Valparaíso</v>
      </c>
      <c r="O430" s="124" t="str">
        <f>VLOOKUP(A430,BASE.!$A$2:$T$878,15,FALSE)</f>
        <v xml:space="preserve">32-2156923, 32-2156246
</v>
      </c>
      <c r="P430" s="124" t="str">
        <f>VLOOKUP(A430,BASE.!$A$2:$T$878,16,FALSE)</f>
        <v>serpaj@serpajchile.cl</v>
      </c>
      <c r="Q430" s="124">
        <f>VLOOKUP(A430,BASE.!$A$2:$T$878,17,FALSE)</f>
        <v>0</v>
      </c>
      <c r="R430" s="124">
        <f>VLOOKUP(A430,BASE.!$A$2:$T$878,18,FALSE)</f>
        <v>93401</v>
      </c>
      <c r="S430" s="124" t="str">
        <f>VLOOKUP(A430,BASE.!$A$2:$T$878,19,FALSE)</f>
        <v>Se acompaña certificado de antecedentes financieros, correspondiente al  año 2019, aprobados USUFI</v>
      </c>
      <c r="T430" s="169">
        <f>VLOOKUP(A430,BASE.!$A$2:$T$878,20,FALSE)</f>
        <v>37970</v>
      </c>
      <c r="U430" s="183">
        <v>6915</v>
      </c>
      <c r="V430" s="184">
        <v>15686159</v>
      </c>
      <c r="W430" s="184">
        <v>44626257</v>
      </c>
      <c r="X430" s="170">
        <v>44286</v>
      </c>
      <c r="Y430" s="166" t="s">
        <v>7879</v>
      </c>
      <c r="Z430" s="166" t="s">
        <v>7880</v>
      </c>
      <c r="AA430" s="183" t="s">
        <v>7914</v>
      </c>
    </row>
    <row r="431" spans="1:27" x14ac:dyDescent="0.2">
      <c r="A431" s="183">
        <v>6915</v>
      </c>
      <c r="B431" s="124" t="str">
        <f>VLOOKUP(A431,BASE.!$A$2:$T$878,2,FALSE)</f>
        <v>Corporación Servicio Paz y Justicia, SERPAJ-CHILE</v>
      </c>
      <c r="C431" s="124">
        <f>VLOOKUP(A431,BASE.!$A$2:$T$878,3,FALSE)</f>
        <v>721694003</v>
      </c>
      <c r="D431" s="124" t="str">
        <f>VLOOKUP(A431,BASE.!$A$2:$T$878,4,FALSE)</f>
        <v>Corporación de Derecho Privado.</v>
      </c>
      <c r="E431" s="124" t="str">
        <f>VLOOKUP(A431,BASE.!$A$2:$T$878,5,FALSE)</f>
        <v xml:space="preserve">Decreto Supremo Nº 1472, de 03 de noviembre de 1992, del Ministerio de Justicia. </v>
      </c>
      <c r="F431" s="124" t="str">
        <f>VLOOKUP(A431,BASE.!$A$2:$T$878,6,FALSE)</f>
        <v>Certificado de Vigencia Folio Nº 500354067733, de 4 de noviembre de 2020, del Servicio de Registro Civil e Identificación.</v>
      </c>
      <c r="G431" s="124" t="str">
        <f>VLOOKUP(A431,BASE.!$A$2:$T$878,7,FALSE)</f>
        <v>Formación, promoción, cooperación y prestación de servicios para el desarrollo económico, social, cultural y espiritual de la comunidad, en el área de los derechos humanos del niño, entre otras.</v>
      </c>
      <c r="H431" s="124" t="str">
        <f>VLOOKUP(A431,BASE.!$A$2:$T$878,8,FALSE)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1" s="124" t="str">
        <f>VLOOKUP(A431,BASE.!$A$2:$T$878,9,FALSE)</f>
        <v>3 años en sus cargos.</v>
      </c>
      <c r="J431" s="124" t="str">
        <f>VLOOKUP(A431,BASE.!$A$2:$T$878,10,FALSE)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1" s="124" t="str">
        <f>VLOOKUP(A431,BASE.!$A$2:$T$878,11,FALSE)</f>
        <v xml:space="preserve">Patricio Marcelo Labra Guzmán, 
</v>
      </c>
      <c r="L431" s="124" t="str">
        <f>VLOOKUP(A431,BASE.!$A$2:$T$878,12,FALSE)</f>
        <v xml:space="preserve">Calle Orella N° 1015, comuna y ciudad de Valparaíso, Quinta Región  
</v>
      </c>
      <c r="M431" s="124" t="str">
        <f>VLOOKUP(A431,BASE.!$A$2:$T$878,13,FALSE)</f>
        <v>V</v>
      </c>
      <c r="N431" s="124" t="str">
        <f>VLOOKUP(A431,BASE.!$A$2:$T$878,14,FALSE)</f>
        <v>Valparaíso</v>
      </c>
      <c r="O431" s="124" t="str">
        <f>VLOOKUP(A431,BASE.!$A$2:$T$878,15,FALSE)</f>
        <v xml:space="preserve">32-2156923, 32-2156246
</v>
      </c>
      <c r="P431" s="124" t="str">
        <f>VLOOKUP(A431,BASE.!$A$2:$T$878,16,FALSE)</f>
        <v>serpaj@serpajchile.cl</v>
      </c>
      <c r="Q431" s="124">
        <f>VLOOKUP(A431,BASE.!$A$2:$T$878,17,FALSE)</f>
        <v>0</v>
      </c>
      <c r="R431" s="124">
        <f>VLOOKUP(A431,BASE.!$A$2:$T$878,18,FALSE)</f>
        <v>93401</v>
      </c>
      <c r="S431" s="124" t="str">
        <f>VLOOKUP(A431,BASE.!$A$2:$T$878,19,FALSE)</f>
        <v>Se acompaña certificado de antecedentes financieros, correspondiente al  año 2019, aprobados USUFI</v>
      </c>
      <c r="T431" s="169">
        <f>VLOOKUP(A431,BASE.!$A$2:$T$878,20,FALSE)</f>
        <v>37970</v>
      </c>
      <c r="U431" s="183">
        <v>6915</v>
      </c>
      <c r="V431" s="184">
        <v>9681984</v>
      </c>
      <c r="W431" s="184">
        <v>29409026</v>
      </c>
      <c r="X431" s="170">
        <v>44286</v>
      </c>
      <c r="Y431" s="166" t="s">
        <v>7879</v>
      </c>
      <c r="Z431" s="166" t="s">
        <v>7880</v>
      </c>
      <c r="AA431" s="183" t="s">
        <v>8040</v>
      </c>
    </row>
    <row r="432" spans="1:27" x14ac:dyDescent="0.2">
      <c r="A432" s="183">
        <v>6915</v>
      </c>
      <c r="B432" s="124" t="str">
        <f>VLOOKUP(A432,BASE.!$A$2:$T$878,2,FALSE)</f>
        <v>Corporación Servicio Paz y Justicia, SERPAJ-CHILE</v>
      </c>
      <c r="C432" s="124">
        <f>VLOOKUP(A432,BASE.!$A$2:$T$878,3,FALSE)</f>
        <v>721694003</v>
      </c>
      <c r="D432" s="124" t="str">
        <f>VLOOKUP(A432,BASE.!$A$2:$T$878,4,FALSE)</f>
        <v>Corporación de Derecho Privado.</v>
      </c>
      <c r="E432" s="124" t="str">
        <f>VLOOKUP(A432,BASE.!$A$2:$T$878,5,FALSE)</f>
        <v xml:space="preserve">Decreto Supremo Nº 1472, de 03 de noviembre de 1992, del Ministerio de Justicia. </v>
      </c>
      <c r="F432" s="124" t="str">
        <f>VLOOKUP(A432,BASE.!$A$2:$T$878,6,FALSE)</f>
        <v>Certificado de Vigencia Folio Nº 500354067733, de 4 de noviembre de 2020, del Servicio de Registro Civil e Identificación.</v>
      </c>
      <c r="G432" s="124" t="str">
        <f>VLOOKUP(A432,BASE.!$A$2:$T$878,7,FALSE)</f>
        <v>Formación, promoción, cooperación y prestación de servicios para el desarrollo económico, social, cultural y espiritual de la comunidad, en el área de los derechos humanos del niño, entre otras.</v>
      </c>
      <c r="H432" s="124" t="str">
        <f>VLOOKUP(A432,BASE.!$A$2:$T$878,8,FALSE)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124" t="str">
        <f>VLOOKUP(A432,BASE.!$A$2:$T$878,9,FALSE)</f>
        <v>3 años en sus cargos.</v>
      </c>
      <c r="J432" s="124" t="str">
        <f>VLOOKUP(A432,BASE.!$A$2:$T$878,10,FALSE)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124" t="str">
        <f>VLOOKUP(A432,BASE.!$A$2:$T$878,11,FALSE)</f>
        <v xml:space="preserve">Patricio Marcelo Labra Guzmán, 
</v>
      </c>
      <c r="L432" s="124" t="str">
        <f>VLOOKUP(A432,BASE.!$A$2:$T$878,12,FALSE)</f>
        <v xml:space="preserve">Calle Orella N° 1015, comuna y ciudad de Valparaíso, Quinta Región  
</v>
      </c>
      <c r="M432" s="124" t="str">
        <f>VLOOKUP(A432,BASE.!$A$2:$T$878,13,FALSE)</f>
        <v>V</v>
      </c>
      <c r="N432" s="124" t="str">
        <f>VLOOKUP(A432,BASE.!$A$2:$T$878,14,FALSE)</f>
        <v>Valparaíso</v>
      </c>
      <c r="O432" s="124" t="str">
        <f>VLOOKUP(A432,BASE.!$A$2:$T$878,15,FALSE)</f>
        <v xml:space="preserve">32-2156923, 32-2156246
</v>
      </c>
      <c r="P432" s="124" t="str">
        <f>VLOOKUP(A432,BASE.!$A$2:$T$878,16,FALSE)</f>
        <v>serpaj@serpajchile.cl</v>
      </c>
      <c r="Q432" s="124">
        <f>VLOOKUP(A432,BASE.!$A$2:$T$878,17,FALSE)</f>
        <v>0</v>
      </c>
      <c r="R432" s="124">
        <f>VLOOKUP(A432,BASE.!$A$2:$T$878,18,FALSE)</f>
        <v>93401</v>
      </c>
      <c r="S432" s="124" t="str">
        <f>VLOOKUP(A432,BASE.!$A$2:$T$878,19,FALSE)</f>
        <v>Se acompaña certificado de antecedentes financieros, correspondiente al  año 2019, aprobados USUFI</v>
      </c>
      <c r="T432" s="169">
        <f>VLOOKUP(A432,BASE.!$A$2:$T$878,20,FALSE)</f>
        <v>37970</v>
      </c>
      <c r="U432" s="183">
        <v>6915</v>
      </c>
      <c r="V432" s="184">
        <v>21200622</v>
      </c>
      <c r="W432" s="184">
        <v>64582971</v>
      </c>
      <c r="X432" s="170">
        <v>44286</v>
      </c>
      <c r="Y432" s="166" t="s">
        <v>7879</v>
      </c>
      <c r="Z432" s="166" t="s">
        <v>7880</v>
      </c>
      <c r="AA432" s="183" t="s">
        <v>187</v>
      </c>
    </row>
    <row r="433" spans="1:27" x14ac:dyDescent="0.2">
      <c r="A433" s="183">
        <v>6915</v>
      </c>
      <c r="B433" s="124" t="str">
        <f>VLOOKUP(A433,BASE.!$A$2:$T$878,2,FALSE)</f>
        <v>Corporación Servicio Paz y Justicia, SERPAJ-CHILE</v>
      </c>
      <c r="C433" s="124">
        <f>VLOOKUP(A433,BASE.!$A$2:$T$878,3,FALSE)</f>
        <v>721694003</v>
      </c>
      <c r="D433" s="124" t="str">
        <f>VLOOKUP(A433,BASE.!$A$2:$T$878,4,FALSE)</f>
        <v>Corporación de Derecho Privado.</v>
      </c>
      <c r="E433" s="124" t="str">
        <f>VLOOKUP(A433,BASE.!$A$2:$T$878,5,FALSE)</f>
        <v xml:space="preserve">Decreto Supremo Nº 1472, de 03 de noviembre de 1992, del Ministerio de Justicia. </v>
      </c>
      <c r="F433" s="124" t="str">
        <f>VLOOKUP(A433,BASE.!$A$2:$T$878,6,FALSE)</f>
        <v>Certificado de Vigencia Folio Nº 500354067733, de 4 de noviembre de 2020, del Servicio de Registro Civil e Identificación.</v>
      </c>
      <c r="G433" s="124" t="str">
        <f>VLOOKUP(A433,BASE.!$A$2:$T$878,7,FALSE)</f>
        <v>Formación, promoción, cooperación y prestación de servicios para el desarrollo económico, social, cultural y espiritual de la comunidad, en el área de los derechos humanos del niño, entre otras.</v>
      </c>
      <c r="H433" s="124" t="str">
        <f>VLOOKUP(A433,BASE.!$A$2:$T$878,8,FALSE)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124" t="str">
        <f>VLOOKUP(A433,BASE.!$A$2:$T$878,9,FALSE)</f>
        <v>3 años en sus cargos.</v>
      </c>
      <c r="J433" s="124" t="str">
        <f>VLOOKUP(A433,BASE.!$A$2:$T$878,10,FALSE)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124" t="str">
        <f>VLOOKUP(A433,BASE.!$A$2:$T$878,11,FALSE)</f>
        <v xml:space="preserve">Patricio Marcelo Labra Guzmán, 
</v>
      </c>
      <c r="L433" s="124" t="str">
        <f>VLOOKUP(A433,BASE.!$A$2:$T$878,12,FALSE)</f>
        <v xml:space="preserve">Calle Orella N° 1015, comuna y ciudad de Valparaíso, Quinta Región  
</v>
      </c>
      <c r="M433" s="124" t="str">
        <f>VLOOKUP(A433,BASE.!$A$2:$T$878,13,FALSE)</f>
        <v>V</v>
      </c>
      <c r="N433" s="124" t="str">
        <f>VLOOKUP(A433,BASE.!$A$2:$T$878,14,FALSE)</f>
        <v>Valparaíso</v>
      </c>
      <c r="O433" s="124" t="str">
        <f>VLOOKUP(A433,BASE.!$A$2:$T$878,15,FALSE)</f>
        <v xml:space="preserve">32-2156923, 32-2156246
</v>
      </c>
      <c r="P433" s="124" t="str">
        <f>VLOOKUP(A433,BASE.!$A$2:$T$878,16,FALSE)</f>
        <v>serpaj@serpajchile.cl</v>
      </c>
      <c r="Q433" s="124">
        <f>VLOOKUP(A433,BASE.!$A$2:$T$878,17,FALSE)</f>
        <v>0</v>
      </c>
      <c r="R433" s="124">
        <f>VLOOKUP(A433,BASE.!$A$2:$T$878,18,FALSE)</f>
        <v>93401</v>
      </c>
      <c r="S433" s="124" t="str">
        <f>VLOOKUP(A433,BASE.!$A$2:$T$878,19,FALSE)</f>
        <v>Se acompaña certificado de antecedentes financieros, correspondiente al  año 2019, aprobados USUFI</v>
      </c>
      <c r="T433" s="169">
        <f>VLOOKUP(A433,BASE.!$A$2:$T$878,20,FALSE)</f>
        <v>37970</v>
      </c>
      <c r="U433" s="183">
        <v>6915</v>
      </c>
      <c r="V433" s="184">
        <v>24432445</v>
      </c>
      <c r="W433" s="184">
        <v>96843773</v>
      </c>
      <c r="X433" s="170">
        <v>44286</v>
      </c>
      <c r="Y433" s="166" t="s">
        <v>7879</v>
      </c>
      <c r="Z433" s="166" t="s">
        <v>7880</v>
      </c>
      <c r="AA433" s="183" t="s">
        <v>7917</v>
      </c>
    </row>
    <row r="434" spans="1:27" x14ac:dyDescent="0.2">
      <c r="A434" s="183">
        <v>6915</v>
      </c>
      <c r="B434" s="124" t="str">
        <f>VLOOKUP(A434,BASE.!$A$2:$T$878,2,FALSE)</f>
        <v>Corporación Servicio Paz y Justicia, SERPAJ-CHILE</v>
      </c>
      <c r="C434" s="124">
        <f>VLOOKUP(A434,BASE.!$A$2:$T$878,3,FALSE)</f>
        <v>721694003</v>
      </c>
      <c r="D434" s="124" t="str">
        <f>VLOOKUP(A434,BASE.!$A$2:$T$878,4,FALSE)</f>
        <v>Corporación de Derecho Privado.</v>
      </c>
      <c r="E434" s="124" t="str">
        <f>VLOOKUP(A434,BASE.!$A$2:$T$878,5,FALSE)</f>
        <v xml:space="preserve">Decreto Supremo Nº 1472, de 03 de noviembre de 1992, del Ministerio de Justicia. </v>
      </c>
      <c r="F434" s="124" t="str">
        <f>VLOOKUP(A434,BASE.!$A$2:$T$878,6,FALSE)</f>
        <v>Certificado de Vigencia Folio Nº 500354067733, de 4 de noviembre de 2020, del Servicio de Registro Civil e Identificación.</v>
      </c>
      <c r="G434" s="124" t="str">
        <f>VLOOKUP(A434,BASE.!$A$2:$T$878,7,FALSE)</f>
        <v>Formación, promoción, cooperación y prestación de servicios para el desarrollo económico, social, cultural y espiritual de la comunidad, en el área de los derechos humanos del niño, entre otras.</v>
      </c>
      <c r="H434" s="124" t="str">
        <f>VLOOKUP(A434,BASE.!$A$2:$T$878,8,FALSE)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124" t="str">
        <f>VLOOKUP(A434,BASE.!$A$2:$T$878,9,FALSE)</f>
        <v>3 años en sus cargos.</v>
      </c>
      <c r="J434" s="124" t="str">
        <f>VLOOKUP(A434,BASE.!$A$2:$T$878,10,FALSE)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124" t="str">
        <f>VLOOKUP(A434,BASE.!$A$2:$T$878,11,FALSE)</f>
        <v xml:space="preserve">Patricio Marcelo Labra Guzmán, 
</v>
      </c>
      <c r="L434" s="124" t="str">
        <f>VLOOKUP(A434,BASE.!$A$2:$T$878,12,FALSE)</f>
        <v xml:space="preserve">Calle Orella N° 1015, comuna y ciudad de Valparaíso, Quinta Región  
</v>
      </c>
      <c r="M434" s="124" t="str">
        <f>VLOOKUP(A434,BASE.!$A$2:$T$878,13,FALSE)</f>
        <v>V</v>
      </c>
      <c r="N434" s="124" t="str">
        <f>VLOOKUP(A434,BASE.!$A$2:$T$878,14,FALSE)</f>
        <v>Valparaíso</v>
      </c>
      <c r="O434" s="124" t="str">
        <f>VLOOKUP(A434,BASE.!$A$2:$T$878,15,FALSE)</f>
        <v xml:space="preserve">32-2156923, 32-2156246
</v>
      </c>
      <c r="P434" s="124" t="str">
        <f>VLOOKUP(A434,BASE.!$A$2:$T$878,16,FALSE)</f>
        <v>serpaj@serpajchile.cl</v>
      </c>
      <c r="Q434" s="124">
        <f>VLOOKUP(A434,BASE.!$A$2:$T$878,17,FALSE)</f>
        <v>0</v>
      </c>
      <c r="R434" s="124">
        <f>VLOOKUP(A434,BASE.!$A$2:$T$878,18,FALSE)</f>
        <v>93401</v>
      </c>
      <c r="S434" s="124" t="str">
        <f>VLOOKUP(A434,BASE.!$A$2:$T$878,19,FALSE)</f>
        <v>Se acompaña certificado de antecedentes financieros, correspondiente al  año 2019, aprobados USUFI</v>
      </c>
      <c r="T434" s="169">
        <f>VLOOKUP(A434,BASE.!$A$2:$T$878,20,FALSE)</f>
        <v>37970</v>
      </c>
      <c r="U434" s="183">
        <v>6915</v>
      </c>
      <c r="V434" s="184">
        <v>7535604</v>
      </c>
      <c r="W434" s="184">
        <v>23087808</v>
      </c>
      <c r="X434" s="170">
        <v>44286</v>
      </c>
      <c r="Y434" s="166" t="s">
        <v>7879</v>
      </c>
      <c r="Z434" s="166" t="s">
        <v>7880</v>
      </c>
      <c r="AA434" s="183" t="s">
        <v>7994</v>
      </c>
    </row>
    <row r="435" spans="1:27" x14ac:dyDescent="0.2">
      <c r="A435" s="183">
        <v>6915</v>
      </c>
      <c r="B435" s="124" t="str">
        <f>VLOOKUP(A435,BASE.!$A$2:$T$878,2,FALSE)</f>
        <v>Corporación Servicio Paz y Justicia, SERPAJ-CHILE</v>
      </c>
      <c r="C435" s="124">
        <f>VLOOKUP(A435,BASE.!$A$2:$T$878,3,FALSE)</f>
        <v>721694003</v>
      </c>
      <c r="D435" s="124" t="str">
        <f>VLOOKUP(A435,BASE.!$A$2:$T$878,4,FALSE)</f>
        <v>Corporación de Derecho Privado.</v>
      </c>
      <c r="E435" s="124" t="str">
        <f>VLOOKUP(A435,BASE.!$A$2:$T$878,5,FALSE)</f>
        <v xml:space="preserve">Decreto Supremo Nº 1472, de 03 de noviembre de 1992, del Ministerio de Justicia. </v>
      </c>
      <c r="F435" s="124" t="str">
        <f>VLOOKUP(A435,BASE.!$A$2:$T$878,6,FALSE)</f>
        <v>Certificado de Vigencia Folio Nº 500354067733, de 4 de noviembre de 2020, del Servicio de Registro Civil e Identificación.</v>
      </c>
      <c r="G435" s="124" t="str">
        <f>VLOOKUP(A435,BASE.!$A$2:$T$878,7,FALSE)</f>
        <v>Formación, promoción, cooperación y prestación de servicios para el desarrollo económico, social, cultural y espiritual de la comunidad, en el área de los derechos humanos del niño, entre otras.</v>
      </c>
      <c r="H435" s="124" t="str">
        <f>VLOOKUP(A435,BASE.!$A$2:$T$878,8,FALSE)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124" t="str">
        <f>VLOOKUP(A435,BASE.!$A$2:$T$878,9,FALSE)</f>
        <v>3 años en sus cargos.</v>
      </c>
      <c r="J435" s="124" t="str">
        <f>VLOOKUP(A435,BASE.!$A$2:$T$878,10,FALSE)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124" t="str">
        <f>VLOOKUP(A435,BASE.!$A$2:$T$878,11,FALSE)</f>
        <v xml:space="preserve">Patricio Marcelo Labra Guzmán, 
</v>
      </c>
      <c r="L435" s="124" t="str">
        <f>VLOOKUP(A435,BASE.!$A$2:$T$878,12,FALSE)</f>
        <v xml:space="preserve">Calle Orella N° 1015, comuna y ciudad de Valparaíso, Quinta Región  
</v>
      </c>
      <c r="M435" s="124" t="str">
        <f>VLOOKUP(A435,BASE.!$A$2:$T$878,13,FALSE)</f>
        <v>V</v>
      </c>
      <c r="N435" s="124" t="str">
        <f>VLOOKUP(A435,BASE.!$A$2:$T$878,14,FALSE)</f>
        <v>Valparaíso</v>
      </c>
      <c r="O435" s="124" t="str">
        <f>VLOOKUP(A435,BASE.!$A$2:$T$878,15,FALSE)</f>
        <v xml:space="preserve">32-2156923, 32-2156246
</v>
      </c>
      <c r="P435" s="124" t="str">
        <f>VLOOKUP(A435,BASE.!$A$2:$T$878,16,FALSE)</f>
        <v>serpaj@serpajchile.cl</v>
      </c>
      <c r="Q435" s="124">
        <f>VLOOKUP(A435,BASE.!$A$2:$T$878,17,FALSE)</f>
        <v>0</v>
      </c>
      <c r="R435" s="124">
        <f>VLOOKUP(A435,BASE.!$A$2:$T$878,18,FALSE)</f>
        <v>93401</v>
      </c>
      <c r="S435" s="124" t="str">
        <f>VLOOKUP(A435,BASE.!$A$2:$T$878,19,FALSE)</f>
        <v>Se acompaña certificado de antecedentes financieros, correspondiente al  año 2019, aprobados USUFI</v>
      </c>
      <c r="T435" s="169">
        <f>VLOOKUP(A435,BASE.!$A$2:$T$878,20,FALSE)</f>
        <v>37970</v>
      </c>
      <c r="U435" s="183">
        <v>6915</v>
      </c>
      <c r="V435" s="184">
        <v>9138924</v>
      </c>
      <c r="W435" s="184">
        <v>27965107</v>
      </c>
      <c r="X435" s="170">
        <v>44286</v>
      </c>
      <c r="Y435" s="166" t="s">
        <v>7879</v>
      </c>
      <c r="Z435" s="166" t="s">
        <v>7880</v>
      </c>
      <c r="AA435" s="183" t="s">
        <v>8041</v>
      </c>
    </row>
    <row r="436" spans="1:27" x14ac:dyDescent="0.2">
      <c r="A436" s="183">
        <v>6915</v>
      </c>
      <c r="B436" s="124" t="str">
        <f>VLOOKUP(A436,BASE.!$A$2:$T$878,2,FALSE)</f>
        <v>Corporación Servicio Paz y Justicia, SERPAJ-CHILE</v>
      </c>
      <c r="C436" s="124">
        <f>VLOOKUP(A436,BASE.!$A$2:$T$878,3,FALSE)</f>
        <v>721694003</v>
      </c>
      <c r="D436" s="124" t="str">
        <f>VLOOKUP(A436,BASE.!$A$2:$T$878,4,FALSE)</f>
        <v>Corporación de Derecho Privado.</v>
      </c>
      <c r="E436" s="124" t="str">
        <f>VLOOKUP(A436,BASE.!$A$2:$T$878,5,FALSE)</f>
        <v xml:space="preserve">Decreto Supremo Nº 1472, de 03 de noviembre de 1992, del Ministerio de Justicia. </v>
      </c>
      <c r="F436" s="124" t="str">
        <f>VLOOKUP(A436,BASE.!$A$2:$T$878,6,FALSE)</f>
        <v>Certificado de Vigencia Folio Nº 500354067733, de 4 de noviembre de 2020, del Servicio de Registro Civil e Identificación.</v>
      </c>
      <c r="G436" s="124" t="str">
        <f>VLOOKUP(A436,BASE.!$A$2:$T$878,7,FALSE)</f>
        <v>Formación, promoción, cooperación y prestación de servicios para el desarrollo económico, social, cultural y espiritual de la comunidad, en el área de los derechos humanos del niño, entre otras.</v>
      </c>
      <c r="H436" s="124" t="str">
        <f>VLOOKUP(A436,BASE.!$A$2:$T$878,8,FALSE)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124" t="str">
        <f>VLOOKUP(A436,BASE.!$A$2:$T$878,9,FALSE)</f>
        <v>3 años en sus cargos.</v>
      </c>
      <c r="J436" s="124" t="str">
        <f>VLOOKUP(A436,BASE.!$A$2:$T$878,10,FALSE)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124" t="str">
        <f>VLOOKUP(A436,BASE.!$A$2:$T$878,11,FALSE)</f>
        <v xml:space="preserve">Patricio Marcelo Labra Guzmán, 
</v>
      </c>
      <c r="L436" s="124" t="str">
        <f>VLOOKUP(A436,BASE.!$A$2:$T$878,12,FALSE)</f>
        <v xml:space="preserve">Calle Orella N° 1015, comuna y ciudad de Valparaíso, Quinta Región  
</v>
      </c>
      <c r="M436" s="124" t="str">
        <f>VLOOKUP(A436,BASE.!$A$2:$T$878,13,FALSE)</f>
        <v>V</v>
      </c>
      <c r="N436" s="124" t="str">
        <f>VLOOKUP(A436,BASE.!$A$2:$T$878,14,FALSE)</f>
        <v>Valparaíso</v>
      </c>
      <c r="O436" s="124" t="str">
        <f>VLOOKUP(A436,BASE.!$A$2:$T$878,15,FALSE)</f>
        <v xml:space="preserve">32-2156923, 32-2156246
</v>
      </c>
      <c r="P436" s="124" t="str">
        <f>VLOOKUP(A436,BASE.!$A$2:$T$878,16,FALSE)</f>
        <v>serpaj@serpajchile.cl</v>
      </c>
      <c r="Q436" s="124">
        <f>VLOOKUP(A436,BASE.!$A$2:$T$878,17,FALSE)</f>
        <v>0</v>
      </c>
      <c r="R436" s="124">
        <f>VLOOKUP(A436,BASE.!$A$2:$T$878,18,FALSE)</f>
        <v>93401</v>
      </c>
      <c r="S436" s="124" t="str">
        <f>VLOOKUP(A436,BASE.!$A$2:$T$878,19,FALSE)</f>
        <v>Se acompaña certificado de antecedentes financieros, correspondiente al  año 2019, aprobados USUFI</v>
      </c>
      <c r="T436" s="169">
        <f>VLOOKUP(A436,BASE.!$A$2:$T$878,20,FALSE)</f>
        <v>37970</v>
      </c>
      <c r="U436" s="183">
        <v>6915</v>
      </c>
      <c r="V436" s="184">
        <v>4766515</v>
      </c>
      <c r="W436" s="184">
        <v>14498150</v>
      </c>
      <c r="X436" s="170">
        <v>44286</v>
      </c>
      <c r="Y436" s="166" t="s">
        <v>7879</v>
      </c>
      <c r="Z436" s="166" t="s">
        <v>7880</v>
      </c>
      <c r="AA436" s="183" t="s">
        <v>8042</v>
      </c>
    </row>
    <row r="437" spans="1:27" x14ac:dyDescent="0.2">
      <c r="A437" s="183">
        <v>6915</v>
      </c>
      <c r="B437" s="124" t="str">
        <f>VLOOKUP(A437,BASE.!$A$2:$T$878,2,FALSE)</f>
        <v>Corporación Servicio Paz y Justicia, SERPAJ-CHILE</v>
      </c>
      <c r="C437" s="124">
        <f>VLOOKUP(A437,BASE.!$A$2:$T$878,3,FALSE)</f>
        <v>721694003</v>
      </c>
      <c r="D437" s="124" t="str">
        <f>VLOOKUP(A437,BASE.!$A$2:$T$878,4,FALSE)</f>
        <v>Corporación de Derecho Privado.</v>
      </c>
      <c r="E437" s="124" t="str">
        <f>VLOOKUP(A437,BASE.!$A$2:$T$878,5,FALSE)</f>
        <v xml:space="preserve">Decreto Supremo Nº 1472, de 03 de noviembre de 1992, del Ministerio de Justicia. </v>
      </c>
      <c r="F437" s="124" t="str">
        <f>VLOOKUP(A437,BASE.!$A$2:$T$878,6,FALSE)</f>
        <v>Certificado de Vigencia Folio Nº 500354067733, de 4 de noviembre de 2020, del Servicio de Registro Civil e Identificación.</v>
      </c>
      <c r="G437" s="124" t="str">
        <f>VLOOKUP(A437,BASE.!$A$2:$T$878,7,FALSE)</f>
        <v>Formación, promoción, cooperación y prestación de servicios para el desarrollo económico, social, cultural y espiritual de la comunidad, en el área de los derechos humanos del niño, entre otras.</v>
      </c>
      <c r="H437" s="124" t="str">
        <f>VLOOKUP(A437,BASE.!$A$2:$T$878,8,FALSE)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124" t="str">
        <f>VLOOKUP(A437,BASE.!$A$2:$T$878,9,FALSE)</f>
        <v>3 años en sus cargos.</v>
      </c>
      <c r="J437" s="124" t="str">
        <f>VLOOKUP(A437,BASE.!$A$2:$T$878,10,FALSE)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124" t="str">
        <f>VLOOKUP(A437,BASE.!$A$2:$T$878,11,FALSE)</f>
        <v xml:space="preserve">Patricio Marcelo Labra Guzmán, 
</v>
      </c>
      <c r="L437" s="124" t="str">
        <f>VLOOKUP(A437,BASE.!$A$2:$T$878,12,FALSE)</f>
        <v xml:space="preserve">Calle Orella N° 1015, comuna y ciudad de Valparaíso, Quinta Región  
</v>
      </c>
      <c r="M437" s="124" t="str">
        <f>VLOOKUP(A437,BASE.!$A$2:$T$878,13,FALSE)</f>
        <v>V</v>
      </c>
      <c r="N437" s="124" t="str">
        <f>VLOOKUP(A437,BASE.!$A$2:$T$878,14,FALSE)</f>
        <v>Valparaíso</v>
      </c>
      <c r="O437" s="124" t="str">
        <f>VLOOKUP(A437,BASE.!$A$2:$T$878,15,FALSE)</f>
        <v xml:space="preserve">32-2156923, 32-2156246
</v>
      </c>
      <c r="P437" s="124" t="str">
        <f>VLOOKUP(A437,BASE.!$A$2:$T$878,16,FALSE)</f>
        <v>serpaj@serpajchile.cl</v>
      </c>
      <c r="Q437" s="124">
        <f>VLOOKUP(A437,BASE.!$A$2:$T$878,17,FALSE)</f>
        <v>0</v>
      </c>
      <c r="R437" s="124">
        <f>VLOOKUP(A437,BASE.!$A$2:$T$878,18,FALSE)</f>
        <v>93401</v>
      </c>
      <c r="S437" s="124" t="str">
        <f>VLOOKUP(A437,BASE.!$A$2:$T$878,19,FALSE)</f>
        <v>Se acompaña certificado de antecedentes financieros, correspondiente al  año 2019, aprobados USUFI</v>
      </c>
      <c r="T437" s="169">
        <f>VLOOKUP(A437,BASE.!$A$2:$T$878,20,FALSE)</f>
        <v>37970</v>
      </c>
      <c r="U437" s="183">
        <v>6915</v>
      </c>
      <c r="V437" s="184">
        <v>7075296</v>
      </c>
      <c r="W437" s="184">
        <v>30077703</v>
      </c>
      <c r="X437" s="170">
        <v>44286</v>
      </c>
      <c r="Y437" s="166" t="s">
        <v>7879</v>
      </c>
      <c r="Z437" s="166" t="s">
        <v>7880</v>
      </c>
      <c r="AA437" s="183" t="s">
        <v>8043</v>
      </c>
    </row>
    <row r="438" spans="1:27" x14ac:dyDescent="0.2">
      <c r="A438" s="183">
        <v>6915</v>
      </c>
      <c r="B438" s="124" t="str">
        <f>VLOOKUP(A438,BASE.!$A$2:$T$878,2,FALSE)</f>
        <v>Corporación Servicio Paz y Justicia, SERPAJ-CHILE</v>
      </c>
      <c r="C438" s="124">
        <f>VLOOKUP(A438,BASE.!$A$2:$T$878,3,FALSE)</f>
        <v>721694003</v>
      </c>
      <c r="D438" s="124" t="str">
        <f>VLOOKUP(A438,BASE.!$A$2:$T$878,4,FALSE)</f>
        <v>Corporación de Derecho Privado.</v>
      </c>
      <c r="E438" s="124" t="str">
        <f>VLOOKUP(A438,BASE.!$A$2:$T$878,5,FALSE)</f>
        <v xml:space="preserve">Decreto Supremo Nº 1472, de 03 de noviembre de 1992, del Ministerio de Justicia. </v>
      </c>
      <c r="F438" s="124" t="str">
        <f>VLOOKUP(A438,BASE.!$A$2:$T$878,6,FALSE)</f>
        <v>Certificado de Vigencia Folio Nº 500354067733, de 4 de noviembre de 2020, del Servicio de Registro Civil e Identificación.</v>
      </c>
      <c r="G438" s="124" t="str">
        <f>VLOOKUP(A438,BASE.!$A$2:$T$878,7,FALSE)</f>
        <v>Formación, promoción, cooperación y prestación de servicios para el desarrollo económico, social, cultural y espiritual de la comunidad, en el área de los derechos humanos del niño, entre otras.</v>
      </c>
      <c r="H438" s="124" t="str">
        <f>VLOOKUP(A438,BASE.!$A$2:$T$878,8,FALSE)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124" t="str">
        <f>VLOOKUP(A438,BASE.!$A$2:$T$878,9,FALSE)</f>
        <v>3 años en sus cargos.</v>
      </c>
      <c r="J438" s="124" t="str">
        <f>VLOOKUP(A438,BASE.!$A$2:$T$878,10,FALSE)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124" t="str">
        <f>VLOOKUP(A438,BASE.!$A$2:$T$878,11,FALSE)</f>
        <v xml:space="preserve">Patricio Marcelo Labra Guzmán, 
</v>
      </c>
      <c r="L438" s="124" t="str">
        <f>VLOOKUP(A438,BASE.!$A$2:$T$878,12,FALSE)</f>
        <v xml:space="preserve">Calle Orella N° 1015, comuna y ciudad de Valparaíso, Quinta Región  
</v>
      </c>
      <c r="M438" s="124" t="str">
        <f>VLOOKUP(A438,BASE.!$A$2:$T$878,13,FALSE)</f>
        <v>V</v>
      </c>
      <c r="N438" s="124" t="str">
        <f>VLOOKUP(A438,BASE.!$A$2:$T$878,14,FALSE)</f>
        <v>Valparaíso</v>
      </c>
      <c r="O438" s="124" t="str">
        <f>VLOOKUP(A438,BASE.!$A$2:$T$878,15,FALSE)</f>
        <v xml:space="preserve">32-2156923, 32-2156246
</v>
      </c>
      <c r="P438" s="124" t="str">
        <f>VLOOKUP(A438,BASE.!$A$2:$T$878,16,FALSE)</f>
        <v>serpaj@serpajchile.cl</v>
      </c>
      <c r="Q438" s="124">
        <f>VLOOKUP(A438,BASE.!$A$2:$T$878,17,FALSE)</f>
        <v>0</v>
      </c>
      <c r="R438" s="124">
        <f>VLOOKUP(A438,BASE.!$A$2:$T$878,18,FALSE)</f>
        <v>93401</v>
      </c>
      <c r="S438" s="124" t="str">
        <f>VLOOKUP(A438,BASE.!$A$2:$T$878,19,FALSE)</f>
        <v>Se acompaña certificado de antecedentes financieros, correspondiente al  año 2019, aprobados USUFI</v>
      </c>
      <c r="T438" s="169">
        <f>VLOOKUP(A438,BASE.!$A$2:$T$878,20,FALSE)</f>
        <v>37970</v>
      </c>
      <c r="U438" s="183">
        <v>6915</v>
      </c>
      <c r="V438" s="184">
        <v>9687259</v>
      </c>
      <c r="W438" s="184">
        <v>39297371</v>
      </c>
      <c r="X438" s="170">
        <v>44286</v>
      </c>
      <c r="Y438" s="166" t="s">
        <v>7879</v>
      </c>
      <c r="Z438" s="166" t="s">
        <v>7880</v>
      </c>
      <c r="AA438" s="183" t="s">
        <v>7881</v>
      </c>
    </row>
    <row r="439" spans="1:27" x14ac:dyDescent="0.2">
      <c r="A439" s="183">
        <v>6915</v>
      </c>
      <c r="B439" s="124" t="str">
        <f>VLOOKUP(A439,BASE.!$A$2:$T$878,2,FALSE)</f>
        <v>Corporación Servicio Paz y Justicia, SERPAJ-CHILE</v>
      </c>
      <c r="C439" s="124">
        <f>VLOOKUP(A439,BASE.!$A$2:$T$878,3,FALSE)</f>
        <v>721694003</v>
      </c>
      <c r="D439" s="124" t="str">
        <f>VLOOKUP(A439,BASE.!$A$2:$T$878,4,FALSE)</f>
        <v>Corporación de Derecho Privado.</v>
      </c>
      <c r="E439" s="124" t="str">
        <f>VLOOKUP(A439,BASE.!$A$2:$T$878,5,FALSE)</f>
        <v xml:space="preserve">Decreto Supremo Nº 1472, de 03 de noviembre de 1992, del Ministerio de Justicia. </v>
      </c>
      <c r="F439" s="124" t="str">
        <f>VLOOKUP(A439,BASE.!$A$2:$T$878,6,FALSE)</f>
        <v>Certificado de Vigencia Folio Nº 500354067733, de 4 de noviembre de 2020, del Servicio de Registro Civil e Identificación.</v>
      </c>
      <c r="G439" s="124" t="str">
        <f>VLOOKUP(A439,BASE.!$A$2:$T$878,7,FALSE)</f>
        <v>Formación, promoción, cooperación y prestación de servicios para el desarrollo económico, social, cultural y espiritual de la comunidad, en el área de los derechos humanos del niño, entre otras.</v>
      </c>
      <c r="H439" s="124" t="str">
        <f>VLOOKUP(A439,BASE.!$A$2:$T$878,8,FALSE)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24" t="str">
        <f>VLOOKUP(A439,BASE.!$A$2:$T$878,9,FALSE)</f>
        <v>3 años en sus cargos.</v>
      </c>
      <c r="J439" s="124" t="str">
        <f>VLOOKUP(A439,BASE.!$A$2:$T$878,10,FALSE)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24" t="str">
        <f>VLOOKUP(A439,BASE.!$A$2:$T$878,11,FALSE)</f>
        <v xml:space="preserve">Patricio Marcelo Labra Guzmán, 
</v>
      </c>
      <c r="L439" s="124" t="str">
        <f>VLOOKUP(A439,BASE.!$A$2:$T$878,12,FALSE)</f>
        <v xml:space="preserve">Calle Orella N° 1015, comuna y ciudad de Valparaíso, Quinta Región  
</v>
      </c>
      <c r="M439" s="124" t="str">
        <f>VLOOKUP(A439,BASE.!$A$2:$T$878,13,FALSE)</f>
        <v>V</v>
      </c>
      <c r="N439" s="124" t="str">
        <f>VLOOKUP(A439,BASE.!$A$2:$T$878,14,FALSE)</f>
        <v>Valparaíso</v>
      </c>
      <c r="O439" s="124" t="str">
        <f>VLOOKUP(A439,BASE.!$A$2:$T$878,15,FALSE)</f>
        <v xml:space="preserve">32-2156923, 32-2156246
</v>
      </c>
      <c r="P439" s="124" t="str">
        <f>VLOOKUP(A439,BASE.!$A$2:$T$878,16,FALSE)</f>
        <v>serpaj@serpajchile.cl</v>
      </c>
      <c r="Q439" s="124">
        <f>VLOOKUP(A439,BASE.!$A$2:$T$878,17,FALSE)</f>
        <v>0</v>
      </c>
      <c r="R439" s="124">
        <f>VLOOKUP(A439,BASE.!$A$2:$T$878,18,FALSE)</f>
        <v>93401</v>
      </c>
      <c r="S439" s="124" t="str">
        <f>VLOOKUP(A439,BASE.!$A$2:$T$878,19,FALSE)</f>
        <v>Se acompaña certificado de antecedentes financieros, correspondiente al  año 2019, aprobados USUFI</v>
      </c>
      <c r="T439" s="169">
        <f>VLOOKUP(A439,BASE.!$A$2:$T$878,20,FALSE)</f>
        <v>37970</v>
      </c>
      <c r="U439" s="183">
        <v>6915</v>
      </c>
      <c r="V439" s="184">
        <v>6206400</v>
      </c>
      <c r="W439" s="184">
        <v>18929520</v>
      </c>
      <c r="X439" s="170">
        <v>44286</v>
      </c>
      <c r="Y439" s="166" t="s">
        <v>7879</v>
      </c>
      <c r="Z439" s="166" t="s">
        <v>7880</v>
      </c>
      <c r="AA439" s="183" t="s">
        <v>8044</v>
      </c>
    </row>
    <row r="440" spans="1:27" x14ac:dyDescent="0.2">
      <c r="A440" s="183">
        <v>6915</v>
      </c>
      <c r="B440" s="124" t="str">
        <f>VLOOKUP(A440,BASE.!$A$2:$T$878,2,FALSE)</f>
        <v>Corporación Servicio Paz y Justicia, SERPAJ-CHILE</v>
      </c>
      <c r="C440" s="124">
        <f>VLOOKUP(A440,BASE.!$A$2:$T$878,3,FALSE)</f>
        <v>721694003</v>
      </c>
      <c r="D440" s="124" t="str">
        <f>VLOOKUP(A440,BASE.!$A$2:$T$878,4,FALSE)</f>
        <v>Corporación de Derecho Privado.</v>
      </c>
      <c r="E440" s="124" t="str">
        <f>VLOOKUP(A440,BASE.!$A$2:$T$878,5,FALSE)</f>
        <v xml:space="preserve">Decreto Supremo Nº 1472, de 03 de noviembre de 1992, del Ministerio de Justicia. </v>
      </c>
      <c r="F440" s="124" t="str">
        <f>VLOOKUP(A440,BASE.!$A$2:$T$878,6,FALSE)</f>
        <v>Certificado de Vigencia Folio Nº 500354067733, de 4 de noviembre de 2020, del Servicio de Registro Civil e Identificación.</v>
      </c>
      <c r="G440" s="124" t="str">
        <f>VLOOKUP(A440,BASE.!$A$2:$T$878,7,FALSE)</f>
        <v>Formación, promoción, cooperación y prestación de servicios para el desarrollo económico, social, cultural y espiritual de la comunidad, en el área de los derechos humanos del niño, entre otras.</v>
      </c>
      <c r="H440" s="124" t="str">
        <f>VLOOKUP(A440,BASE.!$A$2:$T$878,8,FALSE)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24" t="str">
        <f>VLOOKUP(A440,BASE.!$A$2:$T$878,9,FALSE)</f>
        <v>3 años en sus cargos.</v>
      </c>
      <c r="J440" s="124" t="str">
        <f>VLOOKUP(A440,BASE.!$A$2:$T$878,10,FALSE)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24" t="str">
        <f>VLOOKUP(A440,BASE.!$A$2:$T$878,11,FALSE)</f>
        <v xml:space="preserve">Patricio Marcelo Labra Guzmán, 
</v>
      </c>
      <c r="L440" s="124" t="str">
        <f>VLOOKUP(A440,BASE.!$A$2:$T$878,12,FALSE)</f>
        <v xml:space="preserve">Calle Orella N° 1015, comuna y ciudad de Valparaíso, Quinta Región  
</v>
      </c>
      <c r="M440" s="124" t="str">
        <f>VLOOKUP(A440,BASE.!$A$2:$T$878,13,FALSE)</f>
        <v>V</v>
      </c>
      <c r="N440" s="124" t="str">
        <f>VLOOKUP(A440,BASE.!$A$2:$T$878,14,FALSE)</f>
        <v>Valparaíso</v>
      </c>
      <c r="O440" s="124" t="str">
        <f>VLOOKUP(A440,BASE.!$A$2:$T$878,15,FALSE)</f>
        <v xml:space="preserve">32-2156923, 32-2156246
</v>
      </c>
      <c r="P440" s="124" t="str">
        <f>VLOOKUP(A440,BASE.!$A$2:$T$878,16,FALSE)</f>
        <v>serpaj@serpajchile.cl</v>
      </c>
      <c r="Q440" s="124">
        <f>VLOOKUP(A440,BASE.!$A$2:$T$878,17,FALSE)</f>
        <v>0</v>
      </c>
      <c r="R440" s="124">
        <f>VLOOKUP(A440,BASE.!$A$2:$T$878,18,FALSE)</f>
        <v>93401</v>
      </c>
      <c r="S440" s="124" t="str">
        <f>VLOOKUP(A440,BASE.!$A$2:$T$878,19,FALSE)</f>
        <v>Se acompaña certificado de antecedentes financieros, correspondiente al  año 2019, aprobados USUFI</v>
      </c>
      <c r="T440" s="169">
        <f>VLOOKUP(A440,BASE.!$A$2:$T$878,20,FALSE)</f>
        <v>37970</v>
      </c>
      <c r="U440" s="183">
        <v>6915</v>
      </c>
      <c r="V440" s="184">
        <v>25653120</v>
      </c>
      <c r="W440" s="184">
        <v>56436864</v>
      </c>
      <c r="X440" s="170">
        <v>44286</v>
      </c>
      <c r="Y440" s="166" t="s">
        <v>7879</v>
      </c>
      <c r="Z440" s="166" t="s">
        <v>7880</v>
      </c>
      <c r="AA440" s="183" t="s">
        <v>7905</v>
      </c>
    </row>
    <row r="441" spans="1:27" x14ac:dyDescent="0.2">
      <c r="A441" s="183">
        <v>6915</v>
      </c>
      <c r="B441" s="124" t="str">
        <f>VLOOKUP(A441,BASE.!$A$2:$T$878,2,FALSE)</f>
        <v>Corporación Servicio Paz y Justicia, SERPAJ-CHILE</v>
      </c>
      <c r="C441" s="124">
        <f>VLOOKUP(A441,BASE.!$A$2:$T$878,3,FALSE)</f>
        <v>721694003</v>
      </c>
      <c r="D441" s="124" t="str">
        <f>VLOOKUP(A441,BASE.!$A$2:$T$878,4,FALSE)</f>
        <v>Corporación de Derecho Privado.</v>
      </c>
      <c r="E441" s="124" t="str">
        <f>VLOOKUP(A441,BASE.!$A$2:$T$878,5,FALSE)</f>
        <v xml:space="preserve">Decreto Supremo Nº 1472, de 03 de noviembre de 1992, del Ministerio de Justicia. </v>
      </c>
      <c r="F441" s="124" t="str">
        <f>VLOOKUP(A441,BASE.!$A$2:$T$878,6,FALSE)</f>
        <v>Certificado de Vigencia Folio Nº 500354067733, de 4 de noviembre de 2020, del Servicio de Registro Civil e Identificación.</v>
      </c>
      <c r="G441" s="124" t="str">
        <f>VLOOKUP(A441,BASE.!$A$2:$T$878,7,FALSE)</f>
        <v>Formación, promoción, cooperación y prestación de servicios para el desarrollo económico, social, cultural y espiritual de la comunidad, en el área de los derechos humanos del niño, entre otras.</v>
      </c>
      <c r="H441" s="124" t="str">
        <f>VLOOKUP(A441,BASE.!$A$2:$T$878,8,FALSE)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24" t="str">
        <f>VLOOKUP(A441,BASE.!$A$2:$T$878,9,FALSE)</f>
        <v>3 años en sus cargos.</v>
      </c>
      <c r="J441" s="124" t="str">
        <f>VLOOKUP(A441,BASE.!$A$2:$T$878,10,FALSE)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24" t="str">
        <f>VLOOKUP(A441,BASE.!$A$2:$T$878,11,FALSE)</f>
        <v xml:space="preserve">Patricio Marcelo Labra Guzmán, 
</v>
      </c>
      <c r="L441" s="124" t="str">
        <f>VLOOKUP(A441,BASE.!$A$2:$T$878,12,FALSE)</f>
        <v xml:space="preserve">Calle Orella N° 1015, comuna y ciudad de Valparaíso, Quinta Región  
</v>
      </c>
      <c r="M441" s="124" t="str">
        <f>VLOOKUP(A441,BASE.!$A$2:$T$878,13,FALSE)</f>
        <v>V</v>
      </c>
      <c r="N441" s="124" t="str">
        <f>VLOOKUP(A441,BASE.!$A$2:$T$878,14,FALSE)</f>
        <v>Valparaíso</v>
      </c>
      <c r="O441" s="124" t="str">
        <f>VLOOKUP(A441,BASE.!$A$2:$T$878,15,FALSE)</f>
        <v xml:space="preserve">32-2156923, 32-2156246
</v>
      </c>
      <c r="P441" s="124" t="str">
        <f>VLOOKUP(A441,BASE.!$A$2:$T$878,16,FALSE)</f>
        <v>serpaj@serpajchile.cl</v>
      </c>
      <c r="Q441" s="124">
        <f>VLOOKUP(A441,BASE.!$A$2:$T$878,17,FALSE)</f>
        <v>0</v>
      </c>
      <c r="R441" s="124">
        <f>VLOOKUP(A441,BASE.!$A$2:$T$878,18,FALSE)</f>
        <v>93401</v>
      </c>
      <c r="S441" s="124" t="str">
        <f>VLOOKUP(A441,BASE.!$A$2:$T$878,19,FALSE)</f>
        <v>Se acompaña certificado de antecedentes financieros, correspondiente al  año 2019, aprobados USUFI</v>
      </c>
      <c r="T441" s="169">
        <f>VLOOKUP(A441,BASE.!$A$2:$T$878,20,FALSE)</f>
        <v>37970</v>
      </c>
      <c r="U441" s="183">
        <v>6915</v>
      </c>
      <c r="V441" s="184">
        <v>45834499</v>
      </c>
      <c r="W441" s="184">
        <v>166625156</v>
      </c>
      <c r="X441" s="170">
        <v>44286</v>
      </c>
      <c r="Y441" s="166" t="s">
        <v>7879</v>
      </c>
      <c r="Z441" s="166" t="s">
        <v>7880</v>
      </c>
      <c r="AA441" s="183" t="s">
        <v>7928</v>
      </c>
    </row>
    <row r="442" spans="1:27" x14ac:dyDescent="0.2">
      <c r="A442" s="183">
        <v>6915</v>
      </c>
      <c r="B442" s="124" t="str">
        <f>VLOOKUP(A442,BASE.!$A$2:$T$878,2,FALSE)</f>
        <v>Corporación Servicio Paz y Justicia, SERPAJ-CHILE</v>
      </c>
      <c r="C442" s="124">
        <f>VLOOKUP(A442,BASE.!$A$2:$T$878,3,FALSE)</f>
        <v>721694003</v>
      </c>
      <c r="D442" s="124" t="str">
        <f>VLOOKUP(A442,BASE.!$A$2:$T$878,4,FALSE)</f>
        <v>Corporación de Derecho Privado.</v>
      </c>
      <c r="E442" s="124" t="str">
        <f>VLOOKUP(A442,BASE.!$A$2:$T$878,5,FALSE)</f>
        <v xml:space="preserve">Decreto Supremo Nº 1472, de 03 de noviembre de 1992, del Ministerio de Justicia. </v>
      </c>
      <c r="F442" s="124" t="str">
        <f>VLOOKUP(A442,BASE.!$A$2:$T$878,6,FALSE)</f>
        <v>Certificado de Vigencia Folio Nº 500354067733, de 4 de noviembre de 2020, del Servicio de Registro Civil e Identificación.</v>
      </c>
      <c r="G442" s="124" t="str">
        <f>VLOOKUP(A442,BASE.!$A$2:$T$878,7,FALSE)</f>
        <v>Formación, promoción, cooperación y prestación de servicios para el desarrollo económico, social, cultural y espiritual de la comunidad, en el área de los derechos humanos del niño, entre otras.</v>
      </c>
      <c r="H442" s="124" t="str">
        <f>VLOOKUP(A442,BASE.!$A$2:$T$878,8,FALSE)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24" t="str">
        <f>VLOOKUP(A442,BASE.!$A$2:$T$878,9,FALSE)</f>
        <v>3 años en sus cargos.</v>
      </c>
      <c r="J442" s="124" t="str">
        <f>VLOOKUP(A442,BASE.!$A$2:$T$878,10,FALSE)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24" t="str">
        <f>VLOOKUP(A442,BASE.!$A$2:$T$878,11,FALSE)</f>
        <v xml:space="preserve">Patricio Marcelo Labra Guzmán, 
</v>
      </c>
      <c r="L442" s="124" t="str">
        <f>VLOOKUP(A442,BASE.!$A$2:$T$878,12,FALSE)</f>
        <v xml:space="preserve">Calle Orella N° 1015, comuna y ciudad de Valparaíso, Quinta Región  
</v>
      </c>
      <c r="M442" s="124" t="str">
        <f>VLOOKUP(A442,BASE.!$A$2:$T$878,13,FALSE)</f>
        <v>V</v>
      </c>
      <c r="N442" s="124" t="str">
        <f>VLOOKUP(A442,BASE.!$A$2:$T$878,14,FALSE)</f>
        <v>Valparaíso</v>
      </c>
      <c r="O442" s="124" t="str">
        <f>VLOOKUP(A442,BASE.!$A$2:$T$878,15,FALSE)</f>
        <v xml:space="preserve">32-2156923, 32-2156246
</v>
      </c>
      <c r="P442" s="124" t="str">
        <f>VLOOKUP(A442,BASE.!$A$2:$T$878,16,FALSE)</f>
        <v>serpaj@serpajchile.cl</v>
      </c>
      <c r="Q442" s="124">
        <f>VLOOKUP(A442,BASE.!$A$2:$T$878,17,FALSE)</f>
        <v>0</v>
      </c>
      <c r="R442" s="124">
        <f>VLOOKUP(A442,BASE.!$A$2:$T$878,18,FALSE)</f>
        <v>93401</v>
      </c>
      <c r="S442" s="124" t="str">
        <f>VLOOKUP(A442,BASE.!$A$2:$T$878,19,FALSE)</f>
        <v>Se acompaña certificado de antecedentes financieros, correspondiente al  año 2019, aprobados USUFI</v>
      </c>
      <c r="T442" s="169">
        <f>VLOOKUP(A442,BASE.!$A$2:$T$878,20,FALSE)</f>
        <v>37970</v>
      </c>
      <c r="U442" s="183">
        <v>6915</v>
      </c>
      <c r="V442" s="184">
        <v>7535604</v>
      </c>
      <c r="W442" s="184">
        <v>21965484</v>
      </c>
      <c r="X442" s="170">
        <v>44286</v>
      </c>
      <c r="Y442" s="166" t="s">
        <v>7879</v>
      </c>
      <c r="Z442" s="166" t="s">
        <v>7880</v>
      </c>
      <c r="AA442" s="183" t="s">
        <v>7931</v>
      </c>
    </row>
    <row r="443" spans="1:27" x14ac:dyDescent="0.2">
      <c r="A443" s="183">
        <v>6915</v>
      </c>
      <c r="B443" s="124" t="str">
        <f>VLOOKUP(A443,BASE.!$A$2:$T$878,2,FALSE)</f>
        <v>Corporación Servicio Paz y Justicia, SERPAJ-CHILE</v>
      </c>
      <c r="C443" s="124">
        <f>VLOOKUP(A443,BASE.!$A$2:$T$878,3,FALSE)</f>
        <v>721694003</v>
      </c>
      <c r="D443" s="124" t="str">
        <f>VLOOKUP(A443,BASE.!$A$2:$T$878,4,FALSE)</f>
        <v>Corporación de Derecho Privado.</v>
      </c>
      <c r="E443" s="124" t="str">
        <f>VLOOKUP(A443,BASE.!$A$2:$T$878,5,FALSE)</f>
        <v xml:space="preserve">Decreto Supremo Nº 1472, de 03 de noviembre de 1992, del Ministerio de Justicia. </v>
      </c>
      <c r="F443" s="124" t="str">
        <f>VLOOKUP(A443,BASE.!$A$2:$T$878,6,FALSE)</f>
        <v>Certificado de Vigencia Folio Nº 500354067733, de 4 de noviembre de 2020, del Servicio de Registro Civil e Identificación.</v>
      </c>
      <c r="G443" s="124" t="str">
        <f>VLOOKUP(A443,BASE.!$A$2:$T$878,7,FALSE)</f>
        <v>Formación, promoción, cooperación y prestación de servicios para el desarrollo económico, social, cultural y espiritual de la comunidad, en el área de los derechos humanos del niño, entre otras.</v>
      </c>
      <c r="H443" s="124" t="str">
        <f>VLOOKUP(A443,BASE.!$A$2:$T$878,8,FALSE)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24" t="str">
        <f>VLOOKUP(A443,BASE.!$A$2:$T$878,9,FALSE)</f>
        <v>3 años en sus cargos.</v>
      </c>
      <c r="J443" s="124" t="str">
        <f>VLOOKUP(A443,BASE.!$A$2:$T$878,10,FALSE)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24" t="str">
        <f>VLOOKUP(A443,BASE.!$A$2:$T$878,11,FALSE)</f>
        <v xml:space="preserve">Patricio Marcelo Labra Guzmán, 
</v>
      </c>
      <c r="L443" s="124" t="str">
        <f>VLOOKUP(A443,BASE.!$A$2:$T$878,12,FALSE)</f>
        <v xml:space="preserve">Calle Orella N° 1015, comuna y ciudad de Valparaíso, Quinta Región  
</v>
      </c>
      <c r="M443" s="124" t="str">
        <f>VLOOKUP(A443,BASE.!$A$2:$T$878,13,FALSE)</f>
        <v>V</v>
      </c>
      <c r="N443" s="124" t="str">
        <f>VLOOKUP(A443,BASE.!$A$2:$T$878,14,FALSE)</f>
        <v>Valparaíso</v>
      </c>
      <c r="O443" s="124" t="str">
        <f>VLOOKUP(A443,BASE.!$A$2:$T$878,15,FALSE)</f>
        <v xml:space="preserve">32-2156923, 32-2156246
</v>
      </c>
      <c r="P443" s="124" t="str">
        <f>VLOOKUP(A443,BASE.!$A$2:$T$878,16,FALSE)</f>
        <v>serpaj@serpajchile.cl</v>
      </c>
      <c r="Q443" s="124">
        <f>VLOOKUP(A443,BASE.!$A$2:$T$878,17,FALSE)</f>
        <v>0</v>
      </c>
      <c r="R443" s="124">
        <f>VLOOKUP(A443,BASE.!$A$2:$T$878,18,FALSE)</f>
        <v>93401</v>
      </c>
      <c r="S443" s="124" t="str">
        <f>VLOOKUP(A443,BASE.!$A$2:$T$878,19,FALSE)</f>
        <v>Se acompaña certificado de antecedentes financieros, correspondiente al  año 2019, aprobados USUFI</v>
      </c>
      <c r="T443" s="169">
        <f>VLOOKUP(A443,BASE.!$A$2:$T$878,20,FALSE)</f>
        <v>37970</v>
      </c>
      <c r="U443" s="183">
        <v>6915</v>
      </c>
      <c r="V443" s="184">
        <v>15671160</v>
      </c>
      <c r="W443" s="184">
        <v>23429160</v>
      </c>
      <c r="X443" s="170">
        <v>44286</v>
      </c>
      <c r="Y443" s="166" t="s">
        <v>7879</v>
      </c>
      <c r="Z443" s="166" t="s">
        <v>7880</v>
      </c>
      <c r="AA443" s="183" t="s">
        <v>7933</v>
      </c>
    </row>
    <row r="444" spans="1:27" x14ac:dyDescent="0.2">
      <c r="A444" s="183">
        <v>6915</v>
      </c>
      <c r="B444" s="124" t="str">
        <f>VLOOKUP(A444,BASE.!$A$2:$T$878,2,FALSE)</f>
        <v>Corporación Servicio Paz y Justicia, SERPAJ-CHILE</v>
      </c>
      <c r="C444" s="124">
        <f>VLOOKUP(A444,BASE.!$A$2:$T$878,3,FALSE)</f>
        <v>721694003</v>
      </c>
      <c r="D444" s="124" t="str">
        <f>VLOOKUP(A444,BASE.!$A$2:$T$878,4,FALSE)</f>
        <v>Corporación de Derecho Privado.</v>
      </c>
      <c r="E444" s="124" t="str">
        <f>VLOOKUP(A444,BASE.!$A$2:$T$878,5,FALSE)</f>
        <v xml:space="preserve">Decreto Supremo Nº 1472, de 03 de noviembre de 1992, del Ministerio de Justicia. </v>
      </c>
      <c r="F444" s="124" t="str">
        <f>VLOOKUP(A444,BASE.!$A$2:$T$878,6,FALSE)</f>
        <v>Certificado de Vigencia Folio Nº 500354067733, de 4 de noviembre de 2020, del Servicio de Registro Civil e Identificación.</v>
      </c>
      <c r="G444" s="124" t="str">
        <f>VLOOKUP(A444,BASE.!$A$2:$T$878,7,FALSE)</f>
        <v>Formación, promoción, cooperación y prestación de servicios para el desarrollo económico, social, cultural y espiritual de la comunidad, en el área de los derechos humanos del niño, entre otras.</v>
      </c>
      <c r="H444" s="124" t="str">
        <f>VLOOKUP(A444,BASE.!$A$2:$T$878,8,FALSE)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24" t="str">
        <f>VLOOKUP(A444,BASE.!$A$2:$T$878,9,FALSE)</f>
        <v>3 años en sus cargos.</v>
      </c>
      <c r="J444" s="124" t="str">
        <f>VLOOKUP(A444,BASE.!$A$2:$T$878,10,FALSE)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24" t="str">
        <f>VLOOKUP(A444,BASE.!$A$2:$T$878,11,FALSE)</f>
        <v xml:space="preserve">Patricio Marcelo Labra Guzmán, 
</v>
      </c>
      <c r="L444" s="124" t="str">
        <f>VLOOKUP(A444,BASE.!$A$2:$T$878,12,FALSE)</f>
        <v xml:space="preserve">Calle Orella N° 1015, comuna y ciudad de Valparaíso, Quinta Región  
</v>
      </c>
      <c r="M444" s="124" t="str">
        <f>VLOOKUP(A444,BASE.!$A$2:$T$878,13,FALSE)</f>
        <v>V</v>
      </c>
      <c r="N444" s="124" t="str">
        <f>VLOOKUP(A444,BASE.!$A$2:$T$878,14,FALSE)</f>
        <v>Valparaíso</v>
      </c>
      <c r="O444" s="124" t="str">
        <f>VLOOKUP(A444,BASE.!$A$2:$T$878,15,FALSE)</f>
        <v xml:space="preserve">32-2156923, 32-2156246
</v>
      </c>
      <c r="P444" s="124" t="str">
        <f>VLOOKUP(A444,BASE.!$A$2:$T$878,16,FALSE)</f>
        <v>serpaj@serpajchile.cl</v>
      </c>
      <c r="Q444" s="124">
        <f>VLOOKUP(A444,BASE.!$A$2:$T$878,17,FALSE)</f>
        <v>0</v>
      </c>
      <c r="R444" s="124">
        <f>VLOOKUP(A444,BASE.!$A$2:$T$878,18,FALSE)</f>
        <v>93401</v>
      </c>
      <c r="S444" s="124" t="str">
        <f>VLOOKUP(A444,BASE.!$A$2:$T$878,19,FALSE)</f>
        <v>Se acompaña certificado de antecedentes financieros, correspondiente al  año 2019, aprobados USUFI</v>
      </c>
      <c r="T444" s="169">
        <f>VLOOKUP(A444,BASE.!$A$2:$T$878,20,FALSE)</f>
        <v>37970</v>
      </c>
      <c r="U444" s="183">
        <v>6915</v>
      </c>
      <c r="V444" s="184">
        <v>6749460</v>
      </c>
      <c r="W444" s="184">
        <v>19162260</v>
      </c>
      <c r="X444" s="170">
        <v>44286</v>
      </c>
      <c r="Y444" s="166" t="s">
        <v>7879</v>
      </c>
      <c r="Z444" s="166" t="s">
        <v>7880</v>
      </c>
      <c r="AA444" s="183" t="s">
        <v>7887</v>
      </c>
    </row>
    <row r="445" spans="1:27" x14ac:dyDescent="0.2">
      <c r="A445" s="183">
        <v>6915</v>
      </c>
      <c r="B445" s="124" t="str">
        <f>VLOOKUP(A445,BASE.!$A$2:$T$878,2,FALSE)</f>
        <v>Corporación Servicio Paz y Justicia, SERPAJ-CHILE</v>
      </c>
      <c r="C445" s="124">
        <f>VLOOKUP(A445,BASE.!$A$2:$T$878,3,FALSE)</f>
        <v>721694003</v>
      </c>
      <c r="D445" s="124" t="str">
        <f>VLOOKUP(A445,BASE.!$A$2:$T$878,4,FALSE)</f>
        <v>Corporación de Derecho Privado.</v>
      </c>
      <c r="E445" s="124" t="str">
        <f>VLOOKUP(A445,BASE.!$A$2:$T$878,5,FALSE)</f>
        <v xml:space="preserve">Decreto Supremo Nº 1472, de 03 de noviembre de 1992, del Ministerio de Justicia. </v>
      </c>
      <c r="F445" s="124" t="str">
        <f>VLOOKUP(A445,BASE.!$A$2:$T$878,6,FALSE)</f>
        <v>Certificado de Vigencia Folio Nº 500354067733, de 4 de noviembre de 2020, del Servicio de Registro Civil e Identificación.</v>
      </c>
      <c r="G445" s="124" t="str">
        <f>VLOOKUP(A445,BASE.!$A$2:$T$878,7,FALSE)</f>
        <v>Formación, promoción, cooperación y prestación de servicios para el desarrollo económico, social, cultural y espiritual de la comunidad, en el área de los derechos humanos del niño, entre otras.</v>
      </c>
      <c r="H445" s="124" t="str">
        <f>VLOOKUP(A445,BASE.!$A$2:$T$878,8,FALSE)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24" t="str">
        <f>VLOOKUP(A445,BASE.!$A$2:$T$878,9,FALSE)</f>
        <v>3 años en sus cargos.</v>
      </c>
      <c r="J445" s="124" t="str">
        <f>VLOOKUP(A445,BASE.!$A$2:$T$878,10,FALSE)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24" t="str">
        <f>VLOOKUP(A445,BASE.!$A$2:$T$878,11,FALSE)</f>
        <v xml:space="preserve">Patricio Marcelo Labra Guzmán, 
</v>
      </c>
      <c r="L445" s="124" t="str">
        <f>VLOOKUP(A445,BASE.!$A$2:$T$878,12,FALSE)</f>
        <v xml:space="preserve">Calle Orella N° 1015, comuna y ciudad de Valparaíso, Quinta Región  
</v>
      </c>
      <c r="M445" s="124" t="str">
        <f>VLOOKUP(A445,BASE.!$A$2:$T$878,13,FALSE)</f>
        <v>V</v>
      </c>
      <c r="N445" s="124" t="str">
        <f>VLOOKUP(A445,BASE.!$A$2:$T$878,14,FALSE)</f>
        <v>Valparaíso</v>
      </c>
      <c r="O445" s="124" t="str">
        <f>VLOOKUP(A445,BASE.!$A$2:$T$878,15,FALSE)</f>
        <v xml:space="preserve">32-2156923, 32-2156246
</v>
      </c>
      <c r="P445" s="124" t="str">
        <f>VLOOKUP(A445,BASE.!$A$2:$T$878,16,FALSE)</f>
        <v>serpaj@serpajchile.cl</v>
      </c>
      <c r="Q445" s="124">
        <f>VLOOKUP(A445,BASE.!$A$2:$T$878,17,FALSE)</f>
        <v>0</v>
      </c>
      <c r="R445" s="124">
        <f>VLOOKUP(A445,BASE.!$A$2:$T$878,18,FALSE)</f>
        <v>93401</v>
      </c>
      <c r="S445" s="124" t="str">
        <f>VLOOKUP(A445,BASE.!$A$2:$T$878,19,FALSE)</f>
        <v>Se acompaña certificado de antecedentes financieros, correspondiente al  año 2019, aprobados USUFI</v>
      </c>
      <c r="T445" s="169">
        <f>VLOOKUP(A445,BASE.!$A$2:$T$878,20,FALSE)</f>
        <v>37970</v>
      </c>
      <c r="U445" s="183">
        <v>6915</v>
      </c>
      <c r="V445" s="184">
        <v>29793651</v>
      </c>
      <c r="W445" s="184">
        <v>57703487</v>
      </c>
      <c r="X445" s="170">
        <v>44286</v>
      </c>
      <c r="Y445" s="166" t="s">
        <v>7879</v>
      </c>
      <c r="Z445" s="166" t="s">
        <v>7880</v>
      </c>
      <c r="AA445" s="183" t="s">
        <v>7899</v>
      </c>
    </row>
    <row r="446" spans="1:27" x14ac:dyDescent="0.2">
      <c r="A446" s="183">
        <v>6915</v>
      </c>
      <c r="B446" s="124" t="str">
        <f>VLOOKUP(A446,BASE.!$A$2:$T$878,2,FALSE)</f>
        <v>Corporación Servicio Paz y Justicia, SERPAJ-CHILE</v>
      </c>
      <c r="C446" s="124">
        <f>VLOOKUP(A446,BASE.!$A$2:$T$878,3,FALSE)</f>
        <v>721694003</v>
      </c>
      <c r="D446" s="124" t="str">
        <f>VLOOKUP(A446,BASE.!$A$2:$T$878,4,FALSE)</f>
        <v>Corporación de Derecho Privado.</v>
      </c>
      <c r="E446" s="124" t="str">
        <f>VLOOKUP(A446,BASE.!$A$2:$T$878,5,FALSE)</f>
        <v xml:space="preserve">Decreto Supremo Nº 1472, de 03 de noviembre de 1992, del Ministerio de Justicia. </v>
      </c>
      <c r="F446" s="124" t="str">
        <f>VLOOKUP(A446,BASE.!$A$2:$T$878,6,FALSE)</f>
        <v>Certificado de Vigencia Folio Nº 500354067733, de 4 de noviembre de 2020, del Servicio de Registro Civil e Identificación.</v>
      </c>
      <c r="G446" s="124" t="str">
        <f>VLOOKUP(A446,BASE.!$A$2:$T$878,7,FALSE)</f>
        <v>Formación, promoción, cooperación y prestación de servicios para el desarrollo económico, social, cultural y espiritual de la comunidad, en el área de los derechos humanos del niño, entre otras.</v>
      </c>
      <c r="H446" s="124" t="str">
        <f>VLOOKUP(A446,BASE.!$A$2:$T$878,8,FALSE)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24" t="str">
        <f>VLOOKUP(A446,BASE.!$A$2:$T$878,9,FALSE)</f>
        <v>3 años en sus cargos.</v>
      </c>
      <c r="J446" s="124" t="str">
        <f>VLOOKUP(A446,BASE.!$A$2:$T$878,10,FALSE)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24" t="str">
        <f>VLOOKUP(A446,BASE.!$A$2:$T$878,11,FALSE)</f>
        <v xml:space="preserve">Patricio Marcelo Labra Guzmán, 
</v>
      </c>
      <c r="L446" s="124" t="str">
        <f>VLOOKUP(A446,BASE.!$A$2:$T$878,12,FALSE)</f>
        <v xml:space="preserve">Calle Orella N° 1015, comuna y ciudad de Valparaíso, Quinta Región  
</v>
      </c>
      <c r="M446" s="124" t="str">
        <f>VLOOKUP(A446,BASE.!$A$2:$T$878,13,FALSE)</f>
        <v>V</v>
      </c>
      <c r="N446" s="124" t="str">
        <f>VLOOKUP(A446,BASE.!$A$2:$T$878,14,FALSE)</f>
        <v>Valparaíso</v>
      </c>
      <c r="O446" s="124" t="str">
        <f>VLOOKUP(A446,BASE.!$A$2:$T$878,15,FALSE)</f>
        <v xml:space="preserve">32-2156923, 32-2156246
</v>
      </c>
      <c r="P446" s="124" t="str">
        <f>VLOOKUP(A446,BASE.!$A$2:$T$878,16,FALSE)</f>
        <v>serpaj@serpajchile.cl</v>
      </c>
      <c r="Q446" s="124">
        <f>VLOOKUP(A446,BASE.!$A$2:$T$878,17,FALSE)</f>
        <v>0</v>
      </c>
      <c r="R446" s="124">
        <f>VLOOKUP(A446,BASE.!$A$2:$T$878,18,FALSE)</f>
        <v>93401</v>
      </c>
      <c r="S446" s="124" t="str">
        <f>VLOOKUP(A446,BASE.!$A$2:$T$878,19,FALSE)</f>
        <v>Se acompaña certificado de antecedentes financieros, correspondiente al  año 2019, aprobados USUFI</v>
      </c>
      <c r="T446" s="169">
        <f>VLOOKUP(A446,BASE.!$A$2:$T$878,20,FALSE)</f>
        <v>37970</v>
      </c>
      <c r="U446" s="183">
        <v>6915</v>
      </c>
      <c r="V446" s="184">
        <v>26348237</v>
      </c>
      <c r="W446" s="184">
        <v>74031486</v>
      </c>
      <c r="X446" s="170">
        <v>44286</v>
      </c>
      <c r="Y446" s="166" t="s">
        <v>7879</v>
      </c>
      <c r="Z446" s="166" t="s">
        <v>7880</v>
      </c>
      <c r="AA446" s="183" t="s">
        <v>8045</v>
      </c>
    </row>
    <row r="447" spans="1:27" x14ac:dyDescent="0.2">
      <c r="A447" s="183">
        <v>6915</v>
      </c>
      <c r="B447" s="124" t="str">
        <f>VLOOKUP(A447,BASE.!$A$2:$T$878,2,FALSE)</f>
        <v>Corporación Servicio Paz y Justicia, SERPAJ-CHILE</v>
      </c>
      <c r="C447" s="124">
        <f>VLOOKUP(A447,BASE.!$A$2:$T$878,3,FALSE)</f>
        <v>721694003</v>
      </c>
      <c r="D447" s="124" t="str">
        <f>VLOOKUP(A447,BASE.!$A$2:$T$878,4,FALSE)</f>
        <v>Corporación de Derecho Privado.</v>
      </c>
      <c r="E447" s="124" t="str">
        <f>VLOOKUP(A447,BASE.!$A$2:$T$878,5,FALSE)</f>
        <v xml:space="preserve">Decreto Supremo Nº 1472, de 03 de noviembre de 1992, del Ministerio de Justicia. </v>
      </c>
      <c r="F447" s="124" t="str">
        <f>VLOOKUP(A447,BASE.!$A$2:$T$878,6,FALSE)</f>
        <v>Certificado de Vigencia Folio Nº 500354067733, de 4 de noviembre de 2020, del Servicio de Registro Civil e Identificación.</v>
      </c>
      <c r="G447" s="124" t="str">
        <f>VLOOKUP(A447,BASE.!$A$2:$T$878,7,FALSE)</f>
        <v>Formación, promoción, cooperación y prestación de servicios para el desarrollo económico, social, cultural y espiritual de la comunidad, en el área de los derechos humanos del niño, entre otras.</v>
      </c>
      <c r="H447" s="124" t="str">
        <f>VLOOKUP(A447,BASE.!$A$2:$T$878,8,FALSE)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24" t="str">
        <f>VLOOKUP(A447,BASE.!$A$2:$T$878,9,FALSE)</f>
        <v>3 años en sus cargos.</v>
      </c>
      <c r="J447" s="124" t="str">
        <f>VLOOKUP(A447,BASE.!$A$2:$T$878,10,FALSE)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24" t="str">
        <f>VLOOKUP(A447,BASE.!$A$2:$T$878,11,FALSE)</f>
        <v xml:space="preserve">Patricio Marcelo Labra Guzmán, 
</v>
      </c>
      <c r="L447" s="124" t="str">
        <f>VLOOKUP(A447,BASE.!$A$2:$T$878,12,FALSE)</f>
        <v xml:space="preserve">Calle Orella N° 1015, comuna y ciudad de Valparaíso, Quinta Región  
</v>
      </c>
      <c r="M447" s="124" t="str">
        <f>VLOOKUP(A447,BASE.!$A$2:$T$878,13,FALSE)</f>
        <v>V</v>
      </c>
      <c r="N447" s="124" t="str">
        <f>VLOOKUP(A447,BASE.!$A$2:$T$878,14,FALSE)</f>
        <v>Valparaíso</v>
      </c>
      <c r="O447" s="124" t="str">
        <f>VLOOKUP(A447,BASE.!$A$2:$T$878,15,FALSE)</f>
        <v xml:space="preserve">32-2156923, 32-2156246
</v>
      </c>
      <c r="P447" s="124" t="str">
        <f>VLOOKUP(A447,BASE.!$A$2:$T$878,16,FALSE)</f>
        <v>serpaj@serpajchile.cl</v>
      </c>
      <c r="Q447" s="124">
        <f>VLOOKUP(A447,BASE.!$A$2:$T$878,17,FALSE)</f>
        <v>0</v>
      </c>
      <c r="R447" s="124">
        <f>VLOOKUP(A447,BASE.!$A$2:$T$878,18,FALSE)</f>
        <v>93401</v>
      </c>
      <c r="S447" s="124" t="str">
        <f>VLOOKUP(A447,BASE.!$A$2:$T$878,19,FALSE)</f>
        <v>Se acompaña certificado de antecedentes financieros, correspondiente al  año 2019, aprobados USUFI</v>
      </c>
      <c r="T447" s="169">
        <f>VLOOKUP(A447,BASE.!$A$2:$T$878,20,FALSE)</f>
        <v>37970</v>
      </c>
      <c r="U447" s="183">
        <v>6915</v>
      </c>
      <c r="V447" s="184">
        <v>3329320</v>
      </c>
      <c r="W447" s="184">
        <v>9685294</v>
      </c>
      <c r="X447" s="170">
        <v>44286</v>
      </c>
      <c r="Y447" s="166" t="s">
        <v>7879</v>
      </c>
      <c r="Z447" s="166" t="s">
        <v>7880</v>
      </c>
      <c r="AA447" s="183" t="s">
        <v>7938</v>
      </c>
    </row>
    <row r="448" spans="1:27" x14ac:dyDescent="0.2">
      <c r="A448" s="183">
        <v>6915</v>
      </c>
      <c r="B448" s="124" t="str">
        <f>VLOOKUP(A448,BASE.!$A$2:$T$878,2,FALSE)</f>
        <v>Corporación Servicio Paz y Justicia, SERPAJ-CHILE</v>
      </c>
      <c r="C448" s="124">
        <f>VLOOKUP(A448,BASE.!$A$2:$T$878,3,FALSE)</f>
        <v>721694003</v>
      </c>
      <c r="D448" s="124" t="str">
        <f>VLOOKUP(A448,BASE.!$A$2:$T$878,4,FALSE)</f>
        <v>Corporación de Derecho Privado.</v>
      </c>
      <c r="E448" s="124" t="str">
        <f>VLOOKUP(A448,BASE.!$A$2:$T$878,5,FALSE)</f>
        <v xml:space="preserve">Decreto Supremo Nº 1472, de 03 de noviembre de 1992, del Ministerio de Justicia. </v>
      </c>
      <c r="F448" s="124" t="str">
        <f>VLOOKUP(A448,BASE.!$A$2:$T$878,6,FALSE)</f>
        <v>Certificado de Vigencia Folio Nº 500354067733, de 4 de noviembre de 2020, del Servicio de Registro Civil e Identificación.</v>
      </c>
      <c r="G448" s="124" t="str">
        <f>VLOOKUP(A448,BASE.!$A$2:$T$878,7,FALSE)</f>
        <v>Formación, promoción, cooperación y prestación de servicios para el desarrollo económico, social, cultural y espiritual de la comunidad, en el área de los derechos humanos del niño, entre otras.</v>
      </c>
      <c r="H448" s="124" t="str">
        <f>VLOOKUP(A448,BASE.!$A$2:$T$878,8,FALSE)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24" t="str">
        <f>VLOOKUP(A448,BASE.!$A$2:$T$878,9,FALSE)</f>
        <v>3 años en sus cargos.</v>
      </c>
      <c r="J448" s="124" t="str">
        <f>VLOOKUP(A448,BASE.!$A$2:$T$878,10,FALSE)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24" t="str">
        <f>VLOOKUP(A448,BASE.!$A$2:$T$878,11,FALSE)</f>
        <v xml:space="preserve">Patricio Marcelo Labra Guzmán, 
</v>
      </c>
      <c r="L448" s="124" t="str">
        <f>VLOOKUP(A448,BASE.!$A$2:$T$878,12,FALSE)</f>
        <v xml:space="preserve">Calle Orella N° 1015, comuna y ciudad de Valparaíso, Quinta Región  
</v>
      </c>
      <c r="M448" s="124" t="str">
        <f>VLOOKUP(A448,BASE.!$A$2:$T$878,13,FALSE)</f>
        <v>V</v>
      </c>
      <c r="N448" s="124" t="str">
        <f>VLOOKUP(A448,BASE.!$A$2:$T$878,14,FALSE)</f>
        <v>Valparaíso</v>
      </c>
      <c r="O448" s="124" t="str">
        <f>VLOOKUP(A448,BASE.!$A$2:$T$878,15,FALSE)</f>
        <v xml:space="preserve">32-2156923, 32-2156246
</v>
      </c>
      <c r="P448" s="124" t="str">
        <f>VLOOKUP(A448,BASE.!$A$2:$T$878,16,FALSE)</f>
        <v>serpaj@serpajchile.cl</v>
      </c>
      <c r="Q448" s="124">
        <f>VLOOKUP(A448,BASE.!$A$2:$T$878,17,FALSE)</f>
        <v>0</v>
      </c>
      <c r="R448" s="124">
        <f>VLOOKUP(A448,BASE.!$A$2:$T$878,18,FALSE)</f>
        <v>93401</v>
      </c>
      <c r="S448" s="124" t="str">
        <f>VLOOKUP(A448,BASE.!$A$2:$T$878,19,FALSE)</f>
        <v>Se acompaña certificado de antecedentes financieros, correspondiente al  año 2019, aprobados USUFI</v>
      </c>
      <c r="T448" s="169">
        <f>VLOOKUP(A448,BASE.!$A$2:$T$878,20,FALSE)</f>
        <v>37970</v>
      </c>
      <c r="U448" s="183">
        <v>6915</v>
      </c>
      <c r="V448" s="184">
        <v>47897892</v>
      </c>
      <c r="W448" s="184">
        <v>114668412</v>
      </c>
      <c r="X448" s="170">
        <v>44286</v>
      </c>
      <c r="Y448" s="166" t="s">
        <v>7879</v>
      </c>
      <c r="Z448" s="166" t="s">
        <v>7880</v>
      </c>
      <c r="AA448" s="183" t="s">
        <v>7888</v>
      </c>
    </row>
    <row r="449" spans="1:27" x14ac:dyDescent="0.2">
      <c r="A449" s="183">
        <v>6915</v>
      </c>
      <c r="B449" s="124" t="str">
        <f>VLOOKUP(A449,BASE.!$A$2:$T$878,2,FALSE)</f>
        <v>Corporación Servicio Paz y Justicia, SERPAJ-CHILE</v>
      </c>
      <c r="C449" s="124">
        <f>VLOOKUP(A449,BASE.!$A$2:$T$878,3,FALSE)</f>
        <v>721694003</v>
      </c>
      <c r="D449" s="124" t="str">
        <f>VLOOKUP(A449,BASE.!$A$2:$T$878,4,FALSE)</f>
        <v>Corporación de Derecho Privado.</v>
      </c>
      <c r="E449" s="124" t="str">
        <f>VLOOKUP(A449,BASE.!$A$2:$T$878,5,FALSE)</f>
        <v xml:space="preserve">Decreto Supremo Nº 1472, de 03 de noviembre de 1992, del Ministerio de Justicia. </v>
      </c>
      <c r="F449" s="124" t="str">
        <f>VLOOKUP(A449,BASE.!$A$2:$T$878,6,FALSE)</f>
        <v>Certificado de Vigencia Folio Nº 500354067733, de 4 de noviembre de 2020, del Servicio de Registro Civil e Identificación.</v>
      </c>
      <c r="G449" s="124" t="str">
        <f>VLOOKUP(A449,BASE.!$A$2:$T$878,7,FALSE)</f>
        <v>Formación, promoción, cooperación y prestación de servicios para el desarrollo económico, social, cultural y espiritual de la comunidad, en el área de los derechos humanos del niño, entre otras.</v>
      </c>
      <c r="H449" s="124" t="str">
        <f>VLOOKUP(A449,BASE.!$A$2:$T$878,8,FALSE)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24" t="str">
        <f>VLOOKUP(A449,BASE.!$A$2:$T$878,9,FALSE)</f>
        <v>3 años en sus cargos.</v>
      </c>
      <c r="J449" s="124" t="str">
        <f>VLOOKUP(A449,BASE.!$A$2:$T$878,10,FALSE)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24" t="str">
        <f>VLOOKUP(A449,BASE.!$A$2:$T$878,11,FALSE)</f>
        <v xml:space="preserve">Patricio Marcelo Labra Guzmán, 
</v>
      </c>
      <c r="L449" s="124" t="str">
        <f>VLOOKUP(A449,BASE.!$A$2:$T$878,12,FALSE)</f>
        <v xml:space="preserve">Calle Orella N° 1015, comuna y ciudad de Valparaíso, Quinta Región  
</v>
      </c>
      <c r="M449" s="124" t="str">
        <f>VLOOKUP(A449,BASE.!$A$2:$T$878,13,FALSE)</f>
        <v>V</v>
      </c>
      <c r="N449" s="124" t="str">
        <f>VLOOKUP(A449,BASE.!$A$2:$T$878,14,FALSE)</f>
        <v>Valparaíso</v>
      </c>
      <c r="O449" s="124" t="str">
        <f>VLOOKUP(A449,BASE.!$A$2:$T$878,15,FALSE)</f>
        <v xml:space="preserve">32-2156923, 32-2156246
</v>
      </c>
      <c r="P449" s="124" t="str">
        <f>VLOOKUP(A449,BASE.!$A$2:$T$878,16,FALSE)</f>
        <v>serpaj@serpajchile.cl</v>
      </c>
      <c r="Q449" s="124">
        <f>VLOOKUP(A449,BASE.!$A$2:$T$878,17,FALSE)</f>
        <v>0</v>
      </c>
      <c r="R449" s="124">
        <f>VLOOKUP(A449,BASE.!$A$2:$T$878,18,FALSE)</f>
        <v>93401</v>
      </c>
      <c r="S449" s="124" t="str">
        <f>VLOOKUP(A449,BASE.!$A$2:$T$878,19,FALSE)</f>
        <v>Se acompaña certificado de antecedentes financieros, correspondiente al  año 2019, aprobados USUFI</v>
      </c>
      <c r="T449" s="169">
        <f>VLOOKUP(A449,BASE.!$A$2:$T$878,20,FALSE)</f>
        <v>37970</v>
      </c>
      <c r="U449" s="183">
        <v>6915</v>
      </c>
      <c r="V449" s="184">
        <v>22446480</v>
      </c>
      <c r="W449" s="184">
        <v>41686320</v>
      </c>
      <c r="X449" s="170">
        <v>44286</v>
      </c>
      <c r="Y449" s="166" t="s">
        <v>7879</v>
      </c>
      <c r="Z449" s="166" t="s">
        <v>7880</v>
      </c>
      <c r="AA449" s="183" t="s">
        <v>7939</v>
      </c>
    </row>
    <row r="450" spans="1:27" x14ac:dyDescent="0.2">
      <c r="A450" s="183">
        <v>6915</v>
      </c>
      <c r="B450" s="124" t="str">
        <f>VLOOKUP(A450,BASE.!$A$2:$T$878,2,FALSE)</f>
        <v>Corporación Servicio Paz y Justicia, SERPAJ-CHILE</v>
      </c>
      <c r="C450" s="124">
        <f>VLOOKUP(A450,BASE.!$A$2:$T$878,3,FALSE)</f>
        <v>721694003</v>
      </c>
      <c r="D450" s="124" t="str">
        <f>VLOOKUP(A450,BASE.!$A$2:$T$878,4,FALSE)</f>
        <v>Corporación de Derecho Privado.</v>
      </c>
      <c r="E450" s="124" t="str">
        <f>VLOOKUP(A450,BASE.!$A$2:$T$878,5,FALSE)</f>
        <v xml:space="preserve">Decreto Supremo Nº 1472, de 03 de noviembre de 1992, del Ministerio de Justicia. </v>
      </c>
      <c r="F450" s="124" t="str">
        <f>VLOOKUP(A450,BASE.!$A$2:$T$878,6,FALSE)</f>
        <v>Certificado de Vigencia Folio Nº 500354067733, de 4 de noviembre de 2020, del Servicio de Registro Civil e Identificación.</v>
      </c>
      <c r="G450" s="124" t="str">
        <f>VLOOKUP(A450,BASE.!$A$2:$T$878,7,FALSE)</f>
        <v>Formación, promoción, cooperación y prestación de servicios para el desarrollo económico, social, cultural y espiritual de la comunidad, en el área de los derechos humanos del niño, entre otras.</v>
      </c>
      <c r="H450" s="124" t="str">
        <f>VLOOKUP(A450,BASE.!$A$2:$T$878,8,FALSE)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24" t="str">
        <f>VLOOKUP(A450,BASE.!$A$2:$T$878,9,FALSE)</f>
        <v>3 años en sus cargos.</v>
      </c>
      <c r="J450" s="124" t="str">
        <f>VLOOKUP(A450,BASE.!$A$2:$T$878,10,FALSE)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24" t="str">
        <f>VLOOKUP(A450,BASE.!$A$2:$T$878,11,FALSE)</f>
        <v xml:space="preserve">Patricio Marcelo Labra Guzmán, 
</v>
      </c>
      <c r="L450" s="124" t="str">
        <f>VLOOKUP(A450,BASE.!$A$2:$T$878,12,FALSE)</f>
        <v xml:space="preserve">Calle Orella N° 1015, comuna y ciudad de Valparaíso, Quinta Región  
</v>
      </c>
      <c r="M450" s="124" t="str">
        <f>VLOOKUP(A450,BASE.!$A$2:$T$878,13,FALSE)</f>
        <v>V</v>
      </c>
      <c r="N450" s="124" t="str">
        <f>VLOOKUP(A450,BASE.!$A$2:$T$878,14,FALSE)</f>
        <v>Valparaíso</v>
      </c>
      <c r="O450" s="124" t="str">
        <f>VLOOKUP(A450,BASE.!$A$2:$T$878,15,FALSE)</f>
        <v xml:space="preserve">32-2156923, 32-2156246
</v>
      </c>
      <c r="P450" s="124" t="str">
        <f>VLOOKUP(A450,BASE.!$A$2:$T$878,16,FALSE)</f>
        <v>serpaj@serpajchile.cl</v>
      </c>
      <c r="Q450" s="124">
        <f>VLOOKUP(A450,BASE.!$A$2:$T$878,17,FALSE)</f>
        <v>0</v>
      </c>
      <c r="R450" s="124">
        <f>VLOOKUP(A450,BASE.!$A$2:$T$878,18,FALSE)</f>
        <v>93401</v>
      </c>
      <c r="S450" s="124" t="str">
        <f>VLOOKUP(A450,BASE.!$A$2:$T$878,19,FALSE)</f>
        <v>Se acompaña certificado de antecedentes financieros, correspondiente al  año 2019, aprobados USUFI</v>
      </c>
      <c r="T450" s="169">
        <f>VLOOKUP(A450,BASE.!$A$2:$T$878,20,FALSE)</f>
        <v>37970</v>
      </c>
      <c r="U450" s="183">
        <v>6915</v>
      </c>
      <c r="V450" s="184">
        <v>51466572</v>
      </c>
      <c r="W450" s="184">
        <v>83532972</v>
      </c>
      <c r="X450" s="170">
        <v>44286</v>
      </c>
      <c r="Y450" s="166" t="s">
        <v>7879</v>
      </c>
      <c r="Z450" s="166" t="s">
        <v>7880</v>
      </c>
      <c r="AA450" s="183" t="s">
        <v>7889</v>
      </c>
    </row>
    <row r="451" spans="1:27" x14ac:dyDescent="0.2">
      <c r="A451" s="183">
        <v>6926</v>
      </c>
      <c r="B451" s="124" t="str">
        <f>VLOOKUP(A451,BASE.!$A$2:$T$878,2,FALSE)</f>
        <v>Corporación Educacional Abate Molina de Talca.</v>
      </c>
      <c r="C451" s="124">
        <f>VLOOKUP(A451,BASE.!$A$2:$T$878,3,FALSE)</f>
        <v>725129009</v>
      </c>
      <c r="D451" s="124" t="str">
        <f>VLOOKUP(A451,BASE.!$A$2:$T$878,4,FALSE)</f>
        <v>Corporación de Derecho Privado.</v>
      </c>
      <c r="E451" s="124" t="str">
        <f>VLOOKUP(A451,BASE.!$A$2:$T$878,5,FALSE)</f>
        <v xml:space="preserve">Otorgada por Decreto Supremo Nº 750, de fecha 12 de mayo de 1994, del Ministerio de Justicia, publicado en el Diario Oficial el día 03 de octubre de 1996. </v>
      </c>
      <c r="F451" s="124" t="str">
        <f>VLOOKUP(A451,BASE.!$A$2:$T$878,6,FALSE)</f>
        <v xml:space="preserve">Certificado de vigencia, folio N° 500355266316, de 11 de noviembre de 2020, emitido por el Servicio de Registro Civil e Identificación.
</v>
      </c>
      <c r="G451" s="124" t="str">
        <f>VLOOKUP(A451,BASE.!$A$2:$T$878,7,FALSE)</f>
        <v>La prestación de toda clase de servicios y la ejecución de todo tipo de actividades conducentes al desarrollo integral de los niños y jóvenes socio-culturales.</v>
      </c>
      <c r="H451" s="124" t="str">
        <f>VLOOKUP(A451,BASE.!$A$2:$T$878,8,FALSE)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1" s="124" t="str">
        <f>VLOOKUP(A451,BASE.!$A$2:$T$878,9,FALSE)</f>
        <v>Durarán 02 años en sus cargos.</v>
      </c>
      <c r="J451" s="124" t="str">
        <f>VLOOKUP(A451,BASE.!$A$2:$T$878,10,FALSE)</f>
        <v>De 12 de junio de 2019 a 12 de junio de 2021</v>
      </c>
      <c r="K451" s="124" t="str">
        <f>VLOOKUP(A451,BASE.!$A$2:$T$878,11,FALSE)</f>
        <v xml:space="preserve">Presidente: Guido Gossens Roell, 
Directora Ejecutiva: Claudia Silvana Pinochet Muñoz, 
</v>
      </c>
      <c r="L451" s="124" t="str">
        <f>VLOOKUP(A451,BASE.!$A$2:$T$878,12,FALSE)</f>
        <v xml:space="preserve">14 Sur, Pasaje 5 Poniente A, N° 270, ciudad de Talca, Región del Maule.
</v>
      </c>
      <c r="M451" s="124" t="str">
        <f>VLOOKUP(A451,BASE.!$A$2:$T$878,13,FALSE)</f>
        <v>VII</v>
      </c>
      <c r="N451" s="124" t="str">
        <f>VLOOKUP(A451,BASE.!$A$2:$T$878,14,FALSE)</f>
        <v>talca</v>
      </c>
      <c r="O451" s="124" t="str">
        <f>VLOOKUP(A451,BASE.!$A$2:$T$878,15,FALSE)</f>
        <v>71)  2220285</v>
      </c>
      <c r="P451" s="124" t="str">
        <f>VLOOKUP(A451,BASE.!$A$2:$T$878,16,FALSE)</f>
        <v xml:space="preserve">corporacioneducacionalabatemolina@ceam.cl
www.ceam.cl
</v>
      </c>
      <c r="Q451" s="124">
        <f>VLOOKUP(A451,BASE.!$A$2:$T$878,17,FALSE)</f>
        <v>0</v>
      </c>
      <c r="R451" s="124" t="str">
        <f>VLOOKUP(A451,BASE.!$A$2:$T$878,18,FALSE)</f>
        <v>93401: Institución de Asistencia Social</v>
      </c>
      <c r="S451" s="124" t="str">
        <f>VLOOKUP(A451,BASE.!$A$2:$T$878,19,FALSE)</f>
        <v>Se acompaña certificado financiero correspondiente al año 2019, aprobados por el Sub Departamento de Supervisión Financiera Nacional</v>
      </c>
      <c r="T451" s="169">
        <f>VLOOKUP(A451,BASE.!$A$2:$T$878,20,FALSE)</f>
        <v>37970</v>
      </c>
      <c r="U451" s="183">
        <v>6926</v>
      </c>
      <c r="V451" s="184">
        <v>5609896</v>
      </c>
      <c r="W451" s="184">
        <v>15993548</v>
      </c>
      <c r="X451" s="170">
        <v>44286</v>
      </c>
      <c r="Y451" s="166" t="s">
        <v>7879</v>
      </c>
      <c r="Z451" s="166" t="s">
        <v>7880</v>
      </c>
      <c r="AA451" s="183" t="s">
        <v>7993</v>
      </c>
    </row>
    <row r="452" spans="1:27" x14ac:dyDescent="0.2">
      <c r="A452" s="183">
        <v>6926</v>
      </c>
      <c r="B452" s="124" t="str">
        <f>VLOOKUP(A452,BASE.!$A$2:$T$878,2,FALSE)</f>
        <v>Corporación Educacional Abate Molina de Talca.</v>
      </c>
      <c r="C452" s="124">
        <f>VLOOKUP(A452,BASE.!$A$2:$T$878,3,FALSE)</f>
        <v>725129009</v>
      </c>
      <c r="D452" s="124" t="str">
        <f>VLOOKUP(A452,BASE.!$A$2:$T$878,4,FALSE)</f>
        <v>Corporación de Derecho Privado.</v>
      </c>
      <c r="E452" s="124" t="str">
        <f>VLOOKUP(A452,BASE.!$A$2:$T$878,5,FALSE)</f>
        <v xml:space="preserve">Otorgada por Decreto Supremo Nº 750, de fecha 12 de mayo de 1994, del Ministerio de Justicia, publicado en el Diario Oficial el día 03 de octubre de 1996. </v>
      </c>
      <c r="F452" s="124" t="str">
        <f>VLOOKUP(A452,BASE.!$A$2:$T$878,6,FALSE)</f>
        <v xml:space="preserve">Certificado de vigencia, folio N° 500355266316, de 11 de noviembre de 2020, emitido por el Servicio de Registro Civil e Identificación.
</v>
      </c>
      <c r="G452" s="124" t="str">
        <f>VLOOKUP(A452,BASE.!$A$2:$T$878,7,FALSE)</f>
        <v>La prestación de toda clase de servicios y la ejecución de todo tipo de actividades conducentes al desarrollo integral de los niños y jóvenes socio-culturales.</v>
      </c>
      <c r="H452" s="124" t="str">
        <f>VLOOKUP(A452,BASE.!$A$2:$T$878,8,FALSE)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2" s="124" t="str">
        <f>VLOOKUP(A452,BASE.!$A$2:$T$878,9,FALSE)</f>
        <v>Durarán 02 años en sus cargos.</v>
      </c>
      <c r="J452" s="124" t="str">
        <f>VLOOKUP(A452,BASE.!$A$2:$T$878,10,FALSE)</f>
        <v>De 12 de junio de 2019 a 12 de junio de 2021</v>
      </c>
      <c r="K452" s="124" t="str">
        <f>VLOOKUP(A452,BASE.!$A$2:$T$878,11,FALSE)</f>
        <v xml:space="preserve">Presidente: Guido Gossens Roell, 
Directora Ejecutiva: Claudia Silvana Pinochet Muñoz, 
</v>
      </c>
      <c r="L452" s="124" t="str">
        <f>VLOOKUP(A452,BASE.!$A$2:$T$878,12,FALSE)</f>
        <v xml:space="preserve">14 Sur, Pasaje 5 Poniente A, N° 270, ciudad de Talca, Región del Maule.
</v>
      </c>
      <c r="M452" s="124" t="str">
        <f>VLOOKUP(A452,BASE.!$A$2:$T$878,13,FALSE)</f>
        <v>VII</v>
      </c>
      <c r="N452" s="124" t="str">
        <f>VLOOKUP(A452,BASE.!$A$2:$T$878,14,FALSE)</f>
        <v>talca</v>
      </c>
      <c r="O452" s="124" t="str">
        <f>VLOOKUP(A452,BASE.!$A$2:$T$878,15,FALSE)</f>
        <v>71)  2220285</v>
      </c>
      <c r="P452" s="124" t="str">
        <f>VLOOKUP(A452,BASE.!$A$2:$T$878,16,FALSE)</f>
        <v xml:space="preserve">corporacioneducacionalabatemolina@ceam.cl
www.ceam.cl
</v>
      </c>
      <c r="Q452" s="124">
        <f>VLOOKUP(A452,BASE.!$A$2:$T$878,17,FALSE)</f>
        <v>0</v>
      </c>
      <c r="R452" s="124" t="str">
        <f>VLOOKUP(A452,BASE.!$A$2:$T$878,18,FALSE)</f>
        <v>93401: Institución de Asistencia Social</v>
      </c>
      <c r="S452" s="124" t="str">
        <f>VLOOKUP(A452,BASE.!$A$2:$T$878,19,FALSE)</f>
        <v>Se acompaña certificado financiero correspondiente al año 2019, aprobados por el Sub Departamento de Supervisión Financiera Nacional</v>
      </c>
      <c r="T452" s="169">
        <f>VLOOKUP(A452,BASE.!$A$2:$T$878,20,FALSE)</f>
        <v>37970</v>
      </c>
      <c r="U452" s="183">
        <v>6926</v>
      </c>
      <c r="V452" s="184">
        <v>37676419</v>
      </c>
      <c r="W452" s="184">
        <v>103969908</v>
      </c>
      <c r="X452" s="170">
        <v>44286</v>
      </c>
      <c r="Y452" s="166" t="s">
        <v>7879</v>
      </c>
      <c r="Z452" s="166" t="s">
        <v>7880</v>
      </c>
      <c r="AA452" s="183" t="s">
        <v>7899</v>
      </c>
    </row>
    <row r="453" spans="1:27" x14ac:dyDescent="0.2">
      <c r="A453" s="183">
        <v>6931</v>
      </c>
      <c r="B453" s="124" t="str">
        <f>VLOOKUP(A453,BASE.!$A$2:$T$878,2,FALSE)</f>
        <v xml:space="preserve">Organización Comunitaria Funcional Centro Cultural y Educacional Arcadia. 
</v>
      </c>
      <c r="C453" s="124">
        <f>VLOOKUP(A453,BASE.!$A$2:$T$878,3,FALSE)</f>
        <v>728623004</v>
      </c>
      <c r="D453" s="124" t="str">
        <f>VLOOKUP(A453,BASE.!$A$2:$T$878,4,FALSE)</f>
        <v>Organización Comunitaria Funcional.</v>
      </c>
      <c r="E453" s="124" t="str">
        <f>VLOOKUP(A453,BASE.!$A$2:$T$878,5,FALSE)</f>
        <v>Regida por la Ley 19.418, registrada en el Folio 180 Libro 02 del Registro O.C.F.T. de la I. Municipalidad de San Antonio, con fecha 16  de marzo de 1995.</v>
      </c>
      <c r="F453" s="124" t="str">
        <f>VLOOKUP(A453,BASE.!$A$2:$T$878,6,FALSE)</f>
        <v xml:space="preserve">Certificado Folio 500355147832, de 09 de noviembre de 2020, del SRCEI.
</v>
      </c>
      <c r="G453" s="124" t="str">
        <f>VLOOKUP(A453,BASE.!$A$2:$T$878,7,FALSE)</f>
        <v xml:space="preserve">1. La elevación y perfeccionamiento intelectual de sus asociados.
2. La satisfacción y realización artística, cultural y educacional en sus distintas manifestaciones.
</v>
      </c>
      <c r="H453" s="124" t="str">
        <f>VLOOKUP(A453,BASE.!$A$2:$T$878,8,FALSE)</f>
        <v>Presidente: 
Miguel Luis Huerta Ortiz
Secretario: 
Jeanette Mariela Muga Álvarez 
Tesorero: 
Araceli Carrasco Henríquez 
Suplentes: 
1er Director: 
Luz Marina Huerta Ortiz 1
2do Director: 
Teresa Del Carmen Gonzalez Caceres 
3er Director: 
Michelle Jeanette Huerta Muga</v>
      </c>
      <c r="I453" s="124" t="str">
        <f>VLOOKUP(A453,BASE.!$A$2:$T$878,9,FALSE)</f>
        <v>Durarán tres años en sus cargos.</v>
      </c>
      <c r="J453" s="124" t="str">
        <f>VLOOKUP(A453,BASE.!$A$2:$T$878,10,FALSE)</f>
        <v xml:space="preserve">28 de marzo de 2018 al 28 de marzo del 2021
</v>
      </c>
      <c r="K453" s="124" t="str">
        <f>VLOOKUP(A453,BASE.!$A$2:$T$878,11,FALSE)</f>
        <v xml:space="preserve">Miguel Huerta Ortiz                                             
</v>
      </c>
      <c r="L453" s="124" t="str">
        <f>VLOOKUP(A453,BASE.!$A$2:$T$878,12,FALSE)</f>
        <v xml:space="preserve">Calle Sanfuentes Nº 2271, San Antonio. Región de Valparaíso
</v>
      </c>
      <c r="M453" s="124" t="str">
        <f>VLOOKUP(A453,BASE.!$A$2:$T$878,13,FALSE)</f>
        <v>V</v>
      </c>
      <c r="N453" s="124" t="str">
        <f>VLOOKUP(A453,BASE.!$A$2:$T$878,14,FALSE)</f>
        <v>San Antonio</v>
      </c>
      <c r="O453" s="124" t="str">
        <f>VLOOKUP(A453,BASE.!$A$2:$T$878,15,FALSE)</f>
        <v xml:space="preserve">F: 35-2285651
</v>
      </c>
      <c r="P453" s="124">
        <f>VLOOKUP(A453,BASE.!$A$2:$T$878,16,FALSE)</f>
        <v>0</v>
      </c>
      <c r="Q453" s="124">
        <f>VLOOKUP(A453,BASE.!$A$2:$T$878,17,FALSE)</f>
        <v>0</v>
      </c>
      <c r="R453" s="124" t="str">
        <f>VLOOKUP(A453,BASE.!$A$2:$T$878,18,FALSE)</f>
        <v>93401: Institución de Asistencia Social</v>
      </c>
      <c r="S453" s="124" t="str">
        <f>VLOOKUP(A453,BASE.!$A$2:$T$878,19,FALSE)</f>
        <v xml:space="preserve"> Certificado de Antecedentes Financieros del año 2019, aprobados por el Subdepartamento de Supervisión Financiera Nacional</v>
      </c>
      <c r="T453" s="169">
        <f>VLOOKUP(A453,BASE.!$A$2:$T$878,20,FALSE)</f>
        <v>37970</v>
      </c>
      <c r="U453" s="183">
        <v>6931</v>
      </c>
      <c r="V453" s="184">
        <v>11006016</v>
      </c>
      <c r="W453" s="184">
        <v>33901941</v>
      </c>
      <c r="X453" s="170">
        <v>44286</v>
      </c>
      <c r="Y453" s="166" t="s">
        <v>7879</v>
      </c>
      <c r="Z453" s="166" t="s">
        <v>7880</v>
      </c>
      <c r="AA453" s="183" t="s">
        <v>7933</v>
      </c>
    </row>
    <row r="454" spans="1:27" x14ac:dyDescent="0.2">
      <c r="A454" s="183">
        <v>6934</v>
      </c>
      <c r="B454" s="124" t="str">
        <f>VLOOKUP(A454,BASE.!$A$2:$T$878,2,FALSE)</f>
        <v>Corporación Comunidad Jesús Niño</v>
      </c>
      <c r="C454" s="124">
        <f>VLOOKUP(A454,BASE.!$A$2:$T$878,3,FALSE)</f>
        <v>712782005</v>
      </c>
      <c r="D454" s="124" t="str">
        <f>VLOOKUP(A454,BASE.!$A$2:$T$878,4,FALSE)</f>
        <v>Corporación de Derecho Privado.</v>
      </c>
      <c r="E454" s="124" t="str">
        <f>VLOOKUP(A454,BASE.!$A$2:$T$878,5,FALSE)</f>
        <v xml:space="preserve">Otorgada por Decreto Supremo Nº 992, de fecha 25 de octubre de 1985, del Ministerio de Justicia, publicado en el Diario Oficial el día 02 de diciembre de 1985. </v>
      </c>
      <c r="F454" s="124" t="str">
        <f>VLOOKUP(A454,BASE.!$A$2:$T$878,6,FALSE)</f>
        <v>Certificado de vigencia de Personas Jurídicas sin fines de lucro Folio Nº 50964390, de 12 de junio de 2018, del Servicio de Registro Civil e Identificación.</v>
      </c>
      <c r="G454" s="124" t="str">
        <f>VLOOKUP(A454,BASE.!$A$2:$T$878,7,FALSE)</f>
        <v>Atender los diversos problemas que puedan afectar a los menores en situación irregular, procurando lograr su desarrollo integral en la comunidad cristiana y en la sociedad</v>
      </c>
      <c r="H454" s="124" t="str">
        <f>VLOOKUP(A454,BASE.!$A$2:$T$878,8,FALSE)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54" s="124" t="str">
        <f>VLOOKUP(A454,BASE.!$A$2:$T$878,9,FALSE)</f>
        <v>: Durarán 02 años en sus cargos</v>
      </c>
      <c r="J454" s="124" t="str">
        <f>VLOOKUP(A454,BASE.!$A$2:$T$878,10,FALSE)</f>
        <v>10 de diciembre de 2018 al 10 de diciembre de 2020</v>
      </c>
      <c r="K454" s="124" t="str">
        <f>VLOOKUP(A454,BASE.!$A$2:$T$878,11,FALSE)</f>
        <v>Graciela Haydee Suarez Pérez</v>
      </c>
      <c r="L454" s="124" t="str">
        <f>VLOOKUP(A454,BASE.!$A$2:$T$878,12,FALSE)</f>
        <v>Camino Las Mariposas, km.7, ciudad de Chillán, Región del Ñuble,</v>
      </c>
      <c r="M454" s="124" t="str">
        <f>VLOOKUP(A454,BASE.!$A$2:$T$878,13,FALSE)</f>
        <v>XVI</v>
      </c>
      <c r="N454" s="124" t="str">
        <f>VLOOKUP(A454,BASE.!$A$2:$T$878,14,FALSE)</f>
        <v xml:space="preserve">chillan </v>
      </c>
      <c r="O454" s="124" t="str">
        <f>VLOOKUP(A454,BASE.!$A$2:$T$878,15,FALSE)</f>
        <v xml:space="preserve">fono (41) 227206, </v>
      </c>
      <c r="P454" s="124" t="str">
        <f>VLOOKUP(A454,BASE.!$A$2:$T$878,16,FALSE)</f>
        <v xml:space="preserve">comunidadjesusniño@hotmail.com
</v>
      </c>
      <c r="Q454" s="124">
        <f>VLOOKUP(A454,BASE.!$A$2:$T$878,17,FALSE)</f>
        <v>0</v>
      </c>
      <c r="R454" s="124" t="str">
        <f>VLOOKUP(A454,BASE.!$A$2:$T$878,18,FALSE)</f>
        <v>93401: Institución de Asistencia Social</v>
      </c>
      <c r="S454" s="124" t="str">
        <f>VLOOKUP(A454,BASE.!$A$2:$T$878,19,FALSE)</f>
        <v>Certificado financiero correspondiente al año 2019, aprobado por el  Subdepartamento de Supervisión Financiera Nacional.</v>
      </c>
      <c r="T454" s="169">
        <f>VLOOKUP(A454,BASE.!$A$2:$T$878,20,FALSE)</f>
        <v>37970</v>
      </c>
      <c r="U454" s="183">
        <v>6934</v>
      </c>
      <c r="V454" s="184">
        <v>58157933</v>
      </c>
      <c r="W454" s="184">
        <v>116412238</v>
      </c>
      <c r="X454" s="170">
        <v>44286</v>
      </c>
      <c r="Y454" s="166" t="s">
        <v>7879</v>
      </c>
      <c r="Z454" s="166" t="s">
        <v>7880</v>
      </c>
      <c r="AA454" s="183" t="s">
        <v>7911</v>
      </c>
    </row>
    <row r="455" spans="1:27" x14ac:dyDescent="0.2">
      <c r="A455" s="183">
        <v>6935</v>
      </c>
      <c r="B455" s="124" t="str">
        <f>VLOOKUP(A455,BASE.!$A$2:$T$878,2,FALSE)</f>
        <v>Corporación Misión de María</v>
      </c>
      <c r="C455" s="124">
        <f>VLOOKUP(A455,BASE.!$A$2:$T$878,3,FALSE)</f>
        <v>725984006</v>
      </c>
      <c r="D455" s="124" t="str">
        <f>VLOOKUP(A455,BASE.!$A$2:$T$878,4,FALSE)</f>
        <v>Corporación de Derecho Privado</v>
      </c>
      <c r="E455" s="124" t="str">
        <f>VLOOKUP(A455,BASE.!$A$2:$T$878,5,FALSE)</f>
        <v>Otorgada por Decreto Supremo N° 1208, de 29 de agosto de 1994, por el Ministerio de Justicia.</v>
      </c>
      <c r="F455" s="124" t="str">
        <f>VLOOKUP(A455,BASE.!$A$2:$T$878,6,FALSE)</f>
        <v>Certificado de Vigencia Folio N° 500187474738, de 06 de julio de 2018, del Servicio de Registro Civil e Identificación.</v>
      </c>
      <c r="G455" s="124" t="str">
        <f>VLOOKUP(A455,BASE.!$A$2:$T$878,7,FALSE)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55" s="124" t="str">
        <f>VLOOKUP(A455,BASE.!$A$2:$T$878,8,FALSE)</f>
        <v xml:space="preserve">
Presidente: Luis Felipe Ovalle Valdés, 
VicePresidente: Pablo Andrés Vicuña Tupper, 
Tesorero: Gustavo Favre Dominguez, 
Secretario:Pilar Villarino Herrera
Directores: 
Teresa Izquierdo Walker,  
Isabel Margarita Paul Pérez, 
Alejandro Bezanilla Mena,
</v>
      </c>
      <c r="I455" s="124" t="str">
        <f>VLOOKUP(A455,BASE.!$A$2:$T$878,9,FALSE)</f>
        <v>Un año en sus cargos.</v>
      </c>
      <c r="J455" s="124" t="str">
        <f>VLOOKUP(A455,BASE.!$A$2:$T$878,10,FALSE)</f>
        <v>25 de abril de 2019 a 25 de abril de 2020.</v>
      </c>
      <c r="K455" s="124" t="str">
        <f>VLOOKUP(A455,BASE.!$A$2:$T$878,11,FALSE)</f>
        <v xml:space="preserve">Presidente: Luis Felipe Ovalle Valdés, 
Gerente General:  Paulina Valenzuela Miño, 
En caso de ausencia o imposibilidad de doña Paulina Valenzuela, la subrogará con iguales facultades Luz María Medina García, 
</v>
      </c>
      <c r="L455" s="124" t="str">
        <f>VLOOKUP(A455,BASE.!$A$2:$T$878,12,FALSE)</f>
        <v xml:space="preserve">Bremen N° 1316, comuna de Ñuñoa, Región Metropolitana
</v>
      </c>
      <c r="M455" s="124" t="str">
        <f>VLOOKUP(A455,BASE.!$A$2:$T$878,13,FALSE)</f>
        <v>XIII</v>
      </c>
      <c r="N455" s="124" t="str">
        <f>VLOOKUP(A455,BASE.!$A$2:$T$878,14,FALSE)</f>
        <v>Metropolitana</v>
      </c>
      <c r="O455" s="124" t="str">
        <f>VLOOKUP(A455,BASE.!$A$2:$T$878,15,FALSE)</f>
        <v>Fono: 2276725</v>
      </c>
      <c r="P455" s="124">
        <f>VLOOKUP(A455,BASE.!$A$2:$T$878,16,FALSE)</f>
        <v>0</v>
      </c>
      <c r="Q455" s="124">
        <f>VLOOKUP(A455,BASE.!$A$2:$T$878,17,FALSE)</f>
        <v>0</v>
      </c>
      <c r="R455" s="124">
        <f>VLOOKUP(A455,BASE.!$A$2:$T$878,18,FALSE)</f>
        <v>93401</v>
      </c>
      <c r="S455" s="124" t="str">
        <f>VLOOKUP(A455,BASE.!$A$2:$T$878,19,FALSE)</f>
        <v xml:space="preserve">Se acompaña certificado financiero de la Institución, correspondiente al año 2019, aprobado  por el Sub Departamento de Supervisión Financiera Nacional. </v>
      </c>
      <c r="T455" s="169">
        <f>VLOOKUP(A455,BASE.!$A$2:$T$878,20,FALSE)</f>
        <v>37970</v>
      </c>
      <c r="U455" s="183">
        <v>6935</v>
      </c>
      <c r="V455" s="184">
        <v>36690168</v>
      </c>
      <c r="W455" s="184">
        <v>97261027</v>
      </c>
      <c r="X455" s="170">
        <v>44286</v>
      </c>
      <c r="Y455" s="166" t="s">
        <v>7879</v>
      </c>
      <c r="Z455" s="166" t="s">
        <v>7880</v>
      </c>
      <c r="AA455" s="183" t="s">
        <v>7946</v>
      </c>
    </row>
    <row r="456" spans="1:27" x14ac:dyDescent="0.2">
      <c r="A456" s="183">
        <v>6938</v>
      </c>
      <c r="B456" s="124" t="str">
        <f>VLOOKUP(A456,BASE.!$A$2:$T$878,2,FALSE)</f>
        <v xml:space="preserve">
Fundación Chilena de la Adopción
</v>
      </c>
      <c r="C456" s="124">
        <f>VLOOKUP(A456,BASE.!$A$2:$T$878,3,FALSE)</f>
        <v>712800003</v>
      </c>
      <c r="D456" s="124" t="str">
        <f>VLOOKUP(A456,BASE.!$A$2:$T$878,4,FALSE)</f>
        <v>Fundación de Derecho Privado</v>
      </c>
      <c r="E456" s="124" t="str">
        <f>VLOOKUP(A456,BASE.!$A$2:$T$878,5,FALSE)</f>
        <v>Otorgada por Decreto Supremo N° 1135, de 13 de diciembre de 1985, por el Ministerio de Justicia.</v>
      </c>
      <c r="F456" s="124" t="str">
        <f>VLOOKUP(A456,BASE.!$A$2:$T$878,6,FALSE)</f>
        <v>Certificado de vigencia de persona jurídica sin fines de lucro folio 500341777617, emitido por el Servicio de Registro Civil e Identificación, con fecha 21 de agosto de 2020.</v>
      </c>
      <c r="G456" s="124" t="str">
        <f>VLOOKUP(A456,BASE.!$A$2:$T$878,7,FALSE)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56" s="124" t="str">
        <f>VLOOKUP(A456,BASE.!$A$2:$T$878,8,FALSE)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56" s="124" t="str">
        <f>VLOOKUP(A456,BASE.!$A$2:$T$878,9,FALSE)</f>
        <v>3 AÑOS</v>
      </c>
      <c r="J456" s="124" t="str">
        <f>VLOOKUP(A456,BASE.!$A$2:$T$878,10,FALSE)</f>
        <v xml:space="preserve">28 de agosto de 2018 al 28 de agosto de 2021.
</v>
      </c>
      <c r="K456" s="124" t="str">
        <f>VLOOKUP(A456,BASE.!$A$2:$T$878,11,FALSE)</f>
        <v xml:space="preserve">Presidente: José Gabriel Aldea Salazar, 
Directora Ejecutiva: Alejandra Cecilia Ramírez Lema, 
</v>
      </c>
      <c r="L456" s="124" t="str">
        <f>VLOOKUP(A456,BASE.!$A$2:$T$878,12,FALSE)</f>
        <v xml:space="preserve">Viña del Mar N° 050, comuna de Providencia, Región Metropolitana
</v>
      </c>
      <c r="M456" s="124" t="str">
        <f>VLOOKUP(A456,BASE.!$A$2:$T$878,13,FALSE)</f>
        <v>XIII</v>
      </c>
      <c r="N456" s="124" t="str">
        <f>VLOOKUP(A456,BASE.!$A$2:$T$878,14,FALSE)</f>
        <v>Providencia</v>
      </c>
      <c r="O456" s="124" t="str">
        <f>VLOOKUP(A456,BASE.!$A$2:$T$878,15,FALSE)</f>
        <v xml:space="preserve">Fono: 6652150, 
</v>
      </c>
      <c r="P456" s="124" t="str">
        <f>VLOOKUP(A456,BASE.!$A$2:$T$878,16,FALSE)</f>
        <v>: fadop@ctcinternet.cl</v>
      </c>
      <c r="Q456" s="124">
        <f>VLOOKUP(A456,BASE.!$A$2:$T$878,17,FALSE)</f>
        <v>0</v>
      </c>
      <c r="R456" s="124" t="str">
        <f>VLOOKUP(A456,BASE.!$A$2:$T$878,18,FALSE)</f>
        <v>93401: Instituciones de Asistencia Social</v>
      </c>
      <c r="S456" s="124" t="str">
        <f>VLOOKUP(A456,BASE.!$A$2:$T$878,19,FALSE)</f>
        <v xml:space="preserve">Certificado de antecedentes financieros correspondientes al año 2019, aprobados por el Sub Departamento de Supervisión Financiera .
</v>
      </c>
      <c r="T456" s="169">
        <f>VLOOKUP(A456,BASE.!$A$2:$T$878,20,FALSE)</f>
        <v>37970</v>
      </c>
      <c r="U456" s="183">
        <v>6938</v>
      </c>
      <c r="V456" s="184">
        <v>4499640</v>
      </c>
      <c r="W456" s="184">
        <v>16293680</v>
      </c>
      <c r="X456" s="170">
        <v>44286</v>
      </c>
      <c r="Y456" s="166" t="s">
        <v>7879</v>
      </c>
      <c r="Z456" s="166" t="s">
        <v>7880</v>
      </c>
      <c r="AA456" s="183" t="s">
        <v>78</v>
      </c>
    </row>
    <row r="457" spans="1:27" x14ac:dyDescent="0.2">
      <c r="A457" s="183">
        <v>6943</v>
      </c>
      <c r="B457" s="124" t="str">
        <f>VLOOKUP(A457,BASE.!$A$2:$T$878,2,FALSE)</f>
        <v>Corporación para la Atención Integral del Maltrato al menor en la región del Bío-Bío CATIM</v>
      </c>
      <c r="C457" s="124">
        <f>VLOOKUP(A457,BASE.!$A$2:$T$878,3,FALSE)</f>
        <v>726079005</v>
      </c>
      <c r="D457" s="124" t="str">
        <f>VLOOKUP(A457,BASE.!$A$2:$T$878,4,FALSE)</f>
        <v>Corporación de Derecho Privado</v>
      </c>
      <c r="E457" s="124" t="str">
        <f>VLOOKUP(A457,BASE.!$A$2:$T$878,5,FALSE)</f>
        <v>Otorgada por Decreto Supremo N° 1298, de 8 de noviembre de 1993, del Ministerio de Justicia.</v>
      </c>
      <c r="F457" s="124" t="str">
        <f>VLOOKUP(A457,BASE.!$A$2:$T$878,6,FALSE)</f>
        <v>Certificado de Vigencia Folio 500356752662, de fecha 18 de noviembre de 2020, emitido por el Servicio de Registro Civil e Identificación.</v>
      </c>
      <c r="G457" s="124" t="str">
        <f>VLOOKUP(A457,BASE.!$A$2:$T$878,7,FALSE)</f>
        <v xml:space="preserve">Promover, coordinar, implementar y ejecutar acciones dirigidas a la atención y protección de niños/as víctimas de maltrato.
</v>
      </c>
      <c r="H457" s="124" t="str">
        <f>VLOOKUP(A457,BASE.!$A$2:$T$878,8,FALSE)</f>
        <v xml:space="preserve">Presidente: Rodrigo Riquelme Lepez
Secretaria: María Rodríguez Tastests 
Tesorera: Claudia Abusleme Ramos 
</v>
      </c>
      <c r="I457" s="124" t="str">
        <f>VLOOKUP(A457,BASE.!$A$2:$T$878,9,FALSE)</f>
        <v>Un año en sus cargos, pudiendo ser reelegidos indefinidamente</v>
      </c>
      <c r="J457" s="124" t="str">
        <f>VLOOKUP(A457,BASE.!$A$2:$T$878,10,FALSE)</f>
        <v xml:space="preserve">23 DE ABRIL DE 2019 A 23 DE ABRIL DE 2020   Se pidió la documentación donde conste nombramiento de Directorio vigente a la fecha.
</v>
      </c>
      <c r="K457" s="124" t="str">
        <f>VLOOKUP(A457,BASE.!$A$2:$T$878,11,FALSE)</f>
        <v xml:space="preserve">Presidente: Rodrigo Riquelme Lepez
Directora Ejecutiva: Sandra Castro Salazar, </v>
      </c>
      <c r="L457" s="124" t="str">
        <f>VLOOKUP(A457,BASE.!$A$2:$T$878,12,FALSE)</f>
        <v xml:space="preserve">O’Higgins # 445 oficina 501, Concepción, Región del Biobío.
</v>
      </c>
      <c r="M457" s="124" t="str">
        <f>VLOOKUP(A457,BASE.!$A$2:$T$878,13,FALSE)</f>
        <v>VIII</v>
      </c>
      <c r="N457" s="124" t="str">
        <f>VLOOKUP(A457,BASE.!$A$2:$T$878,14,FALSE)</f>
        <v xml:space="preserve"> Biobío.</v>
      </c>
      <c r="O457" s="124" t="str">
        <f>VLOOKUP(A457,BASE.!$A$2:$T$878,15,FALSE)</f>
        <v>Fono: 41-2247078</v>
      </c>
      <c r="P457" s="124" t="str">
        <f>VLOOKUP(A457,BASE.!$A$2:$T$878,16,FALSE)</f>
        <v xml:space="preserve">jflores@catim.cl - ralburquenque@catim.cl
</v>
      </c>
      <c r="Q457" s="124">
        <f>VLOOKUP(A457,BASE.!$A$2:$T$878,17,FALSE)</f>
        <v>0</v>
      </c>
      <c r="R457" s="124" t="str">
        <f>VLOOKUP(A457,BASE.!$A$2:$T$878,18,FALSE)</f>
        <v>93401: Instituciones de Asistencia Social</v>
      </c>
      <c r="S457" s="124" t="str">
        <f>VLOOKUP(A457,BASE.!$A$2:$T$878,19,FALSE)</f>
        <v xml:space="preserve">Se acompañan antecedentes financieros correspondientes al año 2019, aprobados por el Sub Departamento de Supervisión Financiera Nacional. </v>
      </c>
      <c r="T457" s="169">
        <f>VLOOKUP(A457,BASE.!$A$2:$T$878,20,FALSE)</f>
        <v>37970</v>
      </c>
      <c r="U457" s="183">
        <v>6943</v>
      </c>
      <c r="V457" s="184">
        <v>13708386</v>
      </c>
      <c r="W457" s="184">
        <v>59692061</v>
      </c>
      <c r="X457" s="170">
        <v>44286</v>
      </c>
      <c r="Y457" s="166" t="s">
        <v>7879</v>
      </c>
      <c r="Z457" s="166" t="s">
        <v>7880</v>
      </c>
      <c r="AA457" s="183" t="s">
        <v>7901</v>
      </c>
    </row>
    <row r="458" spans="1:27" x14ac:dyDescent="0.2">
      <c r="A458" s="183">
        <v>6943</v>
      </c>
      <c r="B458" s="124" t="str">
        <f>VLOOKUP(A458,BASE.!$A$2:$T$878,2,FALSE)</f>
        <v>Corporación para la Atención Integral del Maltrato al menor en la región del Bío-Bío CATIM</v>
      </c>
      <c r="C458" s="124">
        <f>VLOOKUP(A458,BASE.!$A$2:$T$878,3,FALSE)</f>
        <v>726079005</v>
      </c>
      <c r="D458" s="124" t="str">
        <f>VLOOKUP(A458,BASE.!$A$2:$T$878,4,FALSE)</f>
        <v>Corporación de Derecho Privado</v>
      </c>
      <c r="E458" s="124" t="str">
        <f>VLOOKUP(A458,BASE.!$A$2:$T$878,5,FALSE)</f>
        <v>Otorgada por Decreto Supremo N° 1298, de 8 de noviembre de 1993, del Ministerio de Justicia.</v>
      </c>
      <c r="F458" s="124" t="str">
        <f>VLOOKUP(A458,BASE.!$A$2:$T$878,6,FALSE)</f>
        <v>Certificado de Vigencia Folio 500356752662, de fecha 18 de noviembre de 2020, emitido por el Servicio de Registro Civil e Identificación.</v>
      </c>
      <c r="G458" s="124" t="str">
        <f>VLOOKUP(A458,BASE.!$A$2:$T$878,7,FALSE)</f>
        <v xml:space="preserve">Promover, coordinar, implementar y ejecutar acciones dirigidas a la atención y protección de niños/as víctimas de maltrato.
</v>
      </c>
      <c r="H458" s="124" t="str">
        <f>VLOOKUP(A458,BASE.!$A$2:$T$878,8,FALSE)</f>
        <v xml:space="preserve">Presidente: Rodrigo Riquelme Lepez
Secretaria: María Rodríguez Tastests 
Tesorera: Claudia Abusleme Ramos 
</v>
      </c>
      <c r="I458" s="124" t="str">
        <f>VLOOKUP(A458,BASE.!$A$2:$T$878,9,FALSE)</f>
        <v>Un año en sus cargos, pudiendo ser reelegidos indefinidamente</v>
      </c>
      <c r="J458" s="124" t="str">
        <f>VLOOKUP(A458,BASE.!$A$2:$T$878,10,FALSE)</f>
        <v xml:space="preserve">23 DE ABRIL DE 2019 A 23 DE ABRIL DE 2020   Se pidió la documentación donde conste nombramiento de Directorio vigente a la fecha.
</v>
      </c>
      <c r="K458" s="124" t="str">
        <f>VLOOKUP(A458,BASE.!$A$2:$T$878,11,FALSE)</f>
        <v xml:space="preserve">Presidente: Rodrigo Riquelme Lepez
Directora Ejecutiva: Sandra Castro Salazar, </v>
      </c>
      <c r="L458" s="124" t="str">
        <f>VLOOKUP(A458,BASE.!$A$2:$T$878,12,FALSE)</f>
        <v xml:space="preserve">O’Higgins # 445 oficina 501, Concepción, Región del Biobío.
</v>
      </c>
      <c r="M458" s="124" t="str">
        <f>VLOOKUP(A458,BASE.!$A$2:$T$878,13,FALSE)</f>
        <v>VIII</v>
      </c>
      <c r="N458" s="124" t="str">
        <f>VLOOKUP(A458,BASE.!$A$2:$T$878,14,FALSE)</f>
        <v xml:space="preserve"> Biobío.</v>
      </c>
      <c r="O458" s="124" t="str">
        <f>VLOOKUP(A458,BASE.!$A$2:$T$878,15,FALSE)</f>
        <v>Fono: 41-2247078</v>
      </c>
      <c r="P458" s="124" t="str">
        <f>VLOOKUP(A458,BASE.!$A$2:$T$878,16,FALSE)</f>
        <v xml:space="preserve">jflores@catim.cl - ralburquenque@catim.cl
</v>
      </c>
      <c r="Q458" s="124">
        <f>VLOOKUP(A458,BASE.!$A$2:$T$878,17,FALSE)</f>
        <v>0</v>
      </c>
      <c r="R458" s="124" t="str">
        <f>VLOOKUP(A458,BASE.!$A$2:$T$878,18,FALSE)</f>
        <v>93401: Instituciones de Asistencia Social</v>
      </c>
      <c r="S458" s="124" t="str">
        <f>VLOOKUP(A458,BASE.!$A$2:$T$878,19,FALSE)</f>
        <v xml:space="preserve">Se acompañan antecedentes financieros correspondientes al año 2019, aprobados por el Sub Departamento de Supervisión Financiera Nacional. </v>
      </c>
      <c r="T458" s="169">
        <f>VLOOKUP(A458,BASE.!$A$2:$T$878,20,FALSE)</f>
        <v>37970</v>
      </c>
      <c r="U458" s="183">
        <v>6943</v>
      </c>
      <c r="V458" s="184">
        <v>14239033</v>
      </c>
      <c r="W458" s="184">
        <v>51738101</v>
      </c>
      <c r="X458" s="170">
        <v>44286</v>
      </c>
      <c r="Y458" s="166" t="s">
        <v>7879</v>
      </c>
      <c r="Z458" s="166" t="s">
        <v>7880</v>
      </c>
      <c r="AA458" s="183" t="s">
        <v>162</v>
      </c>
    </row>
    <row r="459" spans="1:27" x14ac:dyDescent="0.2">
      <c r="A459" s="183">
        <v>6943</v>
      </c>
      <c r="B459" s="124" t="str">
        <f>VLOOKUP(A459,BASE.!$A$2:$T$878,2,FALSE)</f>
        <v>Corporación para la Atención Integral del Maltrato al menor en la región del Bío-Bío CATIM</v>
      </c>
      <c r="C459" s="124">
        <f>VLOOKUP(A459,BASE.!$A$2:$T$878,3,FALSE)</f>
        <v>726079005</v>
      </c>
      <c r="D459" s="124" t="str">
        <f>VLOOKUP(A459,BASE.!$A$2:$T$878,4,FALSE)</f>
        <v>Corporación de Derecho Privado</v>
      </c>
      <c r="E459" s="124" t="str">
        <f>VLOOKUP(A459,BASE.!$A$2:$T$878,5,FALSE)</f>
        <v>Otorgada por Decreto Supremo N° 1298, de 8 de noviembre de 1993, del Ministerio de Justicia.</v>
      </c>
      <c r="F459" s="124" t="str">
        <f>VLOOKUP(A459,BASE.!$A$2:$T$878,6,FALSE)</f>
        <v>Certificado de Vigencia Folio 500356752662, de fecha 18 de noviembre de 2020, emitido por el Servicio de Registro Civil e Identificación.</v>
      </c>
      <c r="G459" s="124" t="str">
        <f>VLOOKUP(A459,BASE.!$A$2:$T$878,7,FALSE)</f>
        <v xml:space="preserve">Promover, coordinar, implementar y ejecutar acciones dirigidas a la atención y protección de niños/as víctimas de maltrato.
</v>
      </c>
      <c r="H459" s="124" t="str">
        <f>VLOOKUP(A459,BASE.!$A$2:$T$878,8,FALSE)</f>
        <v xml:space="preserve">Presidente: Rodrigo Riquelme Lepez
Secretaria: María Rodríguez Tastests 
Tesorera: Claudia Abusleme Ramos 
</v>
      </c>
      <c r="I459" s="124" t="str">
        <f>VLOOKUP(A459,BASE.!$A$2:$T$878,9,FALSE)</f>
        <v>Un año en sus cargos, pudiendo ser reelegidos indefinidamente</v>
      </c>
      <c r="J459" s="124" t="str">
        <f>VLOOKUP(A459,BASE.!$A$2:$T$878,10,FALSE)</f>
        <v xml:space="preserve">23 DE ABRIL DE 2019 A 23 DE ABRIL DE 2020   Se pidió la documentación donde conste nombramiento de Directorio vigente a la fecha.
</v>
      </c>
      <c r="K459" s="124" t="str">
        <f>VLOOKUP(A459,BASE.!$A$2:$T$878,11,FALSE)</f>
        <v xml:space="preserve">Presidente: Rodrigo Riquelme Lepez
Directora Ejecutiva: Sandra Castro Salazar, </v>
      </c>
      <c r="L459" s="124" t="str">
        <f>VLOOKUP(A459,BASE.!$A$2:$T$878,12,FALSE)</f>
        <v xml:space="preserve">O’Higgins # 445 oficina 501, Concepción, Región del Biobío.
</v>
      </c>
      <c r="M459" s="124" t="str">
        <f>VLOOKUP(A459,BASE.!$A$2:$T$878,13,FALSE)</f>
        <v>VIII</v>
      </c>
      <c r="N459" s="124" t="str">
        <f>VLOOKUP(A459,BASE.!$A$2:$T$878,14,FALSE)</f>
        <v xml:space="preserve"> Biobío.</v>
      </c>
      <c r="O459" s="124" t="str">
        <f>VLOOKUP(A459,BASE.!$A$2:$T$878,15,FALSE)</f>
        <v>Fono: 41-2247078</v>
      </c>
      <c r="P459" s="124" t="str">
        <f>VLOOKUP(A459,BASE.!$A$2:$T$878,16,FALSE)</f>
        <v xml:space="preserve">jflores@catim.cl - ralburquenque@catim.cl
</v>
      </c>
      <c r="Q459" s="124">
        <f>VLOOKUP(A459,BASE.!$A$2:$T$878,17,FALSE)</f>
        <v>0</v>
      </c>
      <c r="R459" s="124" t="str">
        <f>VLOOKUP(A459,BASE.!$A$2:$T$878,18,FALSE)</f>
        <v>93401: Instituciones de Asistencia Social</v>
      </c>
      <c r="S459" s="124" t="str">
        <f>VLOOKUP(A459,BASE.!$A$2:$T$878,19,FALSE)</f>
        <v xml:space="preserve">Se acompañan antecedentes financieros correspondientes al año 2019, aprobados por el Sub Departamento de Supervisión Financiera Nacional. </v>
      </c>
      <c r="T459" s="169">
        <f>VLOOKUP(A459,BASE.!$A$2:$T$878,20,FALSE)</f>
        <v>37970</v>
      </c>
      <c r="U459" s="183">
        <v>6943</v>
      </c>
      <c r="V459" s="184">
        <v>13708386</v>
      </c>
      <c r="W459" s="184">
        <v>56757001</v>
      </c>
      <c r="X459" s="170">
        <v>44286</v>
      </c>
      <c r="Y459" s="166" t="s">
        <v>7879</v>
      </c>
      <c r="Z459" s="166" t="s">
        <v>7880</v>
      </c>
      <c r="AA459" s="183" t="s">
        <v>7903</v>
      </c>
    </row>
    <row r="460" spans="1:27" x14ac:dyDescent="0.2">
      <c r="A460" s="183">
        <v>6943</v>
      </c>
      <c r="B460" s="124" t="str">
        <f>VLOOKUP(A460,BASE.!$A$2:$T$878,2,FALSE)</f>
        <v>Corporación para la Atención Integral del Maltrato al menor en la región del Bío-Bío CATIM</v>
      </c>
      <c r="C460" s="124">
        <f>VLOOKUP(A460,BASE.!$A$2:$T$878,3,FALSE)</f>
        <v>726079005</v>
      </c>
      <c r="D460" s="124" t="str">
        <f>VLOOKUP(A460,BASE.!$A$2:$T$878,4,FALSE)</f>
        <v>Corporación de Derecho Privado</v>
      </c>
      <c r="E460" s="124" t="str">
        <f>VLOOKUP(A460,BASE.!$A$2:$T$878,5,FALSE)</f>
        <v>Otorgada por Decreto Supremo N° 1298, de 8 de noviembre de 1993, del Ministerio de Justicia.</v>
      </c>
      <c r="F460" s="124" t="str">
        <f>VLOOKUP(A460,BASE.!$A$2:$T$878,6,FALSE)</f>
        <v>Certificado de Vigencia Folio 500356752662, de fecha 18 de noviembre de 2020, emitido por el Servicio de Registro Civil e Identificación.</v>
      </c>
      <c r="G460" s="124" t="str">
        <f>VLOOKUP(A460,BASE.!$A$2:$T$878,7,FALSE)</f>
        <v xml:space="preserve">Promover, coordinar, implementar y ejecutar acciones dirigidas a la atención y protección de niños/as víctimas de maltrato.
</v>
      </c>
      <c r="H460" s="124" t="str">
        <f>VLOOKUP(A460,BASE.!$A$2:$T$878,8,FALSE)</f>
        <v xml:space="preserve">Presidente: Rodrigo Riquelme Lepez
Secretaria: María Rodríguez Tastests 
Tesorera: Claudia Abusleme Ramos 
</v>
      </c>
      <c r="I460" s="124" t="str">
        <f>VLOOKUP(A460,BASE.!$A$2:$T$878,9,FALSE)</f>
        <v>Un año en sus cargos, pudiendo ser reelegidos indefinidamente</v>
      </c>
      <c r="J460" s="124" t="str">
        <f>VLOOKUP(A460,BASE.!$A$2:$T$878,10,FALSE)</f>
        <v xml:space="preserve">23 DE ABRIL DE 2019 A 23 DE ABRIL DE 2020   Se pidió la documentación donde conste nombramiento de Directorio vigente a la fecha.
</v>
      </c>
      <c r="K460" s="124" t="str">
        <f>VLOOKUP(A460,BASE.!$A$2:$T$878,11,FALSE)</f>
        <v xml:space="preserve">Presidente: Rodrigo Riquelme Lepez
Directora Ejecutiva: Sandra Castro Salazar, </v>
      </c>
      <c r="L460" s="124" t="str">
        <f>VLOOKUP(A460,BASE.!$A$2:$T$878,12,FALSE)</f>
        <v xml:space="preserve">O’Higgins # 445 oficina 501, Concepción, Región del Biobío.
</v>
      </c>
      <c r="M460" s="124" t="str">
        <f>VLOOKUP(A460,BASE.!$A$2:$T$878,13,FALSE)</f>
        <v>VIII</v>
      </c>
      <c r="N460" s="124" t="str">
        <f>VLOOKUP(A460,BASE.!$A$2:$T$878,14,FALSE)</f>
        <v xml:space="preserve"> Biobío.</v>
      </c>
      <c r="O460" s="124" t="str">
        <f>VLOOKUP(A460,BASE.!$A$2:$T$878,15,FALSE)</f>
        <v>Fono: 41-2247078</v>
      </c>
      <c r="P460" s="124" t="str">
        <f>VLOOKUP(A460,BASE.!$A$2:$T$878,16,FALSE)</f>
        <v xml:space="preserve">jflores@catim.cl - ralburquenque@catim.cl
</v>
      </c>
      <c r="Q460" s="124">
        <f>VLOOKUP(A460,BASE.!$A$2:$T$878,17,FALSE)</f>
        <v>0</v>
      </c>
      <c r="R460" s="124" t="str">
        <f>VLOOKUP(A460,BASE.!$A$2:$T$878,18,FALSE)</f>
        <v>93401: Instituciones de Asistencia Social</v>
      </c>
      <c r="S460" s="124" t="str">
        <f>VLOOKUP(A460,BASE.!$A$2:$T$878,19,FALSE)</f>
        <v xml:space="preserve">Se acompañan antecedentes financieros correspondientes al año 2019, aprobados por el Sub Departamento de Supervisión Financiera Nacional. </v>
      </c>
      <c r="T460" s="169">
        <f>VLOOKUP(A460,BASE.!$A$2:$T$878,20,FALSE)</f>
        <v>37970</v>
      </c>
      <c r="U460" s="183">
        <v>6943</v>
      </c>
      <c r="V460" s="184">
        <v>15919416</v>
      </c>
      <c r="W460" s="184">
        <v>60316898</v>
      </c>
      <c r="X460" s="170">
        <v>44286</v>
      </c>
      <c r="Y460" s="166" t="s">
        <v>7879</v>
      </c>
      <c r="Z460" s="166" t="s">
        <v>7880</v>
      </c>
      <c r="AA460" s="183" t="s">
        <v>7893</v>
      </c>
    </row>
    <row r="461" spans="1:27" x14ac:dyDescent="0.2">
      <c r="A461" s="183">
        <v>6943</v>
      </c>
      <c r="B461" s="124" t="str">
        <f>VLOOKUP(A461,BASE.!$A$2:$T$878,2,FALSE)</f>
        <v>Corporación para la Atención Integral del Maltrato al menor en la región del Bío-Bío CATIM</v>
      </c>
      <c r="C461" s="124">
        <f>VLOOKUP(A461,BASE.!$A$2:$T$878,3,FALSE)</f>
        <v>726079005</v>
      </c>
      <c r="D461" s="124" t="str">
        <f>VLOOKUP(A461,BASE.!$A$2:$T$878,4,FALSE)</f>
        <v>Corporación de Derecho Privado</v>
      </c>
      <c r="E461" s="124" t="str">
        <f>VLOOKUP(A461,BASE.!$A$2:$T$878,5,FALSE)</f>
        <v>Otorgada por Decreto Supremo N° 1298, de 8 de noviembre de 1993, del Ministerio de Justicia.</v>
      </c>
      <c r="F461" s="124" t="str">
        <f>VLOOKUP(A461,BASE.!$A$2:$T$878,6,FALSE)</f>
        <v>Certificado de Vigencia Folio 500356752662, de fecha 18 de noviembre de 2020, emitido por el Servicio de Registro Civil e Identificación.</v>
      </c>
      <c r="G461" s="124" t="str">
        <f>VLOOKUP(A461,BASE.!$A$2:$T$878,7,FALSE)</f>
        <v xml:space="preserve">Promover, coordinar, implementar y ejecutar acciones dirigidas a la atención y protección de niños/as víctimas de maltrato.
</v>
      </c>
      <c r="H461" s="124" t="str">
        <f>VLOOKUP(A461,BASE.!$A$2:$T$878,8,FALSE)</f>
        <v xml:space="preserve">Presidente: Rodrigo Riquelme Lepez
Secretaria: María Rodríguez Tastests 
Tesorera: Claudia Abusleme Ramos 
</v>
      </c>
      <c r="I461" s="124" t="str">
        <f>VLOOKUP(A461,BASE.!$A$2:$T$878,9,FALSE)</f>
        <v>Un año en sus cargos, pudiendo ser reelegidos indefinidamente</v>
      </c>
      <c r="J461" s="124" t="str">
        <f>VLOOKUP(A461,BASE.!$A$2:$T$878,10,FALSE)</f>
        <v xml:space="preserve">23 DE ABRIL DE 2019 A 23 DE ABRIL DE 2020   Se pidió la documentación donde conste nombramiento de Directorio vigente a la fecha.
</v>
      </c>
      <c r="K461" s="124" t="str">
        <f>VLOOKUP(A461,BASE.!$A$2:$T$878,11,FALSE)</f>
        <v xml:space="preserve">Presidente: Rodrigo Riquelme Lepez
Directora Ejecutiva: Sandra Castro Salazar, </v>
      </c>
      <c r="L461" s="124" t="str">
        <f>VLOOKUP(A461,BASE.!$A$2:$T$878,12,FALSE)</f>
        <v xml:space="preserve">O’Higgins # 445 oficina 501, Concepción, Región del Biobío.
</v>
      </c>
      <c r="M461" s="124" t="str">
        <f>VLOOKUP(A461,BASE.!$A$2:$T$878,13,FALSE)</f>
        <v>VIII</v>
      </c>
      <c r="N461" s="124" t="str">
        <f>VLOOKUP(A461,BASE.!$A$2:$T$878,14,FALSE)</f>
        <v xml:space="preserve"> Biobío.</v>
      </c>
      <c r="O461" s="124" t="str">
        <f>VLOOKUP(A461,BASE.!$A$2:$T$878,15,FALSE)</f>
        <v>Fono: 41-2247078</v>
      </c>
      <c r="P461" s="124" t="str">
        <f>VLOOKUP(A461,BASE.!$A$2:$T$878,16,FALSE)</f>
        <v xml:space="preserve">jflores@catim.cl - ralburquenque@catim.cl
</v>
      </c>
      <c r="Q461" s="124">
        <f>VLOOKUP(A461,BASE.!$A$2:$T$878,17,FALSE)</f>
        <v>0</v>
      </c>
      <c r="R461" s="124" t="str">
        <f>VLOOKUP(A461,BASE.!$A$2:$T$878,18,FALSE)</f>
        <v>93401: Instituciones de Asistencia Social</v>
      </c>
      <c r="S461" s="124" t="str">
        <f>VLOOKUP(A461,BASE.!$A$2:$T$878,19,FALSE)</f>
        <v xml:space="preserve">Se acompañan antecedentes financieros correspondientes al año 2019, aprobados por el Sub Departamento de Supervisión Financiera Nacional. </v>
      </c>
      <c r="T461" s="169">
        <f>VLOOKUP(A461,BASE.!$A$2:$T$878,20,FALSE)</f>
        <v>37970</v>
      </c>
      <c r="U461" s="183">
        <v>6943</v>
      </c>
      <c r="V461" s="184">
        <v>26214282</v>
      </c>
      <c r="W461" s="184">
        <v>69423759</v>
      </c>
      <c r="X461" s="170">
        <v>44286</v>
      </c>
      <c r="Y461" s="166" t="s">
        <v>7879</v>
      </c>
      <c r="Z461" s="166" t="s">
        <v>7880</v>
      </c>
      <c r="AA461" s="183" t="s">
        <v>7935</v>
      </c>
    </row>
    <row r="462" spans="1:27" x14ac:dyDescent="0.2">
      <c r="A462" s="183">
        <v>6943</v>
      </c>
      <c r="B462" s="124" t="str">
        <f>VLOOKUP(A462,BASE.!$A$2:$T$878,2,FALSE)</f>
        <v>Corporación para la Atención Integral del Maltrato al menor en la región del Bío-Bío CATIM</v>
      </c>
      <c r="C462" s="124">
        <f>VLOOKUP(A462,BASE.!$A$2:$T$878,3,FALSE)</f>
        <v>726079005</v>
      </c>
      <c r="D462" s="124" t="str">
        <f>VLOOKUP(A462,BASE.!$A$2:$T$878,4,FALSE)</f>
        <v>Corporación de Derecho Privado</v>
      </c>
      <c r="E462" s="124" t="str">
        <f>VLOOKUP(A462,BASE.!$A$2:$T$878,5,FALSE)</f>
        <v>Otorgada por Decreto Supremo N° 1298, de 8 de noviembre de 1993, del Ministerio de Justicia.</v>
      </c>
      <c r="F462" s="124" t="str">
        <f>VLOOKUP(A462,BASE.!$A$2:$T$878,6,FALSE)</f>
        <v>Certificado de Vigencia Folio 500356752662, de fecha 18 de noviembre de 2020, emitido por el Servicio de Registro Civil e Identificación.</v>
      </c>
      <c r="G462" s="124" t="str">
        <f>VLOOKUP(A462,BASE.!$A$2:$T$878,7,FALSE)</f>
        <v xml:space="preserve">Promover, coordinar, implementar y ejecutar acciones dirigidas a la atención y protección de niños/as víctimas de maltrato.
</v>
      </c>
      <c r="H462" s="124" t="str">
        <f>VLOOKUP(A462,BASE.!$A$2:$T$878,8,FALSE)</f>
        <v xml:space="preserve">Presidente: Rodrigo Riquelme Lepez
Secretaria: María Rodríguez Tastests 
Tesorera: Claudia Abusleme Ramos 
</v>
      </c>
      <c r="I462" s="124" t="str">
        <f>VLOOKUP(A462,BASE.!$A$2:$T$878,9,FALSE)</f>
        <v>Un año en sus cargos, pudiendo ser reelegidos indefinidamente</v>
      </c>
      <c r="J462" s="124" t="str">
        <f>VLOOKUP(A462,BASE.!$A$2:$T$878,10,FALSE)</f>
        <v xml:space="preserve">23 DE ABRIL DE 2019 A 23 DE ABRIL DE 2020   Se pidió la documentación donde conste nombramiento de Directorio vigente a la fecha.
</v>
      </c>
      <c r="K462" s="124" t="str">
        <f>VLOOKUP(A462,BASE.!$A$2:$T$878,11,FALSE)</f>
        <v xml:space="preserve">Presidente: Rodrigo Riquelme Lepez
Directora Ejecutiva: Sandra Castro Salazar, </v>
      </c>
      <c r="L462" s="124" t="str">
        <f>VLOOKUP(A462,BASE.!$A$2:$T$878,12,FALSE)</f>
        <v xml:space="preserve">O’Higgins # 445 oficina 501, Concepción, Región del Biobío.
</v>
      </c>
      <c r="M462" s="124" t="str">
        <f>VLOOKUP(A462,BASE.!$A$2:$T$878,13,FALSE)</f>
        <v>VIII</v>
      </c>
      <c r="N462" s="124" t="str">
        <f>VLOOKUP(A462,BASE.!$A$2:$T$878,14,FALSE)</f>
        <v xml:space="preserve"> Biobío.</v>
      </c>
      <c r="O462" s="124" t="str">
        <f>VLOOKUP(A462,BASE.!$A$2:$T$878,15,FALSE)</f>
        <v>Fono: 41-2247078</v>
      </c>
      <c r="P462" s="124" t="str">
        <f>VLOOKUP(A462,BASE.!$A$2:$T$878,16,FALSE)</f>
        <v xml:space="preserve">jflores@catim.cl - ralburquenque@catim.cl
</v>
      </c>
      <c r="Q462" s="124">
        <f>VLOOKUP(A462,BASE.!$A$2:$T$878,17,FALSE)</f>
        <v>0</v>
      </c>
      <c r="R462" s="124" t="str">
        <f>VLOOKUP(A462,BASE.!$A$2:$T$878,18,FALSE)</f>
        <v>93401: Instituciones de Asistencia Social</v>
      </c>
      <c r="S462" s="124" t="str">
        <f>VLOOKUP(A462,BASE.!$A$2:$T$878,19,FALSE)</f>
        <v xml:space="preserve">Se acompañan antecedentes financieros correspondientes al año 2019, aprobados por el Sub Departamento de Supervisión Financiera Nacional. </v>
      </c>
      <c r="T462" s="169">
        <f>VLOOKUP(A462,BASE.!$A$2:$T$878,20,FALSE)</f>
        <v>37970</v>
      </c>
      <c r="U462" s="183">
        <v>6943</v>
      </c>
      <c r="V462" s="184">
        <v>27858978</v>
      </c>
      <c r="W462" s="184">
        <v>110622896</v>
      </c>
      <c r="X462" s="170">
        <v>44286</v>
      </c>
      <c r="Y462" s="166" t="s">
        <v>7879</v>
      </c>
      <c r="Z462" s="166" t="s">
        <v>7880</v>
      </c>
      <c r="AA462" s="183" t="s">
        <v>8032</v>
      </c>
    </row>
    <row r="463" spans="1:27" x14ac:dyDescent="0.2">
      <c r="A463" s="183">
        <v>6945</v>
      </c>
      <c r="B463" s="124" t="str">
        <f>VLOOKUP(A463,BASE.!$A$2:$T$878,2,FALSE)</f>
        <v>Parroquia Nuestra Señora de la Merced, de Petorca</v>
      </c>
      <c r="C463" s="124">
        <f>VLOOKUP(A463,BASE.!$A$2:$T$878,3,FALSE)</f>
        <v>653716907</v>
      </c>
      <c r="D463" s="124" t="str">
        <f>VLOOKUP(A463,BASE.!$A$2:$T$878,4,FALSE)</f>
        <v>Institución Religiosa</v>
      </c>
      <c r="E463" s="124" t="str">
        <f>VLOOKUP(A463,BASE.!$A$2:$T$878,5,FALSE)</f>
        <v>Erigida de acuerdo al Derecho Canónico</v>
      </c>
      <c r="F463" s="124" t="str">
        <f>VLOOKUP(A463,BASE.!$A$2:$T$878,6,FALSE)</f>
        <v>Indefinida</v>
      </c>
      <c r="G463" s="124" t="str">
        <f>VLOOKUP(A463,BASE.!$A$2:$T$878,7,FALSE)</f>
        <v>Actividades Religiosas</v>
      </c>
      <c r="H463" s="124" t="str">
        <f>VLOOKUP(A463,BASE.!$A$2:$T$878,8,FALSE)</f>
        <v>no tiene</v>
      </c>
      <c r="I463" s="124">
        <f>VLOOKUP(A463,BASE.!$A$2:$T$878,9,FALSE)</f>
        <v>0</v>
      </c>
      <c r="J463" s="124">
        <f>VLOOKUP(A463,BASE.!$A$2:$T$878,10,FALSE)</f>
        <v>0</v>
      </c>
      <c r="K463" s="124" t="str">
        <f>VLOOKUP(A463,BASE.!$A$2:$T$878,11,FALSE)</f>
        <v xml:space="preserve">Ernesto Albornoz Mena, </v>
      </c>
      <c r="L463" s="124" t="str">
        <f>VLOOKUP(A463,BASE.!$A$2:$T$878,12,FALSE)</f>
        <v xml:space="preserve">Matriz Nº 135, Petorca, Quinta Región, </v>
      </c>
      <c r="M463" s="124" t="str">
        <f>VLOOKUP(A463,BASE.!$A$2:$T$878,13,FALSE)</f>
        <v>V</v>
      </c>
      <c r="N463" s="124" t="str">
        <f>VLOOKUP(A463,BASE.!$A$2:$T$878,14,FALSE)</f>
        <v>Petorca</v>
      </c>
      <c r="O463" s="124" t="str">
        <f>VLOOKUP(A463,BASE.!$A$2:$T$878,15,FALSE)</f>
        <v>(56) 342510121</v>
      </c>
      <c r="P463" s="124" t="str">
        <f>VLOOKUP(A463,BASE.!$A$2:$T$878,16,FALSE)</f>
        <v>sanfelipe@episcopado.cl</v>
      </c>
      <c r="Q463" s="124">
        <f>VLOOKUP(A463,BASE.!$A$2:$T$878,17,FALSE)</f>
        <v>0</v>
      </c>
      <c r="R463" s="124" t="str">
        <f>VLOOKUP(A463,BASE.!$A$2:$T$878,18,FALSE)</f>
        <v>93910: Organizaciones Religiosas</v>
      </c>
      <c r="S463" s="124" t="str">
        <f>VLOOKUP(A463,BASE.!$A$2:$T$878,19,FALSE)</f>
        <v>Se acompaña Certificado de Antecedentes Financieros del año 2019, aprobados por el Subdepartamento de Supervisión Nacional.</v>
      </c>
      <c r="T463" s="169">
        <f>VLOOKUP(A463,BASE.!$A$2:$T$878,20,FALSE)</f>
        <v>37970</v>
      </c>
      <c r="U463" s="183">
        <v>6945</v>
      </c>
      <c r="V463" s="184">
        <v>0</v>
      </c>
      <c r="W463" s="184">
        <v>14817780</v>
      </c>
      <c r="X463" s="170">
        <v>44286</v>
      </c>
      <c r="Y463" s="166" t="s">
        <v>7879</v>
      </c>
      <c r="Z463" s="166" t="s">
        <v>7880</v>
      </c>
      <c r="AA463" s="183" t="s">
        <v>8046</v>
      </c>
    </row>
    <row r="464" spans="1:27" x14ac:dyDescent="0.2">
      <c r="A464" s="183">
        <v>6950</v>
      </c>
      <c r="B464" s="124" t="str">
        <f>VLOOKUP(A464,BASE.!$A$2:$T$878,2,FALSE)</f>
        <v xml:space="preserve">
Organización no Gubernamental de Desarrollo María Acoge o también ONG MARÍA ACOGE
</v>
      </c>
      <c r="C464" s="124">
        <f>VLOOKUP(A464,BASE.!$A$2:$T$878,3,FALSE)</f>
        <v>728857005</v>
      </c>
      <c r="D464" s="124" t="str">
        <f>VLOOKUP(A464,BASE.!$A$2:$T$878,4,FALSE)</f>
        <v>Corporación de Derecho Privado</v>
      </c>
      <c r="E464" s="124" t="str">
        <f>VLOOKUP(A464,BASE.!$A$2:$T$878,5,FALSE)</f>
        <v>Otorgado por Decreto Supremo Nº 591, de fecha 19 de junio de 1995, del Ministerio de Justicia</v>
      </c>
      <c r="F464" s="124" t="str">
        <f>VLOOKUP(A464,BASE.!$A$2:$T$878,6,FALSE)</f>
        <v>Certificado de Vigencia de Persona Jurídica sin fines de lucro, del Servicio de Registro Civil e Identificación, Folio Nº 5003403731645, de fecha 13 de agosto de 2020.</v>
      </c>
      <c r="G464" s="124" t="str">
        <f>VLOOKUP(A464,BASE.!$A$2:$T$878,7,FALSE)</f>
        <v>Promoción del desarrollo, especialmente de las personas, familias, grupos y comunidades que viven en condiciones de pobreza y/o marginalidad</v>
      </c>
      <c r="H464" s="124" t="str">
        <f>VLOOKUP(A464,BASE.!$A$2:$T$878,8,FALSE)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4" s="124" t="str">
        <f>VLOOKUP(A464,BASE.!$A$2:$T$878,9,FALSE)</f>
        <v xml:space="preserve">Durarán dos años en los cargos. </v>
      </c>
      <c r="J464" s="124" t="str">
        <f>VLOOKUP(A464,BASE.!$A$2:$T$878,10,FALSE)</f>
        <v xml:space="preserve">(20 de marzo de 2019-20 de marzo de 2021)
</v>
      </c>
      <c r="K464" s="124" t="str">
        <f>VLOOKUP(A464,BASE.!$A$2:$T$878,11,FALSE)</f>
        <v xml:space="preserve">Secretaria Ejecutiva:
Maria Irene Duarte Figueroa                    
</v>
      </c>
      <c r="L464" s="124" t="str">
        <f>VLOOKUP(A464,BASE.!$A$2:$T$878,12,FALSE)</f>
        <v xml:space="preserve">Condell N° 1176, Piso 14, Departamento N° 144, Comuna de Valparaíso, Región de Valparaíso
</v>
      </c>
      <c r="M464" s="124" t="str">
        <f>VLOOKUP(A464,BASE.!$A$2:$T$878,13,FALSE)</f>
        <v>V</v>
      </c>
      <c r="N464" s="124" t="str">
        <f>VLOOKUP(A464,BASE.!$A$2:$T$878,14,FALSE)</f>
        <v xml:space="preserve">Valparaíso. </v>
      </c>
      <c r="O464" s="124" t="str">
        <f>VLOOKUP(A464,BASE.!$A$2:$T$878,15,FALSE)</f>
        <v>32-2239757</v>
      </c>
      <c r="P464" s="124" t="str">
        <f>VLOOKUP(A464,BASE.!$A$2:$T$878,16,FALSE)</f>
        <v>Email: administracion@mariaacoge.cl
contabilidad@mariaacoge.cl</v>
      </c>
      <c r="Q464" s="124">
        <f>VLOOKUP(A464,BASE.!$A$2:$T$878,17,FALSE)</f>
        <v>0</v>
      </c>
      <c r="R464" s="124" t="str">
        <f>VLOOKUP(A464,BASE.!$A$2:$T$878,18,FALSE)</f>
        <v>93401: Instituciones de Asistencia Social</v>
      </c>
      <c r="S464" s="124" t="str">
        <f>VLOOKUP(A464,BASE.!$A$2:$T$878,19,FALSE)</f>
        <v>Se acompaña Certificado Financiero año 2019, aprobado por el Subdepartamento de Supervisión Financiera Nacional.</v>
      </c>
      <c r="T464" s="169">
        <f>VLOOKUP(A464,BASE.!$A$2:$T$878,20,FALSE)</f>
        <v>37970</v>
      </c>
      <c r="U464" s="183">
        <v>6950</v>
      </c>
      <c r="V464" s="184">
        <v>22082962</v>
      </c>
      <c r="W464" s="184">
        <v>62103898</v>
      </c>
      <c r="X464" s="170">
        <v>44286</v>
      </c>
      <c r="Y464" s="166" t="s">
        <v>7879</v>
      </c>
      <c r="Z464" s="166" t="s">
        <v>7880</v>
      </c>
      <c r="AA464" s="183" t="s">
        <v>8010</v>
      </c>
    </row>
    <row r="465" spans="1:27" x14ac:dyDescent="0.2">
      <c r="A465" s="183">
        <v>6950</v>
      </c>
      <c r="B465" s="124" t="str">
        <f>VLOOKUP(A465,BASE.!$A$2:$T$878,2,FALSE)</f>
        <v xml:space="preserve">
Organización no Gubernamental de Desarrollo María Acoge o también ONG MARÍA ACOGE
</v>
      </c>
      <c r="C465" s="124">
        <f>VLOOKUP(A465,BASE.!$A$2:$T$878,3,FALSE)</f>
        <v>728857005</v>
      </c>
      <c r="D465" s="124" t="str">
        <f>VLOOKUP(A465,BASE.!$A$2:$T$878,4,FALSE)</f>
        <v>Corporación de Derecho Privado</v>
      </c>
      <c r="E465" s="124" t="str">
        <f>VLOOKUP(A465,BASE.!$A$2:$T$878,5,FALSE)</f>
        <v>Otorgado por Decreto Supremo Nº 591, de fecha 19 de junio de 1995, del Ministerio de Justicia</v>
      </c>
      <c r="F465" s="124" t="str">
        <f>VLOOKUP(A465,BASE.!$A$2:$T$878,6,FALSE)</f>
        <v>Certificado de Vigencia de Persona Jurídica sin fines de lucro, del Servicio de Registro Civil e Identificación, Folio Nº 5003403731645, de fecha 13 de agosto de 2020.</v>
      </c>
      <c r="G465" s="124" t="str">
        <f>VLOOKUP(A465,BASE.!$A$2:$T$878,7,FALSE)</f>
        <v>Promoción del desarrollo, especialmente de las personas, familias, grupos y comunidades que viven en condiciones de pobreza y/o marginalidad</v>
      </c>
      <c r="H465" s="124" t="str">
        <f>VLOOKUP(A465,BASE.!$A$2:$T$878,8,FALSE)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5" s="124" t="str">
        <f>VLOOKUP(A465,BASE.!$A$2:$T$878,9,FALSE)</f>
        <v xml:space="preserve">Durarán dos años en los cargos. </v>
      </c>
      <c r="J465" s="124" t="str">
        <f>VLOOKUP(A465,BASE.!$A$2:$T$878,10,FALSE)</f>
        <v xml:space="preserve">(20 de marzo de 2019-20 de marzo de 2021)
</v>
      </c>
      <c r="K465" s="124" t="str">
        <f>VLOOKUP(A465,BASE.!$A$2:$T$878,11,FALSE)</f>
        <v xml:space="preserve">Secretaria Ejecutiva:
Maria Irene Duarte Figueroa                    
</v>
      </c>
      <c r="L465" s="124" t="str">
        <f>VLOOKUP(A465,BASE.!$A$2:$T$878,12,FALSE)</f>
        <v xml:space="preserve">Condell N° 1176, Piso 14, Departamento N° 144, Comuna de Valparaíso, Región de Valparaíso
</v>
      </c>
      <c r="M465" s="124" t="str">
        <f>VLOOKUP(A465,BASE.!$A$2:$T$878,13,FALSE)</f>
        <v>V</v>
      </c>
      <c r="N465" s="124" t="str">
        <f>VLOOKUP(A465,BASE.!$A$2:$T$878,14,FALSE)</f>
        <v xml:space="preserve">Valparaíso. </v>
      </c>
      <c r="O465" s="124" t="str">
        <f>VLOOKUP(A465,BASE.!$A$2:$T$878,15,FALSE)</f>
        <v>32-2239757</v>
      </c>
      <c r="P465" s="124" t="str">
        <f>VLOOKUP(A465,BASE.!$A$2:$T$878,16,FALSE)</f>
        <v>Email: administracion@mariaacoge.cl
contabilidad@mariaacoge.cl</v>
      </c>
      <c r="Q465" s="124">
        <f>VLOOKUP(A465,BASE.!$A$2:$T$878,17,FALSE)</f>
        <v>0</v>
      </c>
      <c r="R465" s="124" t="str">
        <f>VLOOKUP(A465,BASE.!$A$2:$T$878,18,FALSE)</f>
        <v>93401: Instituciones de Asistencia Social</v>
      </c>
      <c r="S465" s="124" t="str">
        <f>VLOOKUP(A465,BASE.!$A$2:$T$878,19,FALSE)</f>
        <v>Se acompaña Certificado Financiero año 2019, aprobado por el Subdepartamento de Supervisión Financiera Nacional.</v>
      </c>
      <c r="T465" s="169">
        <f>VLOOKUP(A465,BASE.!$A$2:$T$878,20,FALSE)</f>
        <v>37970</v>
      </c>
      <c r="U465" s="183">
        <v>6950</v>
      </c>
      <c r="V465" s="184">
        <v>66165046</v>
      </c>
      <c r="W465" s="184">
        <v>168927514</v>
      </c>
      <c r="X465" s="170">
        <v>44286</v>
      </c>
      <c r="Y465" s="166" t="s">
        <v>7879</v>
      </c>
      <c r="Z465" s="166" t="s">
        <v>7880</v>
      </c>
      <c r="AA465" s="183" t="s">
        <v>7888</v>
      </c>
    </row>
    <row r="466" spans="1:27" x14ac:dyDescent="0.2">
      <c r="A466" s="183">
        <v>6950</v>
      </c>
      <c r="B466" s="124" t="str">
        <f>VLOOKUP(A466,BASE.!$A$2:$T$878,2,FALSE)</f>
        <v xml:space="preserve">
Organización no Gubernamental de Desarrollo María Acoge o también ONG MARÍA ACOGE
</v>
      </c>
      <c r="C466" s="124">
        <f>VLOOKUP(A466,BASE.!$A$2:$T$878,3,FALSE)</f>
        <v>728857005</v>
      </c>
      <c r="D466" s="124" t="str">
        <f>VLOOKUP(A466,BASE.!$A$2:$T$878,4,FALSE)</f>
        <v>Corporación de Derecho Privado</v>
      </c>
      <c r="E466" s="124" t="str">
        <f>VLOOKUP(A466,BASE.!$A$2:$T$878,5,FALSE)</f>
        <v>Otorgado por Decreto Supremo Nº 591, de fecha 19 de junio de 1995, del Ministerio de Justicia</v>
      </c>
      <c r="F466" s="124" t="str">
        <f>VLOOKUP(A466,BASE.!$A$2:$T$878,6,FALSE)</f>
        <v>Certificado de Vigencia de Persona Jurídica sin fines de lucro, del Servicio de Registro Civil e Identificación, Folio Nº 5003403731645, de fecha 13 de agosto de 2020.</v>
      </c>
      <c r="G466" s="124" t="str">
        <f>VLOOKUP(A466,BASE.!$A$2:$T$878,7,FALSE)</f>
        <v>Promoción del desarrollo, especialmente de las personas, familias, grupos y comunidades que viven en condiciones de pobreza y/o marginalidad</v>
      </c>
      <c r="H466" s="124" t="str">
        <f>VLOOKUP(A466,BASE.!$A$2:$T$878,8,FALSE)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6" s="124" t="str">
        <f>VLOOKUP(A466,BASE.!$A$2:$T$878,9,FALSE)</f>
        <v xml:space="preserve">Durarán dos años en los cargos. </v>
      </c>
      <c r="J466" s="124" t="str">
        <f>VLOOKUP(A466,BASE.!$A$2:$T$878,10,FALSE)</f>
        <v xml:space="preserve">(20 de marzo de 2019-20 de marzo de 2021)
</v>
      </c>
      <c r="K466" s="124" t="str">
        <f>VLOOKUP(A466,BASE.!$A$2:$T$878,11,FALSE)</f>
        <v xml:space="preserve">Secretaria Ejecutiva:
Maria Irene Duarte Figueroa                    
</v>
      </c>
      <c r="L466" s="124" t="str">
        <f>VLOOKUP(A466,BASE.!$A$2:$T$878,12,FALSE)</f>
        <v xml:space="preserve">Condell N° 1176, Piso 14, Departamento N° 144, Comuna de Valparaíso, Región de Valparaíso
</v>
      </c>
      <c r="M466" s="124" t="str">
        <f>VLOOKUP(A466,BASE.!$A$2:$T$878,13,FALSE)</f>
        <v>V</v>
      </c>
      <c r="N466" s="124" t="str">
        <f>VLOOKUP(A466,BASE.!$A$2:$T$878,14,FALSE)</f>
        <v xml:space="preserve">Valparaíso. </v>
      </c>
      <c r="O466" s="124" t="str">
        <f>VLOOKUP(A466,BASE.!$A$2:$T$878,15,FALSE)</f>
        <v>32-2239757</v>
      </c>
      <c r="P466" s="124" t="str">
        <f>VLOOKUP(A466,BASE.!$A$2:$T$878,16,FALSE)</f>
        <v>Email: administracion@mariaacoge.cl
contabilidad@mariaacoge.cl</v>
      </c>
      <c r="Q466" s="124">
        <f>VLOOKUP(A466,BASE.!$A$2:$T$878,17,FALSE)</f>
        <v>0</v>
      </c>
      <c r="R466" s="124" t="str">
        <f>VLOOKUP(A466,BASE.!$A$2:$T$878,18,FALSE)</f>
        <v>93401: Instituciones de Asistencia Social</v>
      </c>
      <c r="S466" s="124" t="str">
        <f>VLOOKUP(A466,BASE.!$A$2:$T$878,19,FALSE)</f>
        <v>Se acompaña Certificado Financiero año 2019, aprobado por el Subdepartamento de Supervisión Financiera Nacional.</v>
      </c>
      <c r="T466" s="169">
        <f>VLOOKUP(A466,BASE.!$A$2:$T$878,20,FALSE)</f>
        <v>37970</v>
      </c>
      <c r="U466" s="183">
        <v>6950</v>
      </c>
      <c r="V466" s="184">
        <v>39302028</v>
      </c>
      <c r="W466" s="184">
        <v>106346664</v>
      </c>
      <c r="X466" s="170">
        <v>44286</v>
      </c>
      <c r="Y466" s="166" t="s">
        <v>7879</v>
      </c>
      <c r="Z466" s="166" t="s">
        <v>7880</v>
      </c>
      <c r="AA466" s="183" t="s">
        <v>7939</v>
      </c>
    </row>
    <row r="467" spans="1:27" x14ac:dyDescent="0.2">
      <c r="A467" s="183">
        <v>6950</v>
      </c>
      <c r="B467" s="124" t="str">
        <f>VLOOKUP(A467,BASE.!$A$2:$T$878,2,FALSE)</f>
        <v xml:space="preserve">
Organización no Gubernamental de Desarrollo María Acoge o también ONG MARÍA ACOGE
</v>
      </c>
      <c r="C467" s="124">
        <f>VLOOKUP(A467,BASE.!$A$2:$T$878,3,FALSE)</f>
        <v>728857005</v>
      </c>
      <c r="D467" s="124" t="str">
        <f>VLOOKUP(A467,BASE.!$A$2:$T$878,4,FALSE)</f>
        <v>Corporación de Derecho Privado</v>
      </c>
      <c r="E467" s="124" t="str">
        <f>VLOOKUP(A467,BASE.!$A$2:$T$878,5,FALSE)</f>
        <v>Otorgado por Decreto Supremo Nº 591, de fecha 19 de junio de 1995, del Ministerio de Justicia</v>
      </c>
      <c r="F467" s="124" t="str">
        <f>VLOOKUP(A467,BASE.!$A$2:$T$878,6,FALSE)</f>
        <v>Certificado de Vigencia de Persona Jurídica sin fines de lucro, del Servicio de Registro Civil e Identificación, Folio Nº 5003403731645, de fecha 13 de agosto de 2020.</v>
      </c>
      <c r="G467" s="124" t="str">
        <f>VLOOKUP(A467,BASE.!$A$2:$T$878,7,FALSE)</f>
        <v>Promoción del desarrollo, especialmente de las personas, familias, grupos y comunidades que viven en condiciones de pobreza y/o marginalidad</v>
      </c>
      <c r="H467" s="124" t="str">
        <f>VLOOKUP(A467,BASE.!$A$2:$T$878,8,FALSE)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7" s="124" t="str">
        <f>VLOOKUP(A467,BASE.!$A$2:$T$878,9,FALSE)</f>
        <v xml:space="preserve">Durarán dos años en los cargos. </v>
      </c>
      <c r="J467" s="124" t="str">
        <f>VLOOKUP(A467,BASE.!$A$2:$T$878,10,FALSE)</f>
        <v xml:space="preserve">(20 de marzo de 2019-20 de marzo de 2021)
</v>
      </c>
      <c r="K467" s="124" t="str">
        <f>VLOOKUP(A467,BASE.!$A$2:$T$878,11,FALSE)</f>
        <v xml:space="preserve">Secretaria Ejecutiva:
Maria Irene Duarte Figueroa                    
</v>
      </c>
      <c r="L467" s="124" t="str">
        <f>VLOOKUP(A467,BASE.!$A$2:$T$878,12,FALSE)</f>
        <v xml:space="preserve">Condell N° 1176, Piso 14, Departamento N° 144, Comuna de Valparaíso, Región de Valparaíso
</v>
      </c>
      <c r="M467" s="124" t="str">
        <f>VLOOKUP(A467,BASE.!$A$2:$T$878,13,FALSE)</f>
        <v>V</v>
      </c>
      <c r="N467" s="124" t="str">
        <f>VLOOKUP(A467,BASE.!$A$2:$T$878,14,FALSE)</f>
        <v xml:space="preserve">Valparaíso. </v>
      </c>
      <c r="O467" s="124" t="str">
        <f>VLOOKUP(A467,BASE.!$A$2:$T$878,15,FALSE)</f>
        <v>32-2239757</v>
      </c>
      <c r="P467" s="124" t="str">
        <f>VLOOKUP(A467,BASE.!$A$2:$T$878,16,FALSE)</f>
        <v>Email: administracion@mariaacoge.cl
contabilidad@mariaacoge.cl</v>
      </c>
      <c r="Q467" s="124">
        <f>VLOOKUP(A467,BASE.!$A$2:$T$878,17,FALSE)</f>
        <v>0</v>
      </c>
      <c r="R467" s="124" t="str">
        <f>VLOOKUP(A467,BASE.!$A$2:$T$878,18,FALSE)</f>
        <v>93401: Instituciones de Asistencia Social</v>
      </c>
      <c r="S467" s="124" t="str">
        <f>VLOOKUP(A467,BASE.!$A$2:$T$878,19,FALSE)</f>
        <v>Se acompaña Certificado Financiero año 2019, aprobado por el Subdepartamento de Supervisión Financiera Nacional.</v>
      </c>
      <c r="T467" s="169">
        <f>VLOOKUP(A467,BASE.!$A$2:$T$878,20,FALSE)</f>
        <v>37970</v>
      </c>
      <c r="U467" s="183">
        <v>6950</v>
      </c>
      <c r="V467" s="184">
        <v>6092616</v>
      </c>
      <c r="W467" s="184">
        <v>19079508</v>
      </c>
      <c r="X467" s="170">
        <v>44286</v>
      </c>
      <c r="Y467" s="166" t="s">
        <v>7879</v>
      </c>
      <c r="Z467" s="166" t="s">
        <v>7880</v>
      </c>
      <c r="AA467" s="183" t="s">
        <v>7889</v>
      </c>
    </row>
    <row r="468" spans="1:27" x14ac:dyDescent="0.2">
      <c r="A468" s="183">
        <v>6959</v>
      </c>
      <c r="B468" s="124" t="str">
        <f>VLOOKUP(A468,BASE.!$A$2:$T$878,2,FALSE)</f>
        <v xml:space="preserve">Fundación San José para la Adopción Familiar Cristiana </v>
      </c>
      <c r="C468" s="124">
        <f>VLOOKUP(A468,BASE.!$A$2:$T$878,3,FALSE)</f>
        <v>727783008</v>
      </c>
      <c r="D468" s="124" t="str">
        <f>VLOOKUP(A468,BASE.!$A$2:$T$878,4,FALSE)</f>
        <v xml:space="preserve">Fundación de Derecho Público </v>
      </c>
      <c r="E468" s="124" t="str">
        <f>VLOOKUP(A468,BASE.!$A$2:$T$878,5,FALSE)</f>
        <v>Decreto Arzobispado de Santiago Nº 369, de 16 de noviembre de 1994.</v>
      </c>
      <c r="F468" s="124" t="str">
        <f>VLOOKUP(A468,BASE.!$A$2:$T$878,6,FALSE)</f>
        <v xml:space="preserve">Certificado de vigencia de personalidad jurídica canónica N° C/797/2019, con miembros del Directorio
</v>
      </c>
      <c r="G468" s="124" t="str">
        <f>VLOOKUP(A468,BASE.!$A$2:$T$878,7,FALSE)</f>
        <v>Prestar ayuda material y espiritual especialmente a las personas de escasos recursos económicos en forma gratuita.</v>
      </c>
      <c r="H468" s="124" t="str">
        <f>VLOOKUP(A468,BASE.!$A$2:$T$878,8,FALSE)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68" s="124" t="str">
        <f>VLOOKUP(A468,BASE.!$A$2:$T$878,9,FALSE)</f>
        <v xml:space="preserve">Durarán cuatro años en sus cargos. (artículo 12 de los Estatutos). 
</v>
      </c>
      <c r="J468" s="124" t="str">
        <f>VLOOKUP(A468,BASE.!$A$2:$T$878,10,FALSE)</f>
        <v>15 de noviembre de 2018 a 15 de noviembre de 2022</v>
      </c>
      <c r="K468" s="124" t="str">
        <f>VLOOKUP(A468,BASE.!$A$2:$T$878,11,FALSE)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68" s="124" t="str">
        <f>VLOOKUP(A468,BASE.!$A$2:$T$878,12,FALSE)</f>
        <v xml:space="preserve">Latadía Nº 4602, comuna de Las Condes </v>
      </c>
      <c r="M468" s="124" t="str">
        <f>VLOOKUP(A468,BASE.!$A$2:$T$878,13,FALSE)</f>
        <v>XIII</v>
      </c>
      <c r="N468" s="124" t="str">
        <f>VLOOKUP(A468,BASE.!$A$2:$T$878,14,FALSE)</f>
        <v xml:space="preserve">Las Condes </v>
      </c>
      <c r="O468" s="124">
        <f>VLOOKUP(A468,BASE.!$A$2:$T$878,15,FALSE)</f>
        <v>0</v>
      </c>
      <c r="P468" s="124" t="str">
        <f>VLOOKUP(A468,BASE.!$A$2:$T$878,16,FALSE)</f>
        <v xml:space="preserve">E-Mail: pilarmedina@fundacionsanjose.cl </v>
      </c>
      <c r="Q468" s="124">
        <f>VLOOKUP(A468,BASE.!$A$2:$T$878,17,FALSE)</f>
        <v>0</v>
      </c>
      <c r="R468" s="124">
        <f>VLOOKUP(A468,BASE.!$A$2:$T$878,18,FALSE)</f>
        <v>93401</v>
      </c>
      <c r="S468" s="124" t="str">
        <f>VLOOKUP(A468,BASE.!$A$2:$T$878,19,FALSE)</f>
        <v xml:space="preserve">Certificado de antecedentes financieros correspondiente al año 2019, aprobados por el Subdepartamento de Supervisión Financiera.
</v>
      </c>
      <c r="T468" s="169">
        <f>VLOOKUP(A468,BASE.!$A$2:$T$878,20,FALSE)</f>
        <v>37970</v>
      </c>
      <c r="U468" s="183">
        <v>6959</v>
      </c>
      <c r="V468" s="184">
        <v>33731784</v>
      </c>
      <c r="W468" s="184">
        <v>93729372</v>
      </c>
      <c r="X468" s="170">
        <v>44286</v>
      </c>
      <c r="Y468" s="166" t="s">
        <v>7879</v>
      </c>
      <c r="Z468" s="166" t="s">
        <v>7880</v>
      </c>
      <c r="AA468" s="183" t="s">
        <v>70</v>
      </c>
    </row>
    <row r="469" spans="1:27" x14ac:dyDescent="0.2">
      <c r="A469" s="183">
        <v>6959</v>
      </c>
      <c r="B469" s="124" t="str">
        <f>VLOOKUP(A469,BASE.!$A$2:$T$878,2,FALSE)</f>
        <v xml:space="preserve">Fundación San José para la Adopción Familiar Cristiana </v>
      </c>
      <c r="C469" s="124">
        <f>VLOOKUP(A469,BASE.!$A$2:$T$878,3,FALSE)</f>
        <v>727783008</v>
      </c>
      <c r="D469" s="124" t="str">
        <f>VLOOKUP(A469,BASE.!$A$2:$T$878,4,FALSE)</f>
        <v xml:space="preserve">Fundación de Derecho Público </v>
      </c>
      <c r="E469" s="124" t="str">
        <f>VLOOKUP(A469,BASE.!$A$2:$T$878,5,FALSE)</f>
        <v>Decreto Arzobispado de Santiago Nº 369, de 16 de noviembre de 1994.</v>
      </c>
      <c r="F469" s="124" t="str">
        <f>VLOOKUP(A469,BASE.!$A$2:$T$878,6,FALSE)</f>
        <v xml:space="preserve">Certificado de vigencia de personalidad jurídica canónica N° C/797/2019, con miembros del Directorio
</v>
      </c>
      <c r="G469" s="124" t="str">
        <f>VLOOKUP(A469,BASE.!$A$2:$T$878,7,FALSE)</f>
        <v>Prestar ayuda material y espiritual especialmente a las personas de escasos recursos económicos en forma gratuita.</v>
      </c>
      <c r="H469" s="124" t="str">
        <f>VLOOKUP(A469,BASE.!$A$2:$T$878,8,FALSE)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69" s="124" t="str">
        <f>VLOOKUP(A469,BASE.!$A$2:$T$878,9,FALSE)</f>
        <v xml:space="preserve">Durarán cuatro años en sus cargos. (artículo 12 de los Estatutos). 
</v>
      </c>
      <c r="J469" s="124" t="str">
        <f>VLOOKUP(A469,BASE.!$A$2:$T$878,10,FALSE)</f>
        <v>15 de noviembre de 2018 a 15 de noviembre de 2022</v>
      </c>
      <c r="K469" s="124" t="str">
        <f>VLOOKUP(A469,BASE.!$A$2:$T$878,11,FALSE)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69" s="124" t="str">
        <f>VLOOKUP(A469,BASE.!$A$2:$T$878,12,FALSE)</f>
        <v xml:space="preserve">Latadía Nº 4602, comuna de Las Condes </v>
      </c>
      <c r="M469" s="124" t="str">
        <f>VLOOKUP(A469,BASE.!$A$2:$T$878,13,FALSE)</f>
        <v>XIII</v>
      </c>
      <c r="N469" s="124" t="str">
        <f>VLOOKUP(A469,BASE.!$A$2:$T$878,14,FALSE)</f>
        <v xml:space="preserve">Las Condes </v>
      </c>
      <c r="O469" s="124">
        <f>VLOOKUP(A469,BASE.!$A$2:$T$878,15,FALSE)</f>
        <v>0</v>
      </c>
      <c r="P469" s="124" t="str">
        <f>VLOOKUP(A469,BASE.!$A$2:$T$878,16,FALSE)</f>
        <v xml:space="preserve">E-Mail: pilarmedina@fundacionsanjose.cl </v>
      </c>
      <c r="Q469" s="124">
        <f>VLOOKUP(A469,BASE.!$A$2:$T$878,17,FALSE)</f>
        <v>0</v>
      </c>
      <c r="R469" s="124">
        <f>VLOOKUP(A469,BASE.!$A$2:$T$878,18,FALSE)</f>
        <v>93401</v>
      </c>
      <c r="S469" s="124" t="str">
        <f>VLOOKUP(A469,BASE.!$A$2:$T$878,19,FALSE)</f>
        <v xml:space="preserve">Certificado de antecedentes financieros correspondiente al año 2019, aprobados por el Subdepartamento de Supervisión Financiera.
</v>
      </c>
      <c r="T469" s="169">
        <f>VLOOKUP(A469,BASE.!$A$2:$T$878,20,FALSE)</f>
        <v>37970</v>
      </c>
      <c r="U469" s="183">
        <v>6959</v>
      </c>
      <c r="V469" s="184">
        <v>21273470</v>
      </c>
      <c r="W469" s="184">
        <v>54935478</v>
      </c>
      <c r="X469" s="170">
        <v>44286</v>
      </c>
      <c r="Y469" s="166" t="s">
        <v>7879</v>
      </c>
      <c r="Z469" s="166" t="s">
        <v>7880</v>
      </c>
      <c r="AA469" s="183" t="s">
        <v>6479</v>
      </c>
    </row>
    <row r="470" spans="1:27" x14ac:dyDescent="0.2">
      <c r="A470" s="183">
        <v>6968</v>
      </c>
      <c r="B470" s="124" t="str">
        <f>VLOOKUP(A470,BASE.!$A$2:$T$878,2,FALSE)</f>
        <v>Corporación Ahora (ex Corporación Menores de la Calle Ahora)</v>
      </c>
      <c r="C470" s="124">
        <f>VLOOKUP(A470,BASE.!$A$2:$T$878,3,FALSE)</f>
        <v>720434008</v>
      </c>
      <c r="D470" s="124" t="str">
        <f>VLOOKUP(A470,BASE.!$A$2:$T$878,4,FALSE)</f>
        <v>Corporación de Derecho Privado.</v>
      </c>
      <c r="E470" s="124" t="str">
        <f>VLOOKUP(A470,BASE.!$A$2:$T$878,5,FALSE)</f>
        <v xml:space="preserve">Decreto Supremo Nº 1218, de 30 de noviembre de 1995, del Ministerio de Justicia. </v>
      </c>
      <c r="F470" s="124" t="str">
        <f>VLOOKUP(A470,BASE.!$A$2:$T$878,6,FALSE)</f>
        <v xml:space="preserve">Certificado de vigencia Folio N° 500339321087, de 06 de agosto de 2020, emitido por el Servicio de Registro Civil e Identificación. </v>
      </c>
      <c r="G470" s="124" t="str">
        <f>VLOOKUP(A470,BASE.!$A$2:$T$878,7,FALSE)</f>
        <v xml:space="preserve">Representar y promover en forma integral y en todos sus ámbitos, las inquietudes y aspiraciones de los llamados menores de la calle o en la calle, proponiendo soluciones a sus requerimientos, necesidades y problemas.
</v>
      </c>
      <c r="H470" s="124" t="str">
        <f>VLOOKUP(A470,BASE.!$A$2:$T$878,8,FALSE)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70" s="124" t="str">
        <f>VLOOKUP(A470,BASE.!$A$2:$T$878,9,FALSE)</f>
        <v>Duran dos años en sus funciones.</v>
      </c>
      <c r="J470" s="124" t="str">
        <f>VLOOKUP(A470,BASE.!$A$2:$T$878,10,FALSE)</f>
        <v>16 de octubre de 2019 al 16 de octubre de 2021.</v>
      </c>
      <c r="K470" s="124" t="str">
        <f>VLOOKUP(A470,BASE.!$A$2:$T$878,11,FALSE)</f>
        <v xml:space="preserve">Presidenta: Claudia Christa Bartelsman Koke
en caso de ausencia o impedimento Vicepresidenta:Ana Inés Siegmund González
</v>
      </c>
      <c r="L470" s="124" t="str">
        <f>VLOOKUP(A470,BASE.!$A$2:$T$878,12,FALSE)</f>
        <v xml:space="preserve">Velero Helvetien N°21, Brisas de la Ribera, Las Brisas Las Ánimas, Valdivia
</v>
      </c>
      <c r="M470" s="124" t="str">
        <f>VLOOKUP(A470,BASE.!$A$2:$T$878,13,FALSE)</f>
        <v>XIV</v>
      </c>
      <c r="N470" s="124" t="str">
        <f>VLOOKUP(A470,BASE.!$A$2:$T$878,14,FALSE)</f>
        <v>Valdivia</v>
      </c>
      <c r="O470" s="124" t="str">
        <f>VLOOKUP(A470,BASE.!$A$2:$T$878,15,FALSE)</f>
        <v>Fono 632-411511                   
Presidenta y Representante legal: Claudia Bartelsman, fono: 956983121. 
Secretaria: Erika Gesche, fono: 632213306</v>
      </c>
      <c r="P470" s="124" t="str">
        <f>VLOOKUP(A470,BASE.!$A$2:$T$878,16,FALSE)</f>
        <v>E mail: residenciaahora@gmail.com                    Presidenta y Representante legal: Claudia Bartelsman, Correo-e: claubartelsman@gmail.com
Secretaria: Erika Gesche, correo-e: erikagesche@gmail.com</v>
      </c>
      <c r="Q470" s="124">
        <f>VLOOKUP(A470,BASE.!$A$2:$T$878,17,FALSE)</f>
        <v>0</v>
      </c>
      <c r="R470" s="124">
        <f>VLOOKUP(A470,BASE.!$A$2:$T$878,18,FALSE)</f>
        <v>93401</v>
      </c>
      <c r="S470" s="124" t="str">
        <f>VLOOKUP(A470,BASE.!$A$2:$T$878,19,FALSE)</f>
        <v>Se acompaña Certificado de antecedentes financieros año 2019 aprobados por el  Sub Departamento Supevrisión Financiera Nacional.</v>
      </c>
      <c r="T470" s="169">
        <f>VLOOKUP(A470,BASE.!$A$2:$T$878,20,FALSE)</f>
        <v>37970</v>
      </c>
      <c r="U470" s="183">
        <v>6968</v>
      </c>
      <c r="V470" s="184">
        <v>20854590</v>
      </c>
      <c r="W470" s="184">
        <v>51912476</v>
      </c>
      <c r="X470" s="170">
        <v>44286</v>
      </c>
      <c r="Y470" s="166" t="s">
        <v>7879</v>
      </c>
      <c r="Z470" s="166" t="s">
        <v>7880</v>
      </c>
      <c r="AA470" s="183" t="s">
        <v>8047</v>
      </c>
    </row>
    <row r="471" spans="1:27" x14ac:dyDescent="0.2">
      <c r="A471" s="183">
        <v>6969</v>
      </c>
      <c r="B471" s="124" t="str">
        <f>VLOOKUP(A471,BASE.!$A$2:$T$878,2,FALSE)</f>
        <v>Sociedad Juntos E.V.</v>
      </c>
      <c r="C471" s="124">
        <f>VLOOKUP(A471,BASE.!$A$2:$T$878,3,FALSE)</f>
        <v>722703006</v>
      </c>
      <c r="D471" s="124" t="str">
        <f>VLOOKUP(A471,BASE.!$A$2:$T$878,4,FALSE)</f>
        <v>Corporación de Derecho Privado.</v>
      </c>
      <c r="E471" s="124" t="str">
        <f>VLOOKUP(A471,BASE.!$A$2:$T$878,5,FALSE)</f>
        <v>Otorgado por Decreto Supremo Nº 445, de fecha 20 de abril de 1993, por el Ministerio de Justicia.  Publicado en el Diario Oficial con fecha 23 de junio de 1993.</v>
      </c>
      <c r="F471" s="124" t="str">
        <f>VLOOKUP(A471,BASE.!$A$2:$T$878,6,FALSE)</f>
        <v>Certificado de Vigencia Nº 01, de fecha 15 de septiembre de 2020, emitido por el Departamento de Personas Jurídicas de la SEREMI de Justicia y Derechos Humanos de la Región de Valparaíso.</v>
      </c>
      <c r="G471" s="124" t="str">
        <f>VLOOKUP(A471,BASE.!$A$2:$T$878,7,FALSE)</f>
        <v>La promoción de niños y jóvenes necesitados de ayuda social en Chile.</v>
      </c>
      <c r="H471" s="124" t="str">
        <f>VLOOKUP(A471,BASE.!$A$2:$T$878,8,FALSE)</f>
        <v xml:space="preserve">Primera Presidenta:
Beatrix Edith Loos                    
Vicepresidente:
Carola Reyes
Gerente en Alemania: 
Rüdiger Loos.
Gerente en Chile:
Sandra Irene Lucila Urquiza Salgado.              </v>
      </c>
      <c r="I471" s="124" t="str">
        <f>VLOOKUP(A471,BASE.!$A$2:$T$878,9,FALSE)</f>
        <v>Durarán en sus cargos dos años.</v>
      </c>
      <c r="J471" s="124" t="str">
        <f>VLOOKUP(A471,BASE.!$A$2:$T$878,10,FALSE)</f>
        <v>De 13 de abril de 2019 a 13 de abril de 2021</v>
      </c>
      <c r="K471" s="124" t="str">
        <f>VLOOKUP(A471,BASE.!$A$2:$T$878,11,FALSE)</f>
        <v xml:space="preserve"> Primera Presidenta y Mandataria de la Institución en Chile:
Beatrix Edith Loos                            </v>
      </c>
      <c r="L471" s="124" t="str">
        <f>VLOOKUP(A471,BASE.!$A$2:$T$878,12,FALSE)</f>
        <v>Parcela 43 A-3, El Cajón de San Pedro, Quillota, Quinta Región.</v>
      </c>
      <c r="M471" s="124" t="str">
        <f>VLOOKUP(A471,BASE.!$A$2:$T$878,13,FALSE)</f>
        <v>V</v>
      </c>
      <c r="N471" s="124" t="str">
        <f>VLOOKUP(A471,BASE.!$A$2:$T$878,14,FALSE)</f>
        <v>Quillota</v>
      </c>
      <c r="O471" s="124" t="str">
        <f>VLOOKUP(A471,BASE.!$A$2:$T$878,15,FALSE)</f>
        <v>33-316776 / 9 5443243 / 9 647 6538</v>
      </c>
      <c r="P471" s="124" t="str">
        <f>VLOOKUP(A471,BASE.!$A$2:$T$878,16,FALSE)</f>
        <v>sociedadjuntos@yahoo.es</v>
      </c>
      <c r="Q471" s="124">
        <f>VLOOKUP(A471,BASE.!$A$2:$T$878,17,FALSE)</f>
        <v>0</v>
      </c>
      <c r="R471" s="124" t="str">
        <f>VLOOKUP(A471,BASE.!$A$2:$T$878,18,FALSE)</f>
        <v>93509: Otras Asociaciones.</v>
      </c>
      <c r="S471" s="124" t="str">
        <f>VLOOKUP(A471,BASE.!$A$2:$T$878,19,FALSE)</f>
        <v>Se acompañan antecedentes financieros actualizados al año 2019,  aprobados por el Departamento de Administración y Finanzas.</v>
      </c>
      <c r="T471" s="169">
        <f>VLOOKUP(A471,BASE.!$A$2:$T$878,20,FALSE)</f>
        <v>37970</v>
      </c>
      <c r="U471" s="183">
        <v>6969</v>
      </c>
      <c r="V471" s="184">
        <v>27132346</v>
      </c>
      <c r="W471" s="184">
        <v>53294661</v>
      </c>
      <c r="X471" s="170">
        <v>44286</v>
      </c>
      <c r="Y471" s="166" t="s">
        <v>7879</v>
      </c>
      <c r="Z471" s="166" t="s">
        <v>7880</v>
      </c>
      <c r="AA471" s="183" t="s">
        <v>7885</v>
      </c>
    </row>
    <row r="472" spans="1:27" x14ac:dyDescent="0.2">
      <c r="A472" s="183">
        <v>6971</v>
      </c>
      <c r="B472" s="124" t="str">
        <f>VLOOKUP(A472,BASE.!$A$2:$T$878,2,FALSE)</f>
        <v>Corporación Centro de Iniciativa Empresarial- CIEM Villarrica.</v>
      </c>
      <c r="C472" s="124">
        <f>VLOOKUP(A472,BASE.!$A$2:$T$878,3,FALSE)</f>
        <v>735534009</v>
      </c>
      <c r="D472" s="124" t="str">
        <f>VLOOKUP(A472,BASE.!$A$2:$T$878,4,FALSE)</f>
        <v>Corporación de Derecho Privado.</v>
      </c>
      <c r="E472" s="124" t="str">
        <f>VLOOKUP(A472,BASE.!$A$2:$T$878,5,FALSE)</f>
        <v>Otorgada por Decreto Supremo Nº 586, de fecha 05 de junio  de 1996, del Ministerio de Justicia.</v>
      </c>
      <c r="F472" s="124" t="str">
        <f>VLOOKUP(A472,BASE.!$A$2:$T$878,6,FALSE)</f>
        <v xml:space="preserve">Certificado de Vigencia de Persona Jurídica Sin Fines de Lucro, Folio N° 500235016110, de 25 de junio de 2019, del Servicio de Registro Civil e Identificación. </v>
      </c>
      <c r="G472" s="124" t="str">
        <f>VLOOKUP(A472,BASE.!$A$2:$T$878,7,FALSE)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2" s="124" t="str">
        <f>VLOOKUP(A472,BASE.!$A$2:$T$878,8,FALSE)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2" s="124" t="str">
        <f>VLOOKUP(A472,BASE.!$A$2:$T$878,9,FALSE)</f>
        <v>Se elegirá cada dos años.</v>
      </c>
      <c r="J472" s="124" t="str">
        <f>VLOOKUP(A472,BASE.!$A$2:$T$878,10,FALSE)</f>
        <v>Del 10 de agosto de 2020 al 10 de agosto 2022.</v>
      </c>
      <c r="K472" s="124" t="str">
        <f>VLOOKUP(A472,BASE.!$A$2:$T$878,11,FALSE)</f>
        <v xml:space="preserve">Presidente: 
Alex Saul Moenen-Locoz Medina, 
Directora Ejecutiva: 
Ingrid Eliana Prambs Klocker,
</v>
      </c>
      <c r="L472" s="124" t="str">
        <f>VLOOKUP(A472,BASE.!$A$2:$T$878,12,FALSE)</f>
        <v xml:space="preserve">Pedro de Valdivia Nº 0335, comuna de Villarrica, Novena Región.
</v>
      </c>
      <c r="M472" s="124" t="str">
        <f>VLOOKUP(A472,BASE.!$A$2:$T$878,13,FALSE)</f>
        <v>IX</v>
      </c>
      <c r="N472" s="124" t="str">
        <f>VLOOKUP(A472,BASE.!$A$2:$T$878,14,FALSE)</f>
        <v xml:space="preserve"> Villarrica</v>
      </c>
      <c r="O472" s="124" t="str">
        <f>VLOOKUP(A472,BASE.!$A$2:$T$878,15,FALSE)</f>
        <v>45-992536</v>
      </c>
      <c r="P472" s="124" t="str">
        <f>VLOOKUP(A472,BASE.!$A$2:$T$878,16,FALSE)</f>
        <v>Correo electrónico: Ciemvillarrica@gmail.com</v>
      </c>
      <c r="Q472" s="124">
        <f>VLOOKUP(A472,BASE.!$A$2:$T$878,17,FALSE)</f>
        <v>0</v>
      </c>
      <c r="R472" s="124" t="str">
        <f>VLOOKUP(A472,BASE.!$A$2:$T$878,18,FALSE)</f>
        <v>93401: Institución de Asistencia Social</v>
      </c>
      <c r="S472" s="124" t="str">
        <f>VLOOKUP(A472,BASE.!$A$2:$T$878,19,FALSE)</f>
        <v>Certificado de antecedentes financieros del año 2019, aprobados por el Subdepartamento de Supervisión Financiera Nacional.</v>
      </c>
      <c r="T472" s="169">
        <f>VLOOKUP(A472,BASE.!$A$2:$T$878,20,FALSE)</f>
        <v>37970</v>
      </c>
      <c r="U472" s="183">
        <v>6971</v>
      </c>
      <c r="V472" s="184">
        <v>7075296</v>
      </c>
      <c r="W472" s="184">
        <v>22110300</v>
      </c>
      <c r="X472" s="170">
        <v>44286</v>
      </c>
      <c r="Y472" s="166" t="s">
        <v>7879</v>
      </c>
      <c r="Z472" s="166" t="s">
        <v>7880</v>
      </c>
      <c r="AA472" s="183" t="s">
        <v>8008</v>
      </c>
    </row>
    <row r="473" spans="1:27" x14ac:dyDescent="0.2">
      <c r="A473" s="183">
        <v>6971</v>
      </c>
      <c r="B473" s="124" t="str">
        <f>VLOOKUP(A473,BASE.!$A$2:$T$878,2,FALSE)</f>
        <v>Corporación Centro de Iniciativa Empresarial- CIEM Villarrica.</v>
      </c>
      <c r="C473" s="124">
        <f>VLOOKUP(A473,BASE.!$A$2:$T$878,3,FALSE)</f>
        <v>735534009</v>
      </c>
      <c r="D473" s="124" t="str">
        <f>VLOOKUP(A473,BASE.!$A$2:$T$878,4,FALSE)</f>
        <v>Corporación de Derecho Privado.</v>
      </c>
      <c r="E473" s="124" t="str">
        <f>VLOOKUP(A473,BASE.!$A$2:$T$878,5,FALSE)</f>
        <v>Otorgada por Decreto Supremo Nº 586, de fecha 05 de junio  de 1996, del Ministerio de Justicia.</v>
      </c>
      <c r="F473" s="124" t="str">
        <f>VLOOKUP(A473,BASE.!$A$2:$T$878,6,FALSE)</f>
        <v xml:space="preserve">Certificado de Vigencia de Persona Jurídica Sin Fines de Lucro, Folio N° 500235016110, de 25 de junio de 2019, del Servicio de Registro Civil e Identificación. </v>
      </c>
      <c r="G473" s="124" t="str">
        <f>VLOOKUP(A473,BASE.!$A$2:$T$878,7,FALSE)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3" s="124" t="str">
        <f>VLOOKUP(A473,BASE.!$A$2:$T$878,8,FALSE)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3" s="124" t="str">
        <f>VLOOKUP(A473,BASE.!$A$2:$T$878,9,FALSE)</f>
        <v>Se elegirá cada dos años.</v>
      </c>
      <c r="J473" s="124" t="str">
        <f>VLOOKUP(A473,BASE.!$A$2:$T$878,10,FALSE)</f>
        <v>Del 10 de agosto de 2020 al 10 de agosto 2022.</v>
      </c>
      <c r="K473" s="124" t="str">
        <f>VLOOKUP(A473,BASE.!$A$2:$T$878,11,FALSE)</f>
        <v xml:space="preserve">Presidente: 
Alex Saul Moenen-Locoz Medina, 
Directora Ejecutiva: 
Ingrid Eliana Prambs Klocker,
</v>
      </c>
      <c r="L473" s="124" t="str">
        <f>VLOOKUP(A473,BASE.!$A$2:$T$878,12,FALSE)</f>
        <v xml:space="preserve">Pedro de Valdivia Nº 0335, comuna de Villarrica, Novena Región.
</v>
      </c>
      <c r="M473" s="124" t="str">
        <f>VLOOKUP(A473,BASE.!$A$2:$T$878,13,FALSE)</f>
        <v>IX</v>
      </c>
      <c r="N473" s="124" t="str">
        <f>VLOOKUP(A473,BASE.!$A$2:$T$878,14,FALSE)</f>
        <v xml:space="preserve"> Villarrica</v>
      </c>
      <c r="O473" s="124" t="str">
        <f>VLOOKUP(A473,BASE.!$A$2:$T$878,15,FALSE)</f>
        <v>45-992536</v>
      </c>
      <c r="P473" s="124" t="str">
        <f>VLOOKUP(A473,BASE.!$A$2:$T$878,16,FALSE)</f>
        <v>Correo electrónico: Ciemvillarrica@gmail.com</v>
      </c>
      <c r="Q473" s="124">
        <f>VLOOKUP(A473,BASE.!$A$2:$T$878,17,FALSE)</f>
        <v>0</v>
      </c>
      <c r="R473" s="124" t="str">
        <f>VLOOKUP(A473,BASE.!$A$2:$T$878,18,FALSE)</f>
        <v>93401: Institución de Asistencia Social</v>
      </c>
      <c r="S473" s="124" t="str">
        <f>VLOOKUP(A473,BASE.!$A$2:$T$878,19,FALSE)</f>
        <v>Certificado de antecedentes financieros del año 2019, aprobados por el Subdepartamento de Supervisión Financiera Nacional.</v>
      </c>
      <c r="T473" s="169">
        <f>VLOOKUP(A473,BASE.!$A$2:$T$878,20,FALSE)</f>
        <v>37970</v>
      </c>
      <c r="U473" s="183">
        <v>6971</v>
      </c>
      <c r="V473" s="184">
        <v>9138924</v>
      </c>
      <c r="W473" s="184">
        <v>27782328</v>
      </c>
      <c r="X473" s="170">
        <v>44286</v>
      </c>
      <c r="Y473" s="166" t="s">
        <v>7879</v>
      </c>
      <c r="Z473" s="166" t="s">
        <v>7880</v>
      </c>
      <c r="AA473" s="183" t="s">
        <v>8048</v>
      </c>
    </row>
    <row r="474" spans="1:27" x14ac:dyDescent="0.2">
      <c r="A474" s="183">
        <v>6971</v>
      </c>
      <c r="B474" s="124" t="str">
        <f>VLOOKUP(A474,BASE.!$A$2:$T$878,2,FALSE)</f>
        <v>Corporación Centro de Iniciativa Empresarial- CIEM Villarrica.</v>
      </c>
      <c r="C474" s="124">
        <f>VLOOKUP(A474,BASE.!$A$2:$T$878,3,FALSE)</f>
        <v>735534009</v>
      </c>
      <c r="D474" s="124" t="str">
        <f>VLOOKUP(A474,BASE.!$A$2:$T$878,4,FALSE)</f>
        <v>Corporación de Derecho Privado.</v>
      </c>
      <c r="E474" s="124" t="str">
        <f>VLOOKUP(A474,BASE.!$A$2:$T$878,5,FALSE)</f>
        <v>Otorgada por Decreto Supremo Nº 586, de fecha 05 de junio  de 1996, del Ministerio de Justicia.</v>
      </c>
      <c r="F474" s="124" t="str">
        <f>VLOOKUP(A474,BASE.!$A$2:$T$878,6,FALSE)</f>
        <v xml:space="preserve">Certificado de Vigencia de Persona Jurídica Sin Fines de Lucro, Folio N° 500235016110, de 25 de junio de 2019, del Servicio de Registro Civil e Identificación. </v>
      </c>
      <c r="G474" s="124" t="str">
        <f>VLOOKUP(A474,BASE.!$A$2:$T$878,7,FALSE)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4" s="124" t="str">
        <f>VLOOKUP(A474,BASE.!$A$2:$T$878,8,FALSE)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4" s="124" t="str">
        <f>VLOOKUP(A474,BASE.!$A$2:$T$878,9,FALSE)</f>
        <v>Se elegirá cada dos años.</v>
      </c>
      <c r="J474" s="124" t="str">
        <f>VLOOKUP(A474,BASE.!$A$2:$T$878,10,FALSE)</f>
        <v>Del 10 de agosto de 2020 al 10 de agosto 2022.</v>
      </c>
      <c r="K474" s="124" t="str">
        <f>VLOOKUP(A474,BASE.!$A$2:$T$878,11,FALSE)</f>
        <v xml:space="preserve">Presidente: 
Alex Saul Moenen-Locoz Medina, 
Directora Ejecutiva: 
Ingrid Eliana Prambs Klocker,
</v>
      </c>
      <c r="L474" s="124" t="str">
        <f>VLOOKUP(A474,BASE.!$A$2:$T$878,12,FALSE)</f>
        <v xml:space="preserve">Pedro de Valdivia Nº 0335, comuna de Villarrica, Novena Región.
</v>
      </c>
      <c r="M474" s="124" t="str">
        <f>VLOOKUP(A474,BASE.!$A$2:$T$878,13,FALSE)</f>
        <v>IX</v>
      </c>
      <c r="N474" s="124" t="str">
        <f>VLOOKUP(A474,BASE.!$A$2:$T$878,14,FALSE)</f>
        <v xml:space="preserve"> Villarrica</v>
      </c>
      <c r="O474" s="124" t="str">
        <f>VLOOKUP(A474,BASE.!$A$2:$T$878,15,FALSE)</f>
        <v>45-992536</v>
      </c>
      <c r="P474" s="124" t="str">
        <f>VLOOKUP(A474,BASE.!$A$2:$T$878,16,FALSE)</f>
        <v>Correo electrónico: Ciemvillarrica@gmail.com</v>
      </c>
      <c r="Q474" s="124">
        <f>VLOOKUP(A474,BASE.!$A$2:$T$878,17,FALSE)</f>
        <v>0</v>
      </c>
      <c r="R474" s="124" t="str">
        <f>VLOOKUP(A474,BASE.!$A$2:$T$878,18,FALSE)</f>
        <v>93401: Institución de Asistencia Social</v>
      </c>
      <c r="S474" s="124" t="str">
        <f>VLOOKUP(A474,BASE.!$A$2:$T$878,19,FALSE)</f>
        <v>Certificado de antecedentes financieros del año 2019, aprobados por el Subdepartamento de Supervisión Financiera Nacional.</v>
      </c>
      <c r="T474" s="169">
        <f>VLOOKUP(A474,BASE.!$A$2:$T$878,20,FALSE)</f>
        <v>37970</v>
      </c>
      <c r="U474" s="183">
        <v>6971</v>
      </c>
      <c r="V474" s="184">
        <v>8490355</v>
      </c>
      <c r="W474" s="184">
        <v>27593653</v>
      </c>
      <c r="X474" s="170">
        <v>44286</v>
      </c>
      <c r="Y474" s="166" t="s">
        <v>7879</v>
      </c>
      <c r="Z474" s="166" t="s">
        <v>7880</v>
      </c>
      <c r="AA474" s="183" t="s">
        <v>8049</v>
      </c>
    </row>
    <row r="475" spans="1:27" x14ac:dyDescent="0.2">
      <c r="A475" s="183">
        <v>6971</v>
      </c>
      <c r="B475" s="124" t="str">
        <f>VLOOKUP(A475,BASE.!$A$2:$T$878,2,FALSE)</f>
        <v>Corporación Centro de Iniciativa Empresarial- CIEM Villarrica.</v>
      </c>
      <c r="C475" s="124">
        <f>VLOOKUP(A475,BASE.!$A$2:$T$878,3,FALSE)</f>
        <v>735534009</v>
      </c>
      <c r="D475" s="124" t="str">
        <f>VLOOKUP(A475,BASE.!$A$2:$T$878,4,FALSE)</f>
        <v>Corporación de Derecho Privado.</v>
      </c>
      <c r="E475" s="124" t="str">
        <f>VLOOKUP(A475,BASE.!$A$2:$T$878,5,FALSE)</f>
        <v>Otorgada por Decreto Supremo Nº 586, de fecha 05 de junio  de 1996, del Ministerio de Justicia.</v>
      </c>
      <c r="F475" s="124" t="str">
        <f>VLOOKUP(A475,BASE.!$A$2:$T$878,6,FALSE)</f>
        <v xml:space="preserve">Certificado de Vigencia de Persona Jurídica Sin Fines de Lucro, Folio N° 500235016110, de 25 de junio de 2019, del Servicio de Registro Civil e Identificación. </v>
      </c>
      <c r="G475" s="124" t="str">
        <f>VLOOKUP(A475,BASE.!$A$2:$T$878,7,FALSE)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5" s="124" t="str">
        <f>VLOOKUP(A475,BASE.!$A$2:$T$878,8,FALSE)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5" s="124" t="str">
        <f>VLOOKUP(A475,BASE.!$A$2:$T$878,9,FALSE)</f>
        <v>Se elegirá cada dos años.</v>
      </c>
      <c r="J475" s="124" t="str">
        <f>VLOOKUP(A475,BASE.!$A$2:$T$878,10,FALSE)</f>
        <v>Del 10 de agosto de 2020 al 10 de agosto 2022.</v>
      </c>
      <c r="K475" s="124" t="str">
        <f>VLOOKUP(A475,BASE.!$A$2:$T$878,11,FALSE)</f>
        <v xml:space="preserve">Presidente: 
Alex Saul Moenen-Locoz Medina, 
Directora Ejecutiva: 
Ingrid Eliana Prambs Klocker,
</v>
      </c>
      <c r="L475" s="124" t="str">
        <f>VLOOKUP(A475,BASE.!$A$2:$T$878,12,FALSE)</f>
        <v xml:space="preserve">Pedro de Valdivia Nº 0335, comuna de Villarrica, Novena Región.
</v>
      </c>
      <c r="M475" s="124" t="str">
        <f>VLOOKUP(A475,BASE.!$A$2:$T$878,13,FALSE)</f>
        <v>IX</v>
      </c>
      <c r="N475" s="124" t="str">
        <f>VLOOKUP(A475,BASE.!$A$2:$T$878,14,FALSE)</f>
        <v xml:space="preserve"> Villarrica</v>
      </c>
      <c r="O475" s="124" t="str">
        <f>VLOOKUP(A475,BASE.!$A$2:$T$878,15,FALSE)</f>
        <v>45-992536</v>
      </c>
      <c r="P475" s="124" t="str">
        <f>VLOOKUP(A475,BASE.!$A$2:$T$878,16,FALSE)</f>
        <v>Correo electrónico: Ciemvillarrica@gmail.com</v>
      </c>
      <c r="Q475" s="124">
        <f>VLOOKUP(A475,BASE.!$A$2:$T$878,17,FALSE)</f>
        <v>0</v>
      </c>
      <c r="R475" s="124" t="str">
        <f>VLOOKUP(A475,BASE.!$A$2:$T$878,18,FALSE)</f>
        <v>93401: Institución de Asistencia Social</v>
      </c>
      <c r="S475" s="124" t="str">
        <f>VLOOKUP(A475,BASE.!$A$2:$T$878,19,FALSE)</f>
        <v>Certificado de antecedentes financieros del año 2019, aprobados por el Subdepartamento de Supervisión Financiera Nacional.</v>
      </c>
      <c r="T475" s="169">
        <f>VLOOKUP(A475,BASE.!$A$2:$T$878,20,FALSE)</f>
        <v>37970</v>
      </c>
      <c r="U475" s="183">
        <v>6971</v>
      </c>
      <c r="V475" s="184">
        <v>21385074</v>
      </c>
      <c r="W475" s="184">
        <v>67628029</v>
      </c>
      <c r="X475" s="170">
        <v>44286</v>
      </c>
      <c r="Y475" s="166" t="s">
        <v>7879</v>
      </c>
      <c r="Z475" s="166" t="s">
        <v>7880</v>
      </c>
      <c r="AA475" s="183" t="s">
        <v>8050</v>
      </c>
    </row>
    <row r="476" spans="1:27" x14ac:dyDescent="0.2">
      <c r="A476" s="183">
        <v>6971</v>
      </c>
      <c r="B476" s="124" t="str">
        <f>VLOOKUP(A476,BASE.!$A$2:$T$878,2,FALSE)</f>
        <v>Corporación Centro de Iniciativa Empresarial- CIEM Villarrica.</v>
      </c>
      <c r="C476" s="124">
        <f>VLOOKUP(A476,BASE.!$A$2:$T$878,3,FALSE)</f>
        <v>735534009</v>
      </c>
      <c r="D476" s="124" t="str">
        <f>VLOOKUP(A476,BASE.!$A$2:$T$878,4,FALSE)</f>
        <v>Corporación de Derecho Privado.</v>
      </c>
      <c r="E476" s="124" t="str">
        <f>VLOOKUP(A476,BASE.!$A$2:$T$878,5,FALSE)</f>
        <v>Otorgada por Decreto Supremo Nº 586, de fecha 05 de junio  de 1996, del Ministerio de Justicia.</v>
      </c>
      <c r="F476" s="124" t="str">
        <f>VLOOKUP(A476,BASE.!$A$2:$T$878,6,FALSE)</f>
        <v xml:space="preserve">Certificado de Vigencia de Persona Jurídica Sin Fines de Lucro, Folio N° 500235016110, de 25 de junio de 2019, del Servicio de Registro Civil e Identificación. </v>
      </c>
      <c r="G476" s="124" t="str">
        <f>VLOOKUP(A476,BASE.!$A$2:$T$878,7,FALSE)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6" s="124" t="str">
        <f>VLOOKUP(A476,BASE.!$A$2:$T$878,8,FALSE)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6" s="124" t="str">
        <f>VLOOKUP(A476,BASE.!$A$2:$T$878,9,FALSE)</f>
        <v>Se elegirá cada dos años.</v>
      </c>
      <c r="J476" s="124" t="str">
        <f>VLOOKUP(A476,BASE.!$A$2:$T$878,10,FALSE)</f>
        <v>Del 10 de agosto de 2020 al 10 de agosto 2022.</v>
      </c>
      <c r="K476" s="124" t="str">
        <f>VLOOKUP(A476,BASE.!$A$2:$T$878,11,FALSE)</f>
        <v xml:space="preserve">Presidente: 
Alex Saul Moenen-Locoz Medina, 
Directora Ejecutiva: 
Ingrid Eliana Prambs Klocker,
</v>
      </c>
      <c r="L476" s="124" t="str">
        <f>VLOOKUP(A476,BASE.!$A$2:$T$878,12,FALSE)</f>
        <v xml:space="preserve">Pedro de Valdivia Nº 0335, comuna de Villarrica, Novena Región.
</v>
      </c>
      <c r="M476" s="124" t="str">
        <f>VLOOKUP(A476,BASE.!$A$2:$T$878,13,FALSE)</f>
        <v>IX</v>
      </c>
      <c r="N476" s="124" t="str">
        <f>VLOOKUP(A476,BASE.!$A$2:$T$878,14,FALSE)</f>
        <v xml:space="preserve"> Villarrica</v>
      </c>
      <c r="O476" s="124" t="str">
        <f>VLOOKUP(A476,BASE.!$A$2:$T$878,15,FALSE)</f>
        <v>45-992536</v>
      </c>
      <c r="P476" s="124" t="str">
        <f>VLOOKUP(A476,BASE.!$A$2:$T$878,16,FALSE)</f>
        <v>Correo electrónico: Ciemvillarrica@gmail.com</v>
      </c>
      <c r="Q476" s="124">
        <f>VLOOKUP(A476,BASE.!$A$2:$T$878,17,FALSE)</f>
        <v>0</v>
      </c>
      <c r="R476" s="124" t="str">
        <f>VLOOKUP(A476,BASE.!$A$2:$T$878,18,FALSE)</f>
        <v>93401: Institución de Asistencia Social</v>
      </c>
      <c r="S476" s="124" t="str">
        <f>VLOOKUP(A476,BASE.!$A$2:$T$878,19,FALSE)</f>
        <v>Certificado de antecedentes financieros del año 2019, aprobados por el Subdepartamento de Supervisión Financiera Nacional.</v>
      </c>
      <c r="T476" s="169">
        <f>VLOOKUP(A476,BASE.!$A$2:$T$878,20,FALSE)</f>
        <v>37970</v>
      </c>
      <c r="U476" s="183">
        <v>6971</v>
      </c>
      <c r="V476" s="184">
        <v>16036748</v>
      </c>
      <c r="W476" s="184">
        <v>50156380</v>
      </c>
      <c r="X476" s="170">
        <v>44286</v>
      </c>
      <c r="Y476" s="166" t="s">
        <v>7879</v>
      </c>
      <c r="Z476" s="166" t="s">
        <v>7880</v>
      </c>
      <c r="AA476" s="183" t="s">
        <v>198</v>
      </c>
    </row>
    <row r="477" spans="1:27" x14ac:dyDescent="0.2">
      <c r="A477" s="183">
        <v>6971</v>
      </c>
      <c r="B477" s="124" t="str">
        <f>VLOOKUP(A477,BASE.!$A$2:$T$878,2,FALSE)</f>
        <v>Corporación Centro de Iniciativa Empresarial- CIEM Villarrica.</v>
      </c>
      <c r="C477" s="124">
        <f>VLOOKUP(A477,BASE.!$A$2:$T$878,3,FALSE)</f>
        <v>735534009</v>
      </c>
      <c r="D477" s="124" t="str">
        <f>VLOOKUP(A477,BASE.!$A$2:$T$878,4,FALSE)</f>
        <v>Corporación de Derecho Privado.</v>
      </c>
      <c r="E477" s="124" t="str">
        <f>VLOOKUP(A477,BASE.!$A$2:$T$878,5,FALSE)</f>
        <v>Otorgada por Decreto Supremo Nº 586, de fecha 05 de junio  de 1996, del Ministerio de Justicia.</v>
      </c>
      <c r="F477" s="124" t="str">
        <f>VLOOKUP(A477,BASE.!$A$2:$T$878,6,FALSE)</f>
        <v xml:space="preserve">Certificado de Vigencia de Persona Jurídica Sin Fines de Lucro, Folio N° 500235016110, de 25 de junio de 2019, del Servicio de Registro Civil e Identificación. </v>
      </c>
      <c r="G477" s="124" t="str">
        <f>VLOOKUP(A477,BASE.!$A$2:$T$878,7,FALSE)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7" s="124" t="str">
        <f>VLOOKUP(A477,BASE.!$A$2:$T$878,8,FALSE)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7" s="124" t="str">
        <f>VLOOKUP(A477,BASE.!$A$2:$T$878,9,FALSE)</f>
        <v>Se elegirá cada dos años.</v>
      </c>
      <c r="J477" s="124" t="str">
        <f>VLOOKUP(A477,BASE.!$A$2:$T$878,10,FALSE)</f>
        <v>Del 10 de agosto de 2020 al 10 de agosto 2022.</v>
      </c>
      <c r="K477" s="124" t="str">
        <f>VLOOKUP(A477,BASE.!$A$2:$T$878,11,FALSE)</f>
        <v xml:space="preserve">Presidente: 
Alex Saul Moenen-Locoz Medina, 
Directora Ejecutiva: 
Ingrid Eliana Prambs Klocker,
</v>
      </c>
      <c r="L477" s="124" t="str">
        <f>VLOOKUP(A477,BASE.!$A$2:$T$878,12,FALSE)</f>
        <v xml:space="preserve">Pedro de Valdivia Nº 0335, comuna de Villarrica, Novena Región.
</v>
      </c>
      <c r="M477" s="124" t="str">
        <f>VLOOKUP(A477,BASE.!$A$2:$T$878,13,FALSE)</f>
        <v>IX</v>
      </c>
      <c r="N477" s="124" t="str">
        <f>VLOOKUP(A477,BASE.!$A$2:$T$878,14,FALSE)</f>
        <v xml:space="preserve"> Villarrica</v>
      </c>
      <c r="O477" s="124" t="str">
        <f>VLOOKUP(A477,BASE.!$A$2:$T$878,15,FALSE)</f>
        <v>45-992536</v>
      </c>
      <c r="P477" s="124" t="str">
        <f>VLOOKUP(A477,BASE.!$A$2:$T$878,16,FALSE)</f>
        <v>Correo electrónico: Ciemvillarrica@gmail.com</v>
      </c>
      <c r="Q477" s="124">
        <f>VLOOKUP(A477,BASE.!$A$2:$T$878,17,FALSE)</f>
        <v>0</v>
      </c>
      <c r="R477" s="124" t="str">
        <f>VLOOKUP(A477,BASE.!$A$2:$T$878,18,FALSE)</f>
        <v>93401: Institución de Asistencia Social</v>
      </c>
      <c r="S477" s="124" t="str">
        <f>VLOOKUP(A477,BASE.!$A$2:$T$878,19,FALSE)</f>
        <v>Certificado de antecedentes financieros del año 2019, aprobados por el Subdepartamento de Supervisión Financiera Nacional.</v>
      </c>
      <c r="T477" s="169">
        <f>VLOOKUP(A477,BASE.!$A$2:$T$878,20,FALSE)</f>
        <v>37970</v>
      </c>
      <c r="U477" s="183">
        <v>6971</v>
      </c>
      <c r="V477" s="184">
        <v>46587836</v>
      </c>
      <c r="W477" s="184">
        <v>173031159</v>
      </c>
      <c r="X477" s="170">
        <v>44286</v>
      </c>
      <c r="Y477" s="166" t="s">
        <v>7879</v>
      </c>
      <c r="Z477" s="166" t="s">
        <v>7880</v>
      </c>
      <c r="AA477" s="183" t="s">
        <v>7988</v>
      </c>
    </row>
    <row r="478" spans="1:27" x14ac:dyDescent="0.2">
      <c r="A478" s="183">
        <v>6972</v>
      </c>
      <c r="B478" s="124" t="str">
        <f>VLOOKUP(A478,BASE.!$A$2:$T$878,2,FALSE)</f>
        <v>Corporación Programa de Atención a Niños y Jóvenes Chasqui</v>
      </c>
      <c r="C478" s="124">
        <f>VLOOKUP(A478,BASE.!$A$2:$T$878,3,FALSE)</f>
        <v>732420002</v>
      </c>
      <c r="D478" s="124" t="str">
        <f>VLOOKUP(A478,BASE.!$A$2:$T$878,4,FALSE)</f>
        <v>Corporación de Derecho Privado.</v>
      </c>
      <c r="E478" s="124" t="str">
        <f>VLOOKUP(A478,BASE.!$A$2:$T$878,5,FALSE)</f>
        <v xml:space="preserve">Decreto Supremo Nº853, de 24 de agosto de 1995, del Ministerio de Justicia. </v>
      </c>
      <c r="F478" s="124" t="str">
        <f>VLOOKUP(A478,BASE.!$A$2:$T$878,6,FALSE)</f>
        <v>Certificado de Vigencia Folio Nº 500233763494, de 19 de JUNIO de 2019, emitido por el Servicio de Registro Civil e Identificación</v>
      </c>
      <c r="G478" s="124" t="str">
        <f>VLOOKUP(A478,BASE.!$A$2:$T$878,7,FALSE)</f>
        <v>La promoción de alternativas de desarrollo y atención en medio libre de niños y jóvenes en alto riesgo social y la integración de su entorno familiar y comunitario.</v>
      </c>
      <c r="H478" s="124" t="str">
        <f>VLOOKUP(A478,BASE.!$A$2:$T$878,8,FALSE)</f>
        <v xml:space="preserve">DIRECTORIO:
Presidente: Victor Hugo Aranguiz Cuadra, 
Secretario: Barbara Cristina Cuadra Quiñones, 
Tesorero: Francisco Gilberto Pizarro Peña, 
Directores:
Juan Mario Miranda Leyton, 
Juan Antonio Ferreira Maureira, 
</v>
      </c>
      <c r="I478" s="124" t="str">
        <f>VLOOKUP(A478,BASE.!$A$2:$T$878,9,FALSE)</f>
        <v>Dos años en sus cargos.</v>
      </c>
      <c r="J478" s="124" t="str">
        <f>VLOOKUP(A478,BASE.!$A$2:$T$878,10,FALSE)</f>
        <v>27 de abril de 2019 al 27 de abril de 2021</v>
      </c>
      <c r="K478" s="124" t="str">
        <f>VLOOKUP(A478,BASE.!$A$2:$T$878,11,FALSE)</f>
        <v>Mandato General:
Presidenta: Victor Hugo Aranguiz Cabrera,
Secretaria Ejecutiva: Marianela Beatriz Apablaza Gómez, 
Para actuar sea en forma conjunta  o sea separada e indistintamente.</v>
      </c>
      <c r="L478" s="124" t="str">
        <f>VLOOKUP(A478,BASE.!$A$2:$T$878,12,FALSE)</f>
        <v xml:space="preserve">Arturo Prat N° 9, comuna de San Bernardo, Región  Metropolitana
</v>
      </c>
      <c r="M478" s="124" t="str">
        <f>VLOOKUP(A478,BASE.!$A$2:$T$878,13,FALSE)</f>
        <v>XIII</v>
      </c>
      <c r="N478" s="124" t="str">
        <f>VLOOKUP(A478,BASE.!$A$2:$T$878,14,FALSE)</f>
        <v xml:space="preserve"> San Bernardo</v>
      </c>
      <c r="O478" s="124" t="str">
        <f>VLOOKUP(A478,BASE.!$A$2:$T$878,15,FALSE)</f>
        <v xml:space="preserve">F: 9183032, </v>
      </c>
      <c r="P478" s="124" t="str">
        <f>VLOOKUP(A478,BASE.!$A$2:$T$878,16,FALSE)</f>
        <v xml:space="preserve">:corporación@chasqui.cl
</v>
      </c>
      <c r="Q478" s="124">
        <f>VLOOKUP(A478,BASE.!$A$2:$T$878,17,FALSE)</f>
        <v>0</v>
      </c>
      <c r="R478" s="124">
        <f>VLOOKUP(A478,BASE.!$A$2:$T$878,18,FALSE)</f>
        <v>93401</v>
      </c>
      <c r="S478" s="124" t="str">
        <f>VLOOKUP(A478,BASE.!$A$2:$T$878,19,FALSE)</f>
        <v>Se acompaña certificado de antecedentes financieros correspondiente al año 2019, aprobado por el Sub departamento de Supervisión Financeira Nacional</v>
      </c>
      <c r="T478" s="169">
        <f>VLOOKUP(A478,BASE.!$A$2:$T$878,20,FALSE)</f>
        <v>37970</v>
      </c>
      <c r="U478" s="183">
        <v>6972</v>
      </c>
      <c r="V478" s="184">
        <v>6206400</v>
      </c>
      <c r="W478" s="184">
        <v>19627740</v>
      </c>
      <c r="X478" s="170">
        <v>44286</v>
      </c>
      <c r="Y478" s="166" t="s">
        <v>7879</v>
      </c>
      <c r="Z478" s="166" t="s">
        <v>7880</v>
      </c>
      <c r="AA478" s="183" t="s">
        <v>7969</v>
      </c>
    </row>
    <row r="479" spans="1:27" x14ac:dyDescent="0.2">
      <c r="A479" s="183">
        <v>6972</v>
      </c>
      <c r="B479" s="124" t="str">
        <f>VLOOKUP(A479,BASE.!$A$2:$T$878,2,FALSE)</f>
        <v>Corporación Programa de Atención a Niños y Jóvenes Chasqui</v>
      </c>
      <c r="C479" s="124">
        <f>VLOOKUP(A479,BASE.!$A$2:$T$878,3,FALSE)</f>
        <v>732420002</v>
      </c>
      <c r="D479" s="124" t="str">
        <f>VLOOKUP(A479,BASE.!$A$2:$T$878,4,FALSE)</f>
        <v>Corporación de Derecho Privado.</v>
      </c>
      <c r="E479" s="124" t="str">
        <f>VLOOKUP(A479,BASE.!$A$2:$T$878,5,FALSE)</f>
        <v xml:space="preserve">Decreto Supremo Nº853, de 24 de agosto de 1995, del Ministerio de Justicia. </v>
      </c>
      <c r="F479" s="124" t="str">
        <f>VLOOKUP(A479,BASE.!$A$2:$T$878,6,FALSE)</f>
        <v>Certificado de Vigencia Folio Nº 500233763494, de 19 de JUNIO de 2019, emitido por el Servicio de Registro Civil e Identificación</v>
      </c>
      <c r="G479" s="124" t="str">
        <f>VLOOKUP(A479,BASE.!$A$2:$T$878,7,FALSE)</f>
        <v>La promoción de alternativas de desarrollo y atención en medio libre de niños y jóvenes en alto riesgo social y la integración de su entorno familiar y comunitario.</v>
      </c>
      <c r="H479" s="124" t="str">
        <f>VLOOKUP(A479,BASE.!$A$2:$T$878,8,FALSE)</f>
        <v xml:space="preserve">DIRECTORIO:
Presidente: Victor Hugo Aranguiz Cuadra, 
Secretario: Barbara Cristina Cuadra Quiñones, 
Tesorero: Francisco Gilberto Pizarro Peña, 
Directores:
Juan Mario Miranda Leyton, 
Juan Antonio Ferreira Maureira, 
</v>
      </c>
      <c r="I479" s="124" t="str">
        <f>VLOOKUP(A479,BASE.!$A$2:$T$878,9,FALSE)</f>
        <v>Dos años en sus cargos.</v>
      </c>
      <c r="J479" s="124" t="str">
        <f>VLOOKUP(A479,BASE.!$A$2:$T$878,10,FALSE)</f>
        <v>27 de abril de 2019 al 27 de abril de 2021</v>
      </c>
      <c r="K479" s="124" t="str">
        <f>VLOOKUP(A479,BASE.!$A$2:$T$878,11,FALSE)</f>
        <v>Mandato General:
Presidenta: Victor Hugo Aranguiz Cabrera,
Secretaria Ejecutiva: Marianela Beatriz Apablaza Gómez, 
Para actuar sea en forma conjunta  o sea separada e indistintamente.</v>
      </c>
      <c r="L479" s="124" t="str">
        <f>VLOOKUP(A479,BASE.!$A$2:$T$878,12,FALSE)</f>
        <v xml:space="preserve">Arturo Prat N° 9, comuna de San Bernardo, Región  Metropolitana
</v>
      </c>
      <c r="M479" s="124" t="str">
        <f>VLOOKUP(A479,BASE.!$A$2:$T$878,13,FALSE)</f>
        <v>XIII</v>
      </c>
      <c r="N479" s="124" t="str">
        <f>VLOOKUP(A479,BASE.!$A$2:$T$878,14,FALSE)</f>
        <v xml:space="preserve"> San Bernardo</v>
      </c>
      <c r="O479" s="124" t="str">
        <f>VLOOKUP(A479,BASE.!$A$2:$T$878,15,FALSE)</f>
        <v xml:space="preserve">F: 9183032, </v>
      </c>
      <c r="P479" s="124" t="str">
        <f>VLOOKUP(A479,BASE.!$A$2:$T$878,16,FALSE)</f>
        <v xml:space="preserve">:corporación@chasqui.cl
</v>
      </c>
      <c r="Q479" s="124">
        <f>VLOOKUP(A479,BASE.!$A$2:$T$878,17,FALSE)</f>
        <v>0</v>
      </c>
      <c r="R479" s="124">
        <f>VLOOKUP(A479,BASE.!$A$2:$T$878,18,FALSE)</f>
        <v>93401</v>
      </c>
      <c r="S479" s="124" t="str">
        <f>VLOOKUP(A479,BASE.!$A$2:$T$878,19,FALSE)</f>
        <v>Se acompaña certificado de antecedentes financieros correspondiente al año 2019, aprobado por el Sub departamento de Supervisión Financeira Nacional</v>
      </c>
      <c r="T479" s="169">
        <f>VLOOKUP(A479,BASE.!$A$2:$T$878,20,FALSE)</f>
        <v>37970</v>
      </c>
      <c r="U479" s="183">
        <v>6972</v>
      </c>
      <c r="V479" s="184">
        <v>7075296</v>
      </c>
      <c r="W479" s="184">
        <v>21225888</v>
      </c>
      <c r="X479" s="170">
        <v>44286</v>
      </c>
      <c r="Y479" s="166" t="s">
        <v>7879</v>
      </c>
      <c r="Z479" s="166" t="s">
        <v>7880</v>
      </c>
      <c r="AA479" s="183" t="s">
        <v>198</v>
      </c>
    </row>
    <row r="480" spans="1:27" x14ac:dyDescent="0.2">
      <c r="A480" s="183">
        <v>6973</v>
      </c>
      <c r="B480" s="124" t="str">
        <f>VLOOKUP(A480,BASE.!$A$2:$T$878,2,FALSE)</f>
        <v>Corporación Hogar Belén.</v>
      </c>
      <c r="C480" s="124">
        <f>VLOOKUP(A480,BASE.!$A$2:$T$878,3,FALSE)</f>
        <v>727581006</v>
      </c>
      <c r="D480" s="124" t="str">
        <f>VLOOKUP(A480,BASE.!$A$2:$T$878,4,FALSE)</f>
        <v>Corporación de Derecho Privado.</v>
      </c>
      <c r="E480" s="124" t="str">
        <f>VLOOKUP(A480,BASE.!$A$2:$T$878,5,FALSE)</f>
        <v xml:space="preserve">Otorgada por Decreto Supremo Nº 163, de fecha 03 de febrero 1995, del Ministerio de Justicia, publicado en el Diario Oficial el día 03 de octubre de 1996. </v>
      </c>
      <c r="F480" s="124" t="str">
        <f>VLOOKUP(A480,BASE.!$A$2:$T$878,6,FALSE)</f>
        <v xml:space="preserve">Certificado de vigencia, folio Nº 500341128041, de fecha 18 de agosto de 2020, del Servicio de Registro Civil e Identificación.
</v>
      </c>
      <c r="G480" s="124" t="str">
        <f>VLOOKUP(A480,BASE.!$A$2:$T$878,7,FALSE)</f>
        <v xml:space="preserve">Buscar la solución integral a los problemas que afectan a personas discapacitadas física, mental y sensorialmente y proporcionarles hogar a los que se encuentran en situación de abandono o de riesgo físico o moral.
</v>
      </c>
      <c r="H480" s="124" t="str">
        <f>VLOOKUP(A480,BASE.!$A$2:$T$878,8,FALSE)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480" s="124" t="str">
        <f>VLOOKUP(A480,BASE.!$A$2:$T$878,9,FALSE)</f>
        <v>Durarán 04 años en sus cargos.</v>
      </c>
      <c r="J480" s="124" t="str">
        <f>VLOOKUP(A480,BASE.!$A$2:$T$878,10,FALSE)</f>
        <v xml:space="preserve">Del 15 de marzo de 2019 al 15 de marzo de 2023. </v>
      </c>
      <c r="K480" s="124" t="str">
        <f>VLOOKUP(A480,BASE.!$A$2:$T$878,11,FALSE)</f>
        <v xml:space="preserve">Presidenta: María Matilde Pozo Álvarez
</v>
      </c>
      <c r="L480" s="124" t="str">
        <f>VLOOKUP(A480,BASE.!$A$2:$T$878,12,FALSE)</f>
        <v xml:space="preserve"> 10 Sur 31 y 32 Oriente Nº  1345, Población Carlos Trupp, Talca, VII Región.
</v>
      </c>
      <c r="M480" s="124" t="str">
        <f>VLOOKUP(A480,BASE.!$A$2:$T$878,13,FALSE)</f>
        <v>VII</v>
      </c>
      <c r="N480" s="124" t="str">
        <f>VLOOKUP(A480,BASE.!$A$2:$T$878,14,FALSE)</f>
        <v>Talca</v>
      </c>
      <c r="O480" s="124" t="str">
        <f>VLOOKUP(A480,BASE.!$A$2:$T$878,15,FALSE)</f>
        <v>fono (71)  2241065</v>
      </c>
      <c r="P480" s="124" t="str">
        <f>VLOOKUP(A480,BASE.!$A$2:$T$878,16,FALSE)</f>
        <v xml:space="preserve"> hogarbelen@hotmail.com  
</v>
      </c>
      <c r="Q480" s="124">
        <f>VLOOKUP(A480,BASE.!$A$2:$T$878,17,FALSE)</f>
        <v>0</v>
      </c>
      <c r="R480" s="124" t="str">
        <f>VLOOKUP(A480,BASE.!$A$2:$T$878,18,FALSE)</f>
        <v>93401: Institución de Asistencia Social</v>
      </c>
      <c r="S480" s="124" t="str">
        <f>VLOOKUP(A480,BASE.!$A$2:$T$878,19,FALSE)</f>
        <v>Se acompaña certificado financiero, sin fecha, correspondiente al año 2019 aprobado por el  Sub Departamento de Supervisión Financiera Nacional.</v>
      </c>
      <c r="T480" s="169">
        <f>VLOOKUP(A480,BASE.!$A$2:$T$878,20,FALSE)</f>
        <v>37970</v>
      </c>
      <c r="U480" s="183">
        <v>6973</v>
      </c>
      <c r="V480" s="184">
        <v>14325147</v>
      </c>
      <c r="W480" s="184">
        <v>35770504</v>
      </c>
      <c r="X480" s="170">
        <v>44286</v>
      </c>
      <c r="Y480" s="166" t="s">
        <v>7879</v>
      </c>
      <c r="Z480" s="166" t="s">
        <v>7880</v>
      </c>
      <c r="AA480" s="183" t="s">
        <v>7899</v>
      </c>
    </row>
    <row r="481" spans="1:27" x14ac:dyDescent="0.2">
      <c r="A481" s="183">
        <v>6974</v>
      </c>
      <c r="B481" s="124" t="str">
        <f>VLOOKUP(A481,BASE.!$A$2:$T$878,2,FALSE)</f>
        <v xml:space="preserve">
Policía de Investigaciones de Chile 
</v>
      </c>
      <c r="C481" s="124">
        <f>VLOOKUP(A481,BASE.!$A$2:$T$878,3,FALSE)</f>
        <v>605060005</v>
      </c>
      <c r="D481" s="124" t="str">
        <f>VLOOKUP(A481,BASE.!$A$2:$T$878,4,FALSE)</f>
        <v>no aparece</v>
      </c>
      <c r="E481" s="124" t="str">
        <f>VLOOKUP(A481,BASE.!$A$2:$T$878,5,FALSE)</f>
        <v xml:space="preserve">Otorgado por Decreto Ley N° 2460, de 1979.
</v>
      </c>
      <c r="F481" s="124" t="str">
        <f>VLOOKUP(A481,BASE.!$A$2:$T$878,6,FALSE)</f>
        <v xml:space="preserve">Indefinida
</v>
      </c>
      <c r="G481" s="124" t="str">
        <f>VLOOKUP(A481,BASE.!$A$2:$T$878,7,FALSE)</f>
        <v xml:space="preserve">Según Ley N° 2460, de 1979, art. 13 inciso segundo.
</v>
      </c>
      <c r="H481" s="124" t="str">
        <f>VLOOKUP(A481,BASE.!$A$2:$T$878,8,FALSE)</f>
        <v>no tiene</v>
      </c>
      <c r="I481" s="124">
        <f>VLOOKUP(A481,BASE.!$A$2:$T$878,9,FALSE)</f>
        <v>0</v>
      </c>
      <c r="J481" s="124">
        <f>VLOOKUP(A481,BASE.!$A$2:$T$878,10,FALSE)</f>
        <v>0</v>
      </c>
      <c r="K481" s="124" t="str">
        <f>VLOOKUP(A481,BASE.!$A$2:$T$878,11,FALSE)</f>
        <v>Héctor Ángel Espinosa Valenzuela,</v>
      </c>
      <c r="L481" s="124" t="str">
        <f>VLOOKUP(A481,BASE.!$A$2:$T$878,12,FALSE)</f>
        <v xml:space="preserve">General Mackenna N° 1314, Santiago, Región Metropolitana. 
</v>
      </c>
      <c r="M481" s="124" t="str">
        <f>VLOOKUP(A481,BASE.!$A$2:$T$878,13,FALSE)</f>
        <v>XIII</v>
      </c>
      <c r="N481" s="124" t="str">
        <f>VLOOKUP(A481,BASE.!$A$2:$T$878,14,FALSE)</f>
        <v>Santiago</v>
      </c>
      <c r="O481" s="124" t="str">
        <f>VLOOKUP(A481,BASE.!$A$2:$T$878,15,FALSE)</f>
        <v>Teléfono: 227080156</v>
      </c>
      <c r="P481" s="124" t="str">
        <f>VLOOKUP(A481,BASE.!$A$2:$T$878,16,FALSE)</f>
        <v xml:space="preserve">Correo electrónico: dirgral@investigaciones.cl
</v>
      </c>
      <c r="Q481" s="124">
        <f>VLOOKUP(A481,BASE.!$A$2:$T$878,17,FALSE)</f>
        <v>0</v>
      </c>
      <c r="R481" s="124" t="str">
        <f>VLOOKUP(A481,BASE.!$A$2:$T$878,18,FALSE)</f>
        <v xml:space="preserve">91001 Administración Pública </v>
      </c>
      <c r="S481" s="124" t="str">
        <f>VLOOKUP(A481,BASE.!$A$2:$T$878,19,FALSE)</f>
        <v>No se acompañan. Aplica Informe Jurídico Nº 09, de  fecha 14 de marzo de 2011 del Departamento Jurídico y Dictamen Nº 070791, de 2009, de la Contraloría General de la República</v>
      </c>
      <c r="T481" s="169">
        <f>VLOOKUP(A481,BASE.!$A$2:$T$878,20,FALSE)</f>
        <v>37970</v>
      </c>
      <c r="U481" s="183">
        <v>6974</v>
      </c>
      <c r="V481" s="184">
        <v>1923984</v>
      </c>
      <c r="W481" s="184">
        <v>13147224</v>
      </c>
      <c r="X481" s="170">
        <v>44286</v>
      </c>
      <c r="Y481" s="166" t="s">
        <v>7879</v>
      </c>
      <c r="Z481" s="166" t="s">
        <v>7880</v>
      </c>
      <c r="AA481" s="183" t="s">
        <v>6479</v>
      </c>
    </row>
    <row r="482" spans="1:27" x14ac:dyDescent="0.2">
      <c r="A482" s="183">
        <v>6974</v>
      </c>
      <c r="B482" s="124" t="str">
        <f>VLOOKUP(A482,BASE.!$A$2:$T$878,2,FALSE)</f>
        <v xml:space="preserve">
Policía de Investigaciones de Chile 
</v>
      </c>
      <c r="C482" s="124">
        <f>VLOOKUP(A482,BASE.!$A$2:$T$878,3,FALSE)</f>
        <v>605060005</v>
      </c>
      <c r="D482" s="124" t="str">
        <f>VLOOKUP(A482,BASE.!$A$2:$T$878,4,FALSE)</f>
        <v>no aparece</v>
      </c>
      <c r="E482" s="124" t="str">
        <f>VLOOKUP(A482,BASE.!$A$2:$T$878,5,FALSE)</f>
        <v xml:space="preserve">Otorgado por Decreto Ley N° 2460, de 1979.
</v>
      </c>
      <c r="F482" s="124" t="str">
        <f>VLOOKUP(A482,BASE.!$A$2:$T$878,6,FALSE)</f>
        <v xml:space="preserve">Indefinida
</v>
      </c>
      <c r="G482" s="124" t="str">
        <f>VLOOKUP(A482,BASE.!$A$2:$T$878,7,FALSE)</f>
        <v xml:space="preserve">Según Ley N° 2460, de 1979, art. 13 inciso segundo.
</v>
      </c>
      <c r="H482" s="124" t="str">
        <f>VLOOKUP(A482,BASE.!$A$2:$T$878,8,FALSE)</f>
        <v>no tiene</v>
      </c>
      <c r="I482" s="124">
        <f>VLOOKUP(A482,BASE.!$A$2:$T$878,9,FALSE)</f>
        <v>0</v>
      </c>
      <c r="J482" s="124">
        <f>VLOOKUP(A482,BASE.!$A$2:$T$878,10,FALSE)</f>
        <v>0</v>
      </c>
      <c r="K482" s="124" t="str">
        <f>VLOOKUP(A482,BASE.!$A$2:$T$878,11,FALSE)</f>
        <v>Héctor Ángel Espinosa Valenzuela,</v>
      </c>
      <c r="L482" s="124" t="str">
        <f>VLOOKUP(A482,BASE.!$A$2:$T$878,12,FALSE)</f>
        <v xml:space="preserve">General Mackenna N° 1314, Santiago, Región Metropolitana. 
</v>
      </c>
      <c r="M482" s="124" t="str">
        <f>VLOOKUP(A482,BASE.!$A$2:$T$878,13,FALSE)</f>
        <v>XIII</v>
      </c>
      <c r="N482" s="124" t="str">
        <f>VLOOKUP(A482,BASE.!$A$2:$T$878,14,FALSE)</f>
        <v>Santiago</v>
      </c>
      <c r="O482" s="124" t="str">
        <f>VLOOKUP(A482,BASE.!$A$2:$T$878,15,FALSE)</f>
        <v>Teléfono: 227080156</v>
      </c>
      <c r="P482" s="124" t="str">
        <f>VLOOKUP(A482,BASE.!$A$2:$T$878,16,FALSE)</f>
        <v xml:space="preserve">Correo electrónico: dirgral@investigaciones.cl
</v>
      </c>
      <c r="Q482" s="124">
        <f>VLOOKUP(A482,BASE.!$A$2:$T$878,17,FALSE)</f>
        <v>0</v>
      </c>
      <c r="R482" s="124" t="str">
        <f>VLOOKUP(A482,BASE.!$A$2:$T$878,18,FALSE)</f>
        <v xml:space="preserve">91001 Administración Pública </v>
      </c>
      <c r="S482" s="124" t="str">
        <f>VLOOKUP(A482,BASE.!$A$2:$T$878,19,FALSE)</f>
        <v>No se acompañan. Aplica Informe Jurídico Nº 09, de  fecha 14 de marzo de 2011 del Departamento Jurídico y Dictamen Nº 070791, de 2009, de la Contraloría General de la República</v>
      </c>
      <c r="T482" s="169">
        <f>VLOOKUP(A482,BASE.!$A$2:$T$878,20,FALSE)</f>
        <v>37970</v>
      </c>
      <c r="U482" s="183">
        <v>6974</v>
      </c>
      <c r="V482" s="184">
        <v>14429880</v>
      </c>
      <c r="W482" s="184">
        <v>43289640</v>
      </c>
      <c r="X482" s="170">
        <v>44286</v>
      </c>
      <c r="Y482" s="166" t="s">
        <v>7879</v>
      </c>
      <c r="Z482" s="166" t="s">
        <v>7880</v>
      </c>
      <c r="AA482" s="183" t="s">
        <v>7889</v>
      </c>
    </row>
    <row r="483" spans="1:27" x14ac:dyDescent="0.2">
      <c r="A483" s="183">
        <v>6975</v>
      </c>
      <c r="B483" s="124" t="str">
        <f>VLOOKUP(A483,BASE.!$A$2:$T$878,2,FALSE)</f>
        <v xml:space="preserve">Organización No Gubernamental de Desarrollo Centro Comunitario de Atención al Joven ONG C.E.C.A.S.- (CECAS)
</v>
      </c>
      <c r="C483" s="124">
        <f>VLOOKUP(A483,BASE.!$A$2:$T$878,3,FALSE)</f>
        <v>729097004</v>
      </c>
      <c r="D483" s="124" t="str">
        <f>VLOOKUP(A483,BASE.!$A$2:$T$878,4,FALSE)</f>
        <v xml:space="preserve">Corporación de Derecho Privado.
</v>
      </c>
      <c r="E483" s="124" t="str">
        <f>VLOOKUP(A483,BASE.!$A$2:$T$878,5,FALSE)</f>
        <v>Otorgado por Decreto Supremo Nº222, de fecha 20 de febrero de 1995, del Ministerio de Justicia.</v>
      </c>
      <c r="F483" s="124" t="str">
        <f>VLOOKUP(A483,BASE.!$A$2:$T$878,6,FALSE)</f>
        <v xml:space="preserve">Certificado de Vigencia de Persona Jurídica sin Fines de Lucro, emitido por el SRCEI, de fecha 13 de agosto de 2020
</v>
      </c>
      <c r="G483" s="124" t="str">
        <f>VLOOKUP(A483,BASE.!$A$2:$T$878,7,FALSE)</f>
        <v>Promoción del desarrollo, especialmente de las personas, familias, grupos y comunidades que viven en condiciones de pobreza y/o marginalidad.</v>
      </c>
      <c r="H483" s="124" t="str">
        <f>VLOOKUP(A483,BASE.!$A$2:$T$878,8,FALSE)</f>
        <v xml:space="preserve">Presidente: Erica del Carmen Palma Cid                               
Secretario: Claudio Aguirre Muñoz          
Tesorero: Carla Lorena Figueroa Arancibia
</v>
      </c>
      <c r="I483" s="124" t="str">
        <f>VLOOKUP(A483,BASE.!$A$2:$T$878,9,FALSE)</f>
        <v>Cada cinco Años</v>
      </c>
      <c r="J483" s="124" t="str">
        <f>VLOOKUP(A483,BASE.!$A$2:$T$878,10,FALSE)</f>
        <v>De fecha  22 de enero de 2016  al 22 de enero de 2021.</v>
      </c>
      <c r="K483" s="124" t="str">
        <f>VLOOKUP(A483,BASE.!$A$2:$T$878,11,FALSE)</f>
        <v xml:space="preserve">Presidente: Erica Palma Cid, 
Secretario Ejecutivo: Roberto Varela Arriagada 
</v>
      </c>
      <c r="L483" s="124" t="str">
        <f>VLOOKUP(A483,BASE.!$A$2:$T$878,12,FALSE)</f>
        <v xml:space="preserve">Balmaceda Nº 116, oficina 13, Llay Llay, Quinta Región 
</v>
      </c>
      <c r="M483" s="124" t="str">
        <f>VLOOKUP(A483,BASE.!$A$2:$T$878,13,FALSE)</f>
        <v>V</v>
      </c>
      <c r="N483" s="124" t="str">
        <f>VLOOKUP(A483,BASE.!$A$2:$T$878,14,FALSE)</f>
        <v>Llay Llay</v>
      </c>
      <c r="O483" s="124" t="str">
        <f>VLOOKUP(A483,BASE.!$A$2:$T$878,15,FALSE)</f>
        <v>(34) 2611381</v>
      </c>
      <c r="P483" s="124" t="str">
        <f>VLOOKUP(A483,BASE.!$A$2:$T$878,16,FALSE)</f>
        <v>admcongllayllay@yahoo.es</v>
      </c>
      <c r="Q483" s="124">
        <f>VLOOKUP(A483,BASE.!$A$2:$T$878,17,FALSE)</f>
        <v>0</v>
      </c>
      <c r="R483" s="124" t="str">
        <f>VLOOKUP(A483,BASE.!$A$2:$T$878,18,FALSE)</f>
        <v>93401: Institución de Asistencia Social</v>
      </c>
      <c r="S483" s="124" t="str">
        <f>VLOOKUP(A483,BASE.!$A$2:$T$878,19,FALSE)</f>
        <v xml:space="preserve">Certificado Financiero al año 2019, aprobado por parte del Subdepartamento de Supervisión Financiera de SENAME, en conformidad a Memorándum 122, de 27 de agosto de 2020
</v>
      </c>
      <c r="T483" s="169">
        <f>VLOOKUP(A483,BASE.!$A$2:$T$878,20,FALSE)</f>
        <v>37970</v>
      </c>
      <c r="U483" s="183">
        <v>6975</v>
      </c>
      <c r="V483" s="184">
        <v>19782900</v>
      </c>
      <c r="W483" s="184">
        <v>44608500</v>
      </c>
      <c r="X483" s="170">
        <v>44286</v>
      </c>
      <c r="Y483" s="166" t="s">
        <v>7879</v>
      </c>
      <c r="Z483" s="166" t="s">
        <v>7880</v>
      </c>
      <c r="AA483" s="183" t="s">
        <v>8010</v>
      </c>
    </row>
    <row r="484" spans="1:27" x14ac:dyDescent="0.2">
      <c r="A484" s="183">
        <v>6975</v>
      </c>
      <c r="B484" s="124" t="str">
        <f>VLOOKUP(A484,BASE.!$A$2:$T$878,2,FALSE)</f>
        <v xml:space="preserve">Organización No Gubernamental de Desarrollo Centro Comunitario de Atención al Joven ONG C.E.C.A.S.- (CECAS)
</v>
      </c>
      <c r="C484" s="124">
        <f>VLOOKUP(A484,BASE.!$A$2:$T$878,3,FALSE)</f>
        <v>729097004</v>
      </c>
      <c r="D484" s="124" t="str">
        <f>VLOOKUP(A484,BASE.!$A$2:$T$878,4,FALSE)</f>
        <v xml:space="preserve">Corporación de Derecho Privado.
</v>
      </c>
      <c r="E484" s="124" t="str">
        <f>VLOOKUP(A484,BASE.!$A$2:$T$878,5,FALSE)</f>
        <v>Otorgado por Decreto Supremo Nº222, de fecha 20 de febrero de 1995, del Ministerio de Justicia.</v>
      </c>
      <c r="F484" s="124" t="str">
        <f>VLOOKUP(A484,BASE.!$A$2:$T$878,6,FALSE)</f>
        <v xml:space="preserve">Certificado de Vigencia de Persona Jurídica sin Fines de Lucro, emitido por el SRCEI, de fecha 13 de agosto de 2020
</v>
      </c>
      <c r="G484" s="124" t="str">
        <f>VLOOKUP(A484,BASE.!$A$2:$T$878,7,FALSE)</f>
        <v>Promoción del desarrollo, especialmente de las personas, familias, grupos y comunidades que viven en condiciones de pobreza y/o marginalidad.</v>
      </c>
      <c r="H484" s="124" t="str">
        <f>VLOOKUP(A484,BASE.!$A$2:$T$878,8,FALSE)</f>
        <v xml:space="preserve">Presidente: Erica del Carmen Palma Cid                               
Secretario: Claudio Aguirre Muñoz          
Tesorero: Carla Lorena Figueroa Arancibia
</v>
      </c>
      <c r="I484" s="124" t="str">
        <f>VLOOKUP(A484,BASE.!$A$2:$T$878,9,FALSE)</f>
        <v>Cada cinco Años</v>
      </c>
      <c r="J484" s="124" t="str">
        <f>VLOOKUP(A484,BASE.!$A$2:$T$878,10,FALSE)</f>
        <v>De fecha  22 de enero de 2016  al 22 de enero de 2021.</v>
      </c>
      <c r="K484" s="124" t="str">
        <f>VLOOKUP(A484,BASE.!$A$2:$T$878,11,FALSE)</f>
        <v xml:space="preserve">Presidente: Erica Palma Cid, 
Secretario Ejecutivo: Roberto Varela Arriagada 
</v>
      </c>
      <c r="L484" s="124" t="str">
        <f>VLOOKUP(A484,BASE.!$A$2:$T$878,12,FALSE)</f>
        <v xml:space="preserve">Balmaceda Nº 116, oficina 13, Llay Llay, Quinta Región 
</v>
      </c>
      <c r="M484" s="124" t="str">
        <f>VLOOKUP(A484,BASE.!$A$2:$T$878,13,FALSE)</f>
        <v>V</v>
      </c>
      <c r="N484" s="124" t="str">
        <f>VLOOKUP(A484,BASE.!$A$2:$T$878,14,FALSE)</f>
        <v>Llay Llay</v>
      </c>
      <c r="O484" s="124" t="str">
        <f>VLOOKUP(A484,BASE.!$A$2:$T$878,15,FALSE)</f>
        <v>(34) 2611381</v>
      </c>
      <c r="P484" s="124" t="str">
        <f>VLOOKUP(A484,BASE.!$A$2:$T$878,16,FALSE)</f>
        <v>admcongllayllay@yahoo.es</v>
      </c>
      <c r="Q484" s="124">
        <f>VLOOKUP(A484,BASE.!$A$2:$T$878,17,FALSE)</f>
        <v>0</v>
      </c>
      <c r="R484" s="124" t="str">
        <f>VLOOKUP(A484,BASE.!$A$2:$T$878,18,FALSE)</f>
        <v>93401: Institución de Asistencia Social</v>
      </c>
      <c r="S484" s="124" t="str">
        <f>VLOOKUP(A484,BASE.!$A$2:$T$878,19,FALSE)</f>
        <v xml:space="preserve">Certificado Financiero al año 2019, aprobado por parte del Subdepartamento de Supervisión Financiera de SENAME, en conformidad a Memorándum 122, de 27 de agosto de 2020
</v>
      </c>
      <c r="T484" s="169">
        <f>VLOOKUP(A484,BASE.!$A$2:$T$878,20,FALSE)</f>
        <v>37970</v>
      </c>
      <c r="U484" s="183">
        <v>6975</v>
      </c>
      <c r="V484" s="184">
        <v>14507460</v>
      </c>
      <c r="W484" s="184">
        <v>32350860</v>
      </c>
      <c r="X484" s="170">
        <v>44286</v>
      </c>
      <c r="Y484" s="166" t="s">
        <v>7879</v>
      </c>
      <c r="Z484" s="166" t="s">
        <v>7880</v>
      </c>
      <c r="AA484" s="183" t="s">
        <v>7887</v>
      </c>
    </row>
    <row r="485" spans="1:27" x14ac:dyDescent="0.2">
      <c r="A485" s="183">
        <v>6979</v>
      </c>
      <c r="B485" s="124" t="str">
        <f>VLOOKUP(A485,BASE.!$A$2:$T$878,2,FALSE)</f>
        <v>Fundación Tierra de Esperanza</v>
      </c>
      <c r="C485" s="124">
        <f>VLOOKUP(A485,BASE.!$A$2:$T$878,3,FALSE)</f>
        <v>738689003</v>
      </c>
      <c r="D485" s="124" t="str">
        <f>VLOOKUP(A485,BASE.!$A$2:$T$878,4,FALSE)</f>
        <v>Fundación de Derecho Privado.</v>
      </c>
      <c r="E485" s="124" t="str">
        <f>VLOOKUP(A485,BASE.!$A$2:$T$878,5,FALSE)</f>
        <v>Otorgado por Decreto Supremo Nº 262, de fecha 2 de abril de 1997, por el Ministerio de Justicia. Publicado en el Diario Oficial con fecha 24 de abril de 1997.</v>
      </c>
      <c r="F485" s="124" t="str">
        <f>VLOOKUP(A485,BASE.!$A$2:$T$878,6,FALSE)</f>
        <v>Certificado de Vigencia inscripción Nº7421 de fecha 02 de abril de 1997. Folio N° 500328926944, emitido por el Servicio de Registro Civil e Identificación, de fecha 13 de julio de 2020.</v>
      </c>
      <c r="G485" s="124" t="str">
        <f>VLOOKUP(A485,BASE.!$A$2:$T$878,7,FALSE)</f>
        <v xml:space="preserve">Ayudar a la infancia desvalida sin distinción de sexo, sin distinción racial, creencia religiosa o política.
</v>
      </c>
      <c r="H485" s="124" t="str">
        <f>VLOOKUP(A485,BASE.!$A$2:$T$878,8,FALSE)</f>
        <v xml:space="preserve">Presidente: Simona de la Barra Cruzat.           
Secretario: Julián Humberto Carrasco Poblete.
Tesorero: Leoncio Toro Araya.
Director Ejecutivo: Rafael Mella Gallegos.
Director: Carlos Javier Contzen Fuentes.
</v>
      </c>
      <c r="I485" s="124" t="str">
        <f>VLOOKUP(A485,BASE.!$A$2:$T$878,9,FALSE)</f>
        <v>El Consejo durará tres años en sus cargos y se renovará tácita y sucesivamente cada tres años, salvo que la mayoría absoluta de los demás consejeros, resuelva su exclusión.</v>
      </c>
      <c r="J485" s="124" t="str">
        <f>VLOOKUP(A485,BASE.!$A$2:$T$878,10,FALSE)</f>
        <v>10 de enero de 2017 – 10 de enero 2020</v>
      </c>
      <c r="K485" s="124" t="str">
        <f>VLOOKUP(A485,BASE.!$A$2:$T$878,11,FALSE)</f>
        <v xml:space="preserve">Simona de la Barra Cruzat
Rafael Mella Gallegos.
Podrán actuar conjunta o separadamente.
</v>
      </c>
      <c r="L485" s="124" t="str">
        <f>VLOOKUP(A485,BASE.!$A$2:$T$878,12,FALSE)</f>
        <v>Exeter Nº 540-D, Concepción.</v>
      </c>
      <c r="M485" s="124" t="str">
        <f>VLOOKUP(A485,BASE.!$A$2:$T$878,13,FALSE)</f>
        <v>VIII</v>
      </c>
      <c r="N485" s="124" t="str">
        <f>VLOOKUP(A485,BASE.!$A$2:$T$878,14,FALSE)</f>
        <v>Concepción.</v>
      </c>
      <c r="O485" s="124" t="str">
        <f>VLOOKUP(A485,BASE.!$A$2:$T$878,15,FALSE)</f>
        <v xml:space="preserve"> 41-2106-850
</v>
      </c>
      <c r="P485" s="124" t="str">
        <f>VLOOKUP(A485,BASE.!$A$2:$T$878,16,FALSE)</f>
        <v>contacto@tdesperanza.cl</v>
      </c>
      <c r="Q485" s="124">
        <f>VLOOKUP(A485,BASE.!$A$2:$T$878,17,FALSE)</f>
        <v>0</v>
      </c>
      <c r="R485" s="124" t="str">
        <f>VLOOKUP(A485,BASE.!$A$2:$T$878,18,FALSE)</f>
        <v>93401.</v>
      </c>
      <c r="S485" s="124" t="str">
        <f>VLOOKUP(A485,BASE.!$A$2:$T$878,19,FALSE)</f>
        <v xml:space="preserve">Certificado de antecedentes financieros, correspondientes al año 2019, APROBADOS por Subdepartamento de Supervisión Financiera Nacional para su actualización.
</v>
      </c>
      <c r="T485" s="169">
        <f>VLOOKUP(A485,BASE.!$A$2:$T$878,20,FALSE)</f>
        <v>37970</v>
      </c>
      <c r="U485" s="183">
        <v>6979</v>
      </c>
      <c r="V485" s="184">
        <v>11697823</v>
      </c>
      <c r="W485" s="184">
        <v>32220319</v>
      </c>
      <c r="X485" s="170">
        <v>44286</v>
      </c>
      <c r="Y485" s="166" t="s">
        <v>7879</v>
      </c>
      <c r="Z485" s="166" t="s">
        <v>7880</v>
      </c>
      <c r="AA485" s="183" t="s">
        <v>8012</v>
      </c>
    </row>
    <row r="486" spans="1:27" x14ac:dyDescent="0.2">
      <c r="A486" s="183">
        <v>6979</v>
      </c>
      <c r="B486" s="124" t="str">
        <f>VLOOKUP(A486,BASE.!$A$2:$T$878,2,FALSE)</f>
        <v>Fundación Tierra de Esperanza</v>
      </c>
      <c r="C486" s="124">
        <f>VLOOKUP(A486,BASE.!$A$2:$T$878,3,FALSE)</f>
        <v>738689003</v>
      </c>
      <c r="D486" s="124" t="str">
        <f>VLOOKUP(A486,BASE.!$A$2:$T$878,4,FALSE)</f>
        <v>Fundación de Derecho Privado.</v>
      </c>
      <c r="E486" s="124" t="str">
        <f>VLOOKUP(A486,BASE.!$A$2:$T$878,5,FALSE)</f>
        <v>Otorgado por Decreto Supremo Nº 262, de fecha 2 de abril de 1997, por el Ministerio de Justicia. Publicado en el Diario Oficial con fecha 24 de abril de 1997.</v>
      </c>
      <c r="F486" s="124" t="str">
        <f>VLOOKUP(A486,BASE.!$A$2:$T$878,6,FALSE)</f>
        <v>Certificado de Vigencia inscripción Nº7421 de fecha 02 de abril de 1997. Folio N° 500328926944, emitido por el Servicio de Registro Civil e Identificación, de fecha 13 de julio de 2020.</v>
      </c>
      <c r="G486" s="124" t="str">
        <f>VLOOKUP(A486,BASE.!$A$2:$T$878,7,FALSE)</f>
        <v xml:space="preserve">Ayudar a la infancia desvalida sin distinción de sexo, sin distinción racial, creencia religiosa o política.
</v>
      </c>
      <c r="H486" s="124" t="str">
        <f>VLOOKUP(A486,BASE.!$A$2:$T$878,8,FALSE)</f>
        <v xml:space="preserve">Presidente: Simona de la Barra Cruzat.           
Secretario: Julián Humberto Carrasco Poblete.
Tesorero: Leoncio Toro Araya.
Director Ejecutivo: Rafael Mella Gallegos.
Director: Carlos Javier Contzen Fuentes.
</v>
      </c>
      <c r="I486" s="124" t="str">
        <f>VLOOKUP(A486,BASE.!$A$2:$T$878,9,FALSE)</f>
        <v>El Consejo durará tres años en sus cargos y se renovará tácita y sucesivamente cada tres años, salvo que la mayoría absoluta de los demás consejeros, resuelva su exclusión.</v>
      </c>
      <c r="J486" s="124" t="str">
        <f>VLOOKUP(A486,BASE.!$A$2:$T$878,10,FALSE)</f>
        <v>10 de enero de 2017 – 10 de enero 2020</v>
      </c>
      <c r="K486" s="124" t="str">
        <f>VLOOKUP(A486,BASE.!$A$2:$T$878,11,FALSE)</f>
        <v xml:space="preserve">Simona de la Barra Cruzat
Rafael Mella Gallegos.
Podrán actuar conjunta o separadamente.
</v>
      </c>
      <c r="L486" s="124" t="str">
        <f>VLOOKUP(A486,BASE.!$A$2:$T$878,12,FALSE)</f>
        <v>Exeter Nº 540-D, Concepción.</v>
      </c>
      <c r="M486" s="124" t="str">
        <f>VLOOKUP(A486,BASE.!$A$2:$T$878,13,FALSE)</f>
        <v>VIII</v>
      </c>
      <c r="N486" s="124" t="str">
        <f>VLOOKUP(A486,BASE.!$A$2:$T$878,14,FALSE)</f>
        <v>Concepción.</v>
      </c>
      <c r="O486" s="124" t="str">
        <f>VLOOKUP(A486,BASE.!$A$2:$T$878,15,FALSE)</f>
        <v xml:space="preserve"> 41-2106-850
</v>
      </c>
      <c r="P486" s="124" t="str">
        <f>VLOOKUP(A486,BASE.!$A$2:$T$878,16,FALSE)</f>
        <v>contacto@tdesperanza.cl</v>
      </c>
      <c r="Q486" s="124">
        <f>VLOOKUP(A486,BASE.!$A$2:$T$878,17,FALSE)</f>
        <v>0</v>
      </c>
      <c r="R486" s="124" t="str">
        <f>VLOOKUP(A486,BASE.!$A$2:$T$878,18,FALSE)</f>
        <v>93401.</v>
      </c>
      <c r="S486" s="124" t="str">
        <f>VLOOKUP(A486,BASE.!$A$2:$T$878,19,FALSE)</f>
        <v xml:space="preserve">Certificado de antecedentes financieros, correspondientes al año 2019, APROBADOS por Subdepartamento de Supervisión Financiera Nacional para su actualización.
</v>
      </c>
      <c r="T486" s="169">
        <f>VLOOKUP(A486,BASE.!$A$2:$T$878,20,FALSE)</f>
        <v>37970</v>
      </c>
      <c r="U486" s="183">
        <v>6979</v>
      </c>
      <c r="V486" s="184">
        <v>16791703</v>
      </c>
      <c r="W486" s="184">
        <v>31665547</v>
      </c>
      <c r="X486" s="170">
        <v>44286</v>
      </c>
      <c r="Y486" s="166" t="s">
        <v>7879</v>
      </c>
      <c r="Z486" s="166" t="s">
        <v>7880</v>
      </c>
      <c r="AA486" s="183" t="s">
        <v>230</v>
      </c>
    </row>
    <row r="487" spans="1:27" x14ac:dyDescent="0.2">
      <c r="A487" s="183">
        <v>6979</v>
      </c>
      <c r="B487" s="124" t="str">
        <f>VLOOKUP(A487,BASE.!$A$2:$T$878,2,FALSE)</f>
        <v>Fundación Tierra de Esperanza</v>
      </c>
      <c r="C487" s="124">
        <f>VLOOKUP(A487,BASE.!$A$2:$T$878,3,FALSE)</f>
        <v>738689003</v>
      </c>
      <c r="D487" s="124" t="str">
        <f>VLOOKUP(A487,BASE.!$A$2:$T$878,4,FALSE)</f>
        <v>Fundación de Derecho Privado.</v>
      </c>
      <c r="E487" s="124" t="str">
        <f>VLOOKUP(A487,BASE.!$A$2:$T$878,5,FALSE)</f>
        <v>Otorgado por Decreto Supremo Nº 262, de fecha 2 de abril de 1997, por el Ministerio de Justicia. Publicado en el Diario Oficial con fecha 24 de abril de 1997.</v>
      </c>
      <c r="F487" s="124" t="str">
        <f>VLOOKUP(A487,BASE.!$A$2:$T$878,6,FALSE)</f>
        <v>Certificado de Vigencia inscripción Nº7421 de fecha 02 de abril de 1997. Folio N° 500328926944, emitido por el Servicio de Registro Civil e Identificación, de fecha 13 de julio de 2020.</v>
      </c>
      <c r="G487" s="124" t="str">
        <f>VLOOKUP(A487,BASE.!$A$2:$T$878,7,FALSE)</f>
        <v xml:space="preserve">Ayudar a la infancia desvalida sin distinción de sexo, sin distinción racial, creencia religiosa o política.
</v>
      </c>
      <c r="H487" s="124" t="str">
        <f>VLOOKUP(A487,BASE.!$A$2:$T$878,8,FALSE)</f>
        <v xml:space="preserve">Presidente: Simona de la Barra Cruzat.           
Secretario: Julián Humberto Carrasco Poblete.
Tesorero: Leoncio Toro Araya.
Director Ejecutivo: Rafael Mella Gallegos.
Director: Carlos Javier Contzen Fuentes.
</v>
      </c>
      <c r="I487" s="124" t="str">
        <f>VLOOKUP(A487,BASE.!$A$2:$T$878,9,FALSE)</f>
        <v>El Consejo durará tres años en sus cargos y se renovará tácita y sucesivamente cada tres años, salvo que la mayoría absoluta de los demás consejeros, resuelva su exclusión.</v>
      </c>
      <c r="J487" s="124" t="str">
        <f>VLOOKUP(A487,BASE.!$A$2:$T$878,10,FALSE)</f>
        <v>10 de enero de 2017 – 10 de enero 2020</v>
      </c>
      <c r="K487" s="124" t="str">
        <f>VLOOKUP(A487,BASE.!$A$2:$T$878,11,FALSE)</f>
        <v xml:space="preserve">Simona de la Barra Cruzat
Rafael Mella Gallegos.
Podrán actuar conjunta o separadamente.
</v>
      </c>
      <c r="L487" s="124" t="str">
        <f>VLOOKUP(A487,BASE.!$A$2:$T$878,12,FALSE)</f>
        <v>Exeter Nº 540-D, Concepción.</v>
      </c>
      <c r="M487" s="124" t="str">
        <f>VLOOKUP(A487,BASE.!$A$2:$T$878,13,FALSE)</f>
        <v>VIII</v>
      </c>
      <c r="N487" s="124" t="str">
        <f>VLOOKUP(A487,BASE.!$A$2:$T$878,14,FALSE)</f>
        <v>Concepción.</v>
      </c>
      <c r="O487" s="124" t="str">
        <f>VLOOKUP(A487,BASE.!$A$2:$T$878,15,FALSE)</f>
        <v xml:space="preserve"> 41-2106-850
</v>
      </c>
      <c r="P487" s="124" t="str">
        <f>VLOOKUP(A487,BASE.!$A$2:$T$878,16,FALSE)</f>
        <v>contacto@tdesperanza.cl</v>
      </c>
      <c r="Q487" s="124">
        <f>VLOOKUP(A487,BASE.!$A$2:$T$878,17,FALSE)</f>
        <v>0</v>
      </c>
      <c r="R487" s="124" t="str">
        <f>VLOOKUP(A487,BASE.!$A$2:$T$878,18,FALSE)</f>
        <v>93401.</v>
      </c>
      <c r="S487" s="124" t="str">
        <f>VLOOKUP(A487,BASE.!$A$2:$T$878,19,FALSE)</f>
        <v xml:space="preserve">Certificado de antecedentes financieros, correspondientes al año 2019, APROBADOS por Subdepartamento de Supervisión Financiera Nacional para su actualización.
</v>
      </c>
      <c r="T487" s="169">
        <f>VLOOKUP(A487,BASE.!$A$2:$T$878,20,FALSE)</f>
        <v>37970</v>
      </c>
      <c r="U487" s="183">
        <v>6979</v>
      </c>
      <c r="V487" s="184">
        <v>233859154</v>
      </c>
      <c r="W487" s="184">
        <v>580883445</v>
      </c>
      <c r="X487" s="170">
        <v>44286</v>
      </c>
      <c r="Y487" s="166" t="s">
        <v>7879</v>
      </c>
      <c r="Z487" s="166" t="s">
        <v>7880</v>
      </c>
      <c r="AA487" s="183" t="s">
        <v>7882</v>
      </c>
    </row>
    <row r="488" spans="1:27" x14ac:dyDescent="0.2">
      <c r="A488" s="183">
        <v>6979</v>
      </c>
      <c r="B488" s="124" t="str">
        <f>VLOOKUP(A488,BASE.!$A$2:$T$878,2,FALSE)</f>
        <v>Fundación Tierra de Esperanza</v>
      </c>
      <c r="C488" s="124">
        <f>VLOOKUP(A488,BASE.!$A$2:$T$878,3,FALSE)</f>
        <v>738689003</v>
      </c>
      <c r="D488" s="124" t="str">
        <f>VLOOKUP(A488,BASE.!$A$2:$T$878,4,FALSE)</f>
        <v>Fundación de Derecho Privado.</v>
      </c>
      <c r="E488" s="124" t="str">
        <f>VLOOKUP(A488,BASE.!$A$2:$T$878,5,FALSE)</f>
        <v>Otorgado por Decreto Supremo Nº 262, de fecha 2 de abril de 1997, por el Ministerio de Justicia. Publicado en el Diario Oficial con fecha 24 de abril de 1997.</v>
      </c>
      <c r="F488" s="124" t="str">
        <f>VLOOKUP(A488,BASE.!$A$2:$T$878,6,FALSE)</f>
        <v>Certificado de Vigencia inscripción Nº7421 de fecha 02 de abril de 1997. Folio N° 500328926944, emitido por el Servicio de Registro Civil e Identificación, de fecha 13 de julio de 2020.</v>
      </c>
      <c r="G488" s="124" t="str">
        <f>VLOOKUP(A488,BASE.!$A$2:$T$878,7,FALSE)</f>
        <v xml:space="preserve">Ayudar a la infancia desvalida sin distinción de sexo, sin distinción racial, creencia religiosa o política.
</v>
      </c>
      <c r="H488" s="124" t="str">
        <f>VLOOKUP(A488,BASE.!$A$2:$T$878,8,FALSE)</f>
        <v xml:space="preserve">Presidente: Simona de la Barra Cruzat.           
Secretario: Julián Humberto Carrasco Poblete.
Tesorero: Leoncio Toro Araya.
Director Ejecutivo: Rafael Mella Gallegos.
Director: Carlos Javier Contzen Fuentes.
</v>
      </c>
      <c r="I488" s="124" t="str">
        <f>VLOOKUP(A488,BASE.!$A$2:$T$878,9,FALSE)</f>
        <v>El Consejo durará tres años en sus cargos y se renovará tácita y sucesivamente cada tres años, salvo que la mayoría absoluta de los demás consejeros, resuelva su exclusión.</v>
      </c>
      <c r="J488" s="124" t="str">
        <f>VLOOKUP(A488,BASE.!$A$2:$T$878,10,FALSE)</f>
        <v>10 de enero de 2017 – 10 de enero 2020</v>
      </c>
      <c r="K488" s="124" t="str">
        <f>VLOOKUP(A488,BASE.!$A$2:$T$878,11,FALSE)</f>
        <v xml:space="preserve">Simona de la Barra Cruzat
Rafael Mella Gallegos.
Podrán actuar conjunta o separadamente.
</v>
      </c>
      <c r="L488" s="124" t="str">
        <f>VLOOKUP(A488,BASE.!$A$2:$T$878,12,FALSE)</f>
        <v>Exeter Nº 540-D, Concepción.</v>
      </c>
      <c r="M488" s="124" t="str">
        <f>VLOOKUP(A488,BASE.!$A$2:$T$878,13,FALSE)</f>
        <v>VIII</v>
      </c>
      <c r="N488" s="124" t="str">
        <f>VLOOKUP(A488,BASE.!$A$2:$T$878,14,FALSE)</f>
        <v>Concepción.</v>
      </c>
      <c r="O488" s="124" t="str">
        <f>VLOOKUP(A488,BASE.!$A$2:$T$878,15,FALSE)</f>
        <v xml:space="preserve"> 41-2106-850
</v>
      </c>
      <c r="P488" s="124" t="str">
        <f>VLOOKUP(A488,BASE.!$A$2:$T$878,16,FALSE)</f>
        <v>contacto@tdesperanza.cl</v>
      </c>
      <c r="Q488" s="124">
        <f>VLOOKUP(A488,BASE.!$A$2:$T$878,17,FALSE)</f>
        <v>0</v>
      </c>
      <c r="R488" s="124" t="str">
        <f>VLOOKUP(A488,BASE.!$A$2:$T$878,18,FALSE)</f>
        <v>93401.</v>
      </c>
      <c r="S488" s="124" t="str">
        <f>VLOOKUP(A488,BASE.!$A$2:$T$878,19,FALSE)</f>
        <v xml:space="preserve">Certificado de antecedentes financieros, correspondientes al año 2019, APROBADOS por Subdepartamento de Supervisión Financiera Nacional para su actualización.
</v>
      </c>
      <c r="T488" s="169">
        <f>VLOOKUP(A488,BASE.!$A$2:$T$878,20,FALSE)</f>
        <v>37970</v>
      </c>
      <c r="U488" s="183">
        <v>6979</v>
      </c>
      <c r="V488" s="184">
        <v>98045811</v>
      </c>
      <c r="W488" s="184">
        <v>209202504</v>
      </c>
      <c r="X488" s="170">
        <v>44286</v>
      </c>
      <c r="Y488" s="166" t="s">
        <v>7879</v>
      </c>
      <c r="Z488" s="166" t="s">
        <v>7880</v>
      </c>
      <c r="AA488" s="183" t="s">
        <v>7883</v>
      </c>
    </row>
    <row r="489" spans="1:27" x14ac:dyDescent="0.2">
      <c r="A489" s="183">
        <v>6979</v>
      </c>
      <c r="B489" s="124" t="str">
        <f>VLOOKUP(A489,BASE.!$A$2:$T$878,2,FALSE)</f>
        <v>Fundación Tierra de Esperanza</v>
      </c>
      <c r="C489" s="124">
        <f>VLOOKUP(A489,BASE.!$A$2:$T$878,3,FALSE)</f>
        <v>738689003</v>
      </c>
      <c r="D489" s="124" t="str">
        <f>VLOOKUP(A489,BASE.!$A$2:$T$878,4,FALSE)</f>
        <v>Fundación de Derecho Privado.</v>
      </c>
      <c r="E489" s="124" t="str">
        <f>VLOOKUP(A489,BASE.!$A$2:$T$878,5,FALSE)</f>
        <v>Otorgado por Decreto Supremo Nº 262, de fecha 2 de abril de 1997, por el Ministerio de Justicia. Publicado en el Diario Oficial con fecha 24 de abril de 1997.</v>
      </c>
      <c r="F489" s="124" t="str">
        <f>VLOOKUP(A489,BASE.!$A$2:$T$878,6,FALSE)</f>
        <v>Certificado de Vigencia inscripción Nº7421 de fecha 02 de abril de 1997. Folio N° 500328926944, emitido por el Servicio de Registro Civil e Identificación, de fecha 13 de julio de 2020.</v>
      </c>
      <c r="G489" s="124" t="str">
        <f>VLOOKUP(A489,BASE.!$A$2:$T$878,7,FALSE)</f>
        <v xml:space="preserve">Ayudar a la infancia desvalida sin distinción de sexo, sin distinción racial, creencia religiosa o política.
</v>
      </c>
      <c r="H489" s="124" t="str">
        <f>VLOOKUP(A489,BASE.!$A$2:$T$878,8,FALSE)</f>
        <v xml:space="preserve">Presidente: Simona de la Barra Cruzat.           
Secretario: Julián Humberto Carrasco Poblete.
Tesorero: Leoncio Toro Araya.
Director Ejecutivo: Rafael Mella Gallegos.
Director: Carlos Javier Contzen Fuentes.
</v>
      </c>
      <c r="I489" s="124" t="str">
        <f>VLOOKUP(A489,BASE.!$A$2:$T$878,9,FALSE)</f>
        <v>El Consejo durará tres años en sus cargos y se renovará tácita y sucesivamente cada tres años, salvo que la mayoría absoluta de los demás consejeros, resuelva su exclusión.</v>
      </c>
      <c r="J489" s="124" t="str">
        <f>VLOOKUP(A489,BASE.!$A$2:$T$878,10,FALSE)</f>
        <v>10 de enero de 2017 – 10 de enero 2020</v>
      </c>
      <c r="K489" s="124" t="str">
        <f>VLOOKUP(A489,BASE.!$A$2:$T$878,11,FALSE)</f>
        <v xml:space="preserve">Simona de la Barra Cruzat
Rafael Mella Gallegos.
Podrán actuar conjunta o separadamente.
</v>
      </c>
      <c r="L489" s="124" t="str">
        <f>VLOOKUP(A489,BASE.!$A$2:$T$878,12,FALSE)</f>
        <v>Exeter Nº 540-D, Concepción.</v>
      </c>
      <c r="M489" s="124" t="str">
        <f>VLOOKUP(A489,BASE.!$A$2:$T$878,13,FALSE)</f>
        <v>VIII</v>
      </c>
      <c r="N489" s="124" t="str">
        <f>VLOOKUP(A489,BASE.!$A$2:$T$878,14,FALSE)</f>
        <v>Concepción.</v>
      </c>
      <c r="O489" s="124" t="str">
        <f>VLOOKUP(A489,BASE.!$A$2:$T$878,15,FALSE)</f>
        <v xml:space="preserve"> 41-2106-850
</v>
      </c>
      <c r="P489" s="124" t="str">
        <f>VLOOKUP(A489,BASE.!$A$2:$T$878,16,FALSE)</f>
        <v>contacto@tdesperanza.cl</v>
      </c>
      <c r="Q489" s="124">
        <f>VLOOKUP(A489,BASE.!$A$2:$T$878,17,FALSE)</f>
        <v>0</v>
      </c>
      <c r="R489" s="124" t="str">
        <f>VLOOKUP(A489,BASE.!$A$2:$T$878,18,FALSE)</f>
        <v>93401.</v>
      </c>
      <c r="S489" s="124" t="str">
        <f>VLOOKUP(A489,BASE.!$A$2:$T$878,19,FALSE)</f>
        <v xml:space="preserve">Certificado de antecedentes financieros, correspondientes al año 2019, APROBADOS por Subdepartamento de Supervisión Financiera Nacional para su actualización.
</v>
      </c>
      <c r="T489" s="169">
        <f>VLOOKUP(A489,BASE.!$A$2:$T$878,20,FALSE)</f>
        <v>37970</v>
      </c>
      <c r="U489" s="183">
        <v>6979</v>
      </c>
      <c r="V489" s="184">
        <v>7075296</v>
      </c>
      <c r="W489" s="184">
        <v>26886125</v>
      </c>
      <c r="X489" s="170">
        <v>44286</v>
      </c>
      <c r="Y489" s="166" t="s">
        <v>7879</v>
      </c>
      <c r="Z489" s="166" t="s">
        <v>7880</v>
      </c>
      <c r="AA489" s="183" t="s">
        <v>7910</v>
      </c>
    </row>
    <row r="490" spans="1:27" x14ac:dyDescent="0.2">
      <c r="A490" s="183">
        <v>6979</v>
      </c>
      <c r="B490" s="124" t="str">
        <f>VLOOKUP(A490,BASE.!$A$2:$T$878,2,FALSE)</f>
        <v>Fundación Tierra de Esperanza</v>
      </c>
      <c r="C490" s="124">
        <f>VLOOKUP(A490,BASE.!$A$2:$T$878,3,FALSE)</f>
        <v>738689003</v>
      </c>
      <c r="D490" s="124" t="str">
        <f>VLOOKUP(A490,BASE.!$A$2:$T$878,4,FALSE)</f>
        <v>Fundación de Derecho Privado.</v>
      </c>
      <c r="E490" s="124" t="str">
        <f>VLOOKUP(A490,BASE.!$A$2:$T$878,5,FALSE)</f>
        <v>Otorgado por Decreto Supremo Nº 262, de fecha 2 de abril de 1997, por el Ministerio de Justicia. Publicado en el Diario Oficial con fecha 24 de abril de 1997.</v>
      </c>
      <c r="F490" s="124" t="str">
        <f>VLOOKUP(A490,BASE.!$A$2:$T$878,6,FALSE)</f>
        <v>Certificado de Vigencia inscripción Nº7421 de fecha 02 de abril de 1997. Folio N° 500328926944, emitido por el Servicio de Registro Civil e Identificación, de fecha 13 de julio de 2020.</v>
      </c>
      <c r="G490" s="124" t="str">
        <f>VLOOKUP(A490,BASE.!$A$2:$T$878,7,FALSE)</f>
        <v xml:space="preserve">Ayudar a la infancia desvalida sin distinción de sexo, sin distinción racial, creencia religiosa o política.
</v>
      </c>
      <c r="H490" s="124" t="str">
        <f>VLOOKUP(A490,BASE.!$A$2:$T$878,8,FALSE)</f>
        <v xml:space="preserve">Presidente: Simona de la Barra Cruzat.           
Secretario: Julián Humberto Carrasco Poblete.
Tesorero: Leoncio Toro Araya.
Director Ejecutivo: Rafael Mella Gallegos.
Director: Carlos Javier Contzen Fuentes.
</v>
      </c>
      <c r="I490" s="124" t="str">
        <f>VLOOKUP(A490,BASE.!$A$2:$T$878,9,FALSE)</f>
        <v>El Consejo durará tres años en sus cargos y se renovará tácita y sucesivamente cada tres años, salvo que la mayoría absoluta de los demás consejeros, resuelva su exclusión.</v>
      </c>
      <c r="J490" s="124" t="str">
        <f>VLOOKUP(A490,BASE.!$A$2:$T$878,10,FALSE)</f>
        <v>10 de enero de 2017 – 10 de enero 2020</v>
      </c>
      <c r="K490" s="124" t="str">
        <f>VLOOKUP(A490,BASE.!$A$2:$T$878,11,FALSE)</f>
        <v xml:space="preserve">Simona de la Barra Cruzat
Rafael Mella Gallegos.
Podrán actuar conjunta o separadamente.
</v>
      </c>
      <c r="L490" s="124" t="str">
        <f>VLOOKUP(A490,BASE.!$A$2:$T$878,12,FALSE)</f>
        <v>Exeter Nº 540-D, Concepción.</v>
      </c>
      <c r="M490" s="124" t="str">
        <f>VLOOKUP(A490,BASE.!$A$2:$T$878,13,FALSE)</f>
        <v>VIII</v>
      </c>
      <c r="N490" s="124" t="str">
        <f>VLOOKUP(A490,BASE.!$A$2:$T$878,14,FALSE)</f>
        <v>Concepción.</v>
      </c>
      <c r="O490" s="124" t="str">
        <f>VLOOKUP(A490,BASE.!$A$2:$T$878,15,FALSE)</f>
        <v xml:space="preserve"> 41-2106-850
</v>
      </c>
      <c r="P490" s="124" t="str">
        <f>VLOOKUP(A490,BASE.!$A$2:$T$878,16,FALSE)</f>
        <v>contacto@tdesperanza.cl</v>
      </c>
      <c r="Q490" s="124">
        <f>VLOOKUP(A490,BASE.!$A$2:$T$878,17,FALSE)</f>
        <v>0</v>
      </c>
      <c r="R490" s="124" t="str">
        <f>VLOOKUP(A490,BASE.!$A$2:$T$878,18,FALSE)</f>
        <v>93401.</v>
      </c>
      <c r="S490" s="124" t="str">
        <f>VLOOKUP(A490,BASE.!$A$2:$T$878,19,FALSE)</f>
        <v xml:space="preserve">Certificado de antecedentes financieros, correspondientes al año 2019, APROBADOS por Subdepartamento de Supervisión Financiera Nacional para su actualización.
</v>
      </c>
      <c r="T490" s="169">
        <f>VLOOKUP(A490,BASE.!$A$2:$T$878,20,FALSE)</f>
        <v>37970</v>
      </c>
      <c r="U490" s="183">
        <v>6979</v>
      </c>
      <c r="V490" s="184">
        <v>32927642</v>
      </c>
      <c r="W490" s="184">
        <v>105956096</v>
      </c>
      <c r="X490" s="170">
        <v>44286</v>
      </c>
      <c r="Y490" s="166" t="s">
        <v>7879</v>
      </c>
      <c r="Z490" s="166" t="s">
        <v>7880</v>
      </c>
      <c r="AA490" s="183" t="s">
        <v>162</v>
      </c>
    </row>
    <row r="491" spans="1:27" x14ac:dyDescent="0.2">
      <c r="A491" s="183">
        <v>6979</v>
      </c>
      <c r="B491" s="124" t="str">
        <f>VLOOKUP(A491,BASE.!$A$2:$T$878,2,FALSE)</f>
        <v>Fundación Tierra de Esperanza</v>
      </c>
      <c r="C491" s="124">
        <f>VLOOKUP(A491,BASE.!$A$2:$T$878,3,FALSE)</f>
        <v>738689003</v>
      </c>
      <c r="D491" s="124" t="str">
        <f>VLOOKUP(A491,BASE.!$A$2:$T$878,4,FALSE)</f>
        <v>Fundación de Derecho Privado.</v>
      </c>
      <c r="E491" s="124" t="str">
        <f>VLOOKUP(A491,BASE.!$A$2:$T$878,5,FALSE)</f>
        <v>Otorgado por Decreto Supremo Nº 262, de fecha 2 de abril de 1997, por el Ministerio de Justicia. Publicado en el Diario Oficial con fecha 24 de abril de 1997.</v>
      </c>
      <c r="F491" s="124" t="str">
        <f>VLOOKUP(A491,BASE.!$A$2:$T$878,6,FALSE)</f>
        <v>Certificado de Vigencia inscripción Nº7421 de fecha 02 de abril de 1997. Folio N° 500328926944, emitido por el Servicio de Registro Civil e Identificación, de fecha 13 de julio de 2020.</v>
      </c>
      <c r="G491" s="124" t="str">
        <f>VLOOKUP(A491,BASE.!$A$2:$T$878,7,FALSE)</f>
        <v xml:space="preserve">Ayudar a la infancia desvalida sin distinción de sexo, sin distinción racial, creencia religiosa o política.
</v>
      </c>
      <c r="H491" s="124" t="str">
        <f>VLOOKUP(A491,BASE.!$A$2:$T$878,8,FALSE)</f>
        <v xml:space="preserve">Presidente: Simona de la Barra Cruzat.           
Secretario: Julián Humberto Carrasco Poblete.
Tesorero: Leoncio Toro Araya.
Director Ejecutivo: Rafael Mella Gallegos.
Director: Carlos Javier Contzen Fuentes.
</v>
      </c>
      <c r="I491" s="124" t="str">
        <f>VLOOKUP(A491,BASE.!$A$2:$T$878,9,FALSE)</f>
        <v>El Consejo durará tres años en sus cargos y se renovará tácita y sucesivamente cada tres años, salvo que la mayoría absoluta de los demás consejeros, resuelva su exclusión.</v>
      </c>
      <c r="J491" s="124" t="str">
        <f>VLOOKUP(A491,BASE.!$A$2:$T$878,10,FALSE)</f>
        <v>10 de enero de 2017 – 10 de enero 2020</v>
      </c>
      <c r="K491" s="124" t="str">
        <f>VLOOKUP(A491,BASE.!$A$2:$T$878,11,FALSE)</f>
        <v xml:space="preserve">Simona de la Barra Cruzat
Rafael Mella Gallegos.
Podrán actuar conjunta o separadamente.
</v>
      </c>
      <c r="L491" s="124" t="str">
        <f>VLOOKUP(A491,BASE.!$A$2:$T$878,12,FALSE)</f>
        <v>Exeter Nº 540-D, Concepción.</v>
      </c>
      <c r="M491" s="124" t="str">
        <f>VLOOKUP(A491,BASE.!$A$2:$T$878,13,FALSE)</f>
        <v>VIII</v>
      </c>
      <c r="N491" s="124" t="str">
        <f>VLOOKUP(A491,BASE.!$A$2:$T$878,14,FALSE)</f>
        <v>Concepción.</v>
      </c>
      <c r="O491" s="124" t="str">
        <f>VLOOKUP(A491,BASE.!$A$2:$T$878,15,FALSE)</f>
        <v xml:space="preserve"> 41-2106-850
</v>
      </c>
      <c r="P491" s="124" t="str">
        <f>VLOOKUP(A491,BASE.!$A$2:$T$878,16,FALSE)</f>
        <v>contacto@tdesperanza.cl</v>
      </c>
      <c r="Q491" s="124">
        <f>VLOOKUP(A491,BASE.!$A$2:$T$878,17,FALSE)</f>
        <v>0</v>
      </c>
      <c r="R491" s="124" t="str">
        <f>VLOOKUP(A491,BASE.!$A$2:$T$878,18,FALSE)</f>
        <v>93401.</v>
      </c>
      <c r="S491" s="124" t="str">
        <f>VLOOKUP(A491,BASE.!$A$2:$T$878,19,FALSE)</f>
        <v xml:space="preserve">Certificado de antecedentes financieros, correspondientes al año 2019, APROBADOS por Subdepartamento de Supervisión Financiera Nacional para su actualización.
</v>
      </c>
      <c r="T491" s="169">
        <f>VLOOKUP(A491,BASE.!$A$2:$T$878,20,FALSE)</f>
        <v>37970</v>
      </c>
      <c r="U491" s="183">
        <v>6979</v>
      </c>
      <c r="V491" s="184">
        <v>3454710</v>
      </c>
      <c r="W491" s="184">
        <v>10835226</v>
      </c>
      <c r="X491" s="170">
        <v>44286</v>
      </c>
      <c r="Y491" s="166" t="s">
        <v>7879</v>
      </c>
      <c r="Z491" s="166" t="s">
        <v>7880</v>
      </c>
      <c r="AA491" s="183" t="s">
        <v>7913</v>
      </c>
    </row>
    <row r="492" spans="1:27" x14ac:dyDescent="0.2">
      <c r="A492" s="183">
        <v>6979</v>
      </c>
      <c r="B492" s="124" t="str">
        <f>VLOOKUP(A492,BASE.!$A$2:$T$878,2,FALSE)</f>
        <v>Fundación Tierra de Esperanza</v>
      </c>
      <c r="C492" s="124">
        <f>VLOOKUP(A492,BASE.!$A$2:$T$878,3,FALSE)</f>
        <v>738689003</v>
      </c>
      <c r="D492" s="124" t="str">
        <f>VLOOKUP(A492,BASE.!$A$2:$T$878,4,FALSE)</f>
        <v>Fundación de Derecho Privado.</v>
      </c>
      <c r="E492" s="124" t="str">
        <f>VLOOKUP(A492,BASE.!$A$2:$T$878,5,FALSE)</f>
        <v>Otorgado por Decreto Supremo Nº 262, de fecha 2 de abril de 1997, por el Ministerio de Justicia. Publicado en el Diario Oficial con fecha 24 de abril de 1997.</v>
      </c>
      <c r="F492" s="124" t="str">
        <f>VLOOKUP(A492,BASE.!$A$2:$T$878,6,FALSE)</f>
        <v>Certificado de Vigencia inscripción Nº7421 de fecha 02 de abril de 1997. Folio N° 500328926944, emitido por el Servicio de Registro Civil e Identificación, de fecha 13 de julio de 2020.</v>
      </c>
      <c r="G492" s="124" t="str">
        <f>VLOOKUP(A492,BASE.!$A$2:$T$878,7,FALSE)</f>
        <v xml:space="preserve">Ayudar a la infancia desvalida sin distinción de sexo, sin distinción racial, creencia religiosa o política.
</v>
      </c>
      <c r="H492" s="124" t="str">
        <f>VLOOKUP(A492,BASE.!$A$2:$T$878,8,FALSE)</f>
        <v xml:space="preserve">Presidente: Simona de la Barra Cruzat.           
Secretario: Julián Humberto Carrasco Poblete.
Tesorero: Leoncio Toro Araya.
Director Ejecutivo: Rafael Mella Gallegos.
Director: Carlos Javier Contzen Fuentes.
</v>
      </c>
      <c r="I492" s="124" t="str">
        <f>VLOOKUP(A492,BASE.!$A$2:$T$878,9,FALSE)</f>
        <v>El Consejo durará tres años en sus cargos y se renovará tácita y sucesivamente cada tres años, salvo que la mayoría absoluta de los demás consejeros, resuelva su exclusión.</v>
      </c>
      <c r="J492" s="124" t="str">
        <f>VLOOKUP(A492,BASE.!$A$2:$T$878,10,FALSE)</f>
        <v>10 de enero de 2017 – 10 de enero 2020</v>
      </c>
      <c r="K492" s="124" t="str">
        <f>VLOOKUP(A492,BASE.!$A$2:$T$878,11,FALSE)</f>
        <v xml:space="preserve">Simona de la Barra Cruzat
Rafael Mella Gallegos.
Podrán actuar conjunta o separadamente.
</v>
      </c>
      <c r="L492" s="124" t="str">
        <f>VLOOKUP(A492,BASE.!$A$2:$T$878,12,FALSE)</f>
        <v>Exeter Nº 540-D, Concepción.</v>
      </c>
      <c r="M492" s="124" t="str">
        <f>VLOOKUP(A492,BASE.!$A$2:$T$878,13,FALSE)</f>
        <v>VIII</v>
      </c>
      <c r="N492" s="124" t="str">
        <f>VLOOKUP(A492,BASE.!$A$2:$T$878,14,FALSE)</f>
        <v>Concepción.</v>
      </c>
      <c r="O492" s="124" t="str">
        <f>VLOOKUP(A492,BASE.!$A$2:$T$878,15,FALSE)</f>
        <v xml:space="preserve"> 41-2106-850
</v>
      </c>
      <c r="P492" s="124" t="str">
        <f>VLOOKUP(A492,BASE.!$A$2:$T$878,16,FALSE)</f>
        <v>contacto@tdesperanza.cl</v>
      </c>
      <c r="Q492" s="124">
        <f>VLOOKUP(A492,BASE.!$A$2:$T$878,17,FALSE)</f>
        <v>0</v>
      </c>
      <c r="R492" s="124" t="str">
        <f>VLOOKUP(A492,BASE.!$A$2:$T$878,18,FALSE)</f>
        <v>93401.</v>
      </c>
      <c r="S492" s="124" t="str">
        <f>VLOOKUP(A492,BASE.!$A$2:$T$878,19,FALSE)</f>
        <v xml:space="preserve">Certificado de antecedentes financieros, correspondientes al año 2019, APROBADOS por Subdepartamento de Supervisión Financiera Nacional para su actualización.
</v>
      </c>
      <c r="T492" s="169">
        <f>VLOOKUP(A492,BASE.!$A$2:$T$878,20,FALSE)</f>
        <v>37970</v>
      </c>
      <c r="U492" s="183">
        <v>6979</v>
      </c>
      <c r="V492" s="184">
        <v>61229136</v>
      </c>
      <c r="W492" s="184">
        <v>171531552</v>
      </c>
      <c r="X492" s="170">
        <v>44286</v>
      </c>
      <c r="Y492" s="166" t="s">
        <v>7879</v>
      </c>
      <c r="Z492" s="166" t="s">
        <v>7880</v>
      </c>
      <c r="AA492" s="183" t="s">
        <v>187</v>
      </c>
    </row>
    <row r="493" spans="1:27" x14ac:dyDescent="0.2">
      <c r="A493" s="183">
        <v>6979</v>
      </c>
      <c r="B493" s="124" t="str">
        <f>VLOOKUP(A493,BASE.!$A$2:$T$878,2,FALSE)</f>
        <v>Fundación Tierra de Esperanza</v>
      </c>
      <c r="C493" s="124">
        <f>VLOOKUP(A493,BASE.!$A$2:$T$878,3,FALSE)</f>
        <v>738689003</v>
      </c>
      <c r="D493" s="124" t="str">
        <f>VLOOKUP(A493,BASE.!$A$2:$T$878,4,FALSE)</f>
        <v>Fundación de Derecho Privado.</v>
      </c>
      <c r="E493" s="124" t="str">
        <f>VLOOKUP(A493,BASE.!$A$2:$T$878,5,FALSE)</f>
        <v>Otorgado por Decreto Supremo Nº 262, de fecha 2 de abril de 1997, por el Ministerio de Justicia. Publicado en el Diario Oficial con fecha 24 de abril de 1997.</v>
      </c>
      <c r="F493" s="124" t="str">
        <f>VLOOKUP(A493,BASE.!$A$2:$T$878,6,FALSE)</f>
        <v>Certificado de Vigencia inscripción Nº7421 de fecha 02 de abril de 1997. Folio N° 500328926944, emitido por el Servicio de Registro Civil e Identificación, de fecha 13 de julio de 2020.</v>
      </c>
      <c r="G493" s="124" t="str">
        <f>VLOOKUP(A493,BASE.!$A$2:$T$878,7,FALSE)</f>
        <v xml:space="preserve">Ayudar a la infancia desvalida sin distinción de sexo, sin distinción racial, creencia religiosa o política.
</v>
      </c>
      <c r="H493" s="124" t="str">
        <f>VLOOKUP(A493,BASE.!$A$2:$T$878,8,FALSE)</f>
        <v xml:space="preserve">Presidente: Simona de la Barra Cruzat.           
Secretario: Julián Humberto Carrasco Poblete.
Tesorero: Leoncio Toro Araya.
Director Ejecutivo: Rafael Mella Gallegos.
Director: Carlos Javier Contzen Fuentes.
</v>
      </c>
      <c r="I493" s="124" t="str">
        <f>VLOOKUP(A493,BASE.!$A$2:$T$878,9,FALSE)</f>
        <v>El Consejo durará tres años en sus cargos y se renovará tácita y sucesivamente cada tres años, salvo que la mayoría absoluta de los demás consejeros, resuelva su exclusión.</v>
      </c>
      <c r="J493" s="124" t="str">
        <f>VLOOKUP(A493,BASE.!$A$2:$T$878,10,FALSE)</f>
        <v>10 de enero de 2017 – 10 de enero 2020</v>
      </c>
      <c r="K493" s="124" t="str">
        <f>VLOOKUP(A493,BASE.!$A$2:$T$878,11,FALSE)</f>
        <v xml:space="preserve">Simona de la Barra Cruzat
Rafael Mella Gallegos.
Podrán actuar conjunta o separadamente.
</v>
      </c>
      <c r="L493" s="124" t="str">
        <f>VLOOKUP(A493,BASE.!$A$2:$T$878,12,FALSE)</f>
        <v>Exeter Nº 540-D, Concepción.</v>
      </c>
      <c r="M493" s="124" t="str">
        <f>VLOOKUP(A493,BASE.!$A$2:$T$878,13,FALSE)</f>
        <v>VIII</v>
      </c>
      <c r="N493" s="124" t="str">
        <f>VLOOKUP(A493,BASE.!$A$2:$T$878,14,FALSE)</f>
        <v>Concepción.</v>
      </c>
      <c r="O493" s="124" t="str">
        <f>VLOOKUP(A493,BASE.!$A$2:$T$878,15,FALSE)</f>
        <v xml:space="preserve"> 41-2106-850
</v>
      </c>
      <c r="P493" s="124" t="str">
        <f>VLOOKUP(A493,BASE.!$A$2:$T$878,16,FALSE)</f>
        <v>contacto@tdesperanza.cl</v>
      </c>
      <c r="Q493" s="124">
        <f>VLOOKUP(A493,BASE.!$A$2:$T$878,17,FALSE)</f>
        <v>0</v>
      </c>
      <c r="R493" s="124" t="str">
        <f>VLOOKUP(A493,BASE.!$A$2:$T$878,18,FALSE)</f>
        <v>93401.</v>
      </c>
      <c r="S493" s="124" t="str">
        <f>VLOOKUP(A493,BASE.!$A$2:$T$878,19,FALSE)</f>
        <v xml:space="preserve">Certificado de antecedentes financieros, correspondientes al año 2019, APROBADOS por Subdepartamento de Supervisión Financiera Nacional para su actualización.
</v>
      </c>
      <c r="T493" s="169">
        <f>VLOOKUP(A493,BASE.!$A$2:$T$878,20,FALSE)</f>
        <v>37970</v>
      </c>
      <c r="U493" s="183">
        <v>6979</v>
      </c>
      <c r="V493" s="184">
        <v>12397284</v>
      </c>
      <c r="W493" s="184">
        <v>32191852</v>
      </c>
      <c r="X493" s="170">
        <v>44286</v>
      </c>
      <c r="Y493" s="166" t="s">
        <v>7879</v>
      </c>
      <c r="Z493" s="166" t="s">
        <v>7880</v>
      </c>
      <c r="AA493" s="183" t="s">
        <v>7944</v>
      </c>
    </row>
    <row r="494" spans="1:27" x14ac:dyDescent="0.2">
      <c r="A494" s="183">
        <v>6979</v>
      </c>
      <c r="B494" s="124" t="str">
        <f>VLOOKUP(A494,BASE.!$A$2:$T$878,2,FALSE)</f>
        <v>Fundación Tierra de Esperanza</v>
      </c>
      <c r="C494" s="124">
        <f>VLOOKUP(A494,BASE.!$A$2:$T$878,3,FALSE)</f>
        <v>738689003</v>
      </c>
      <c r="D494" s="124" t="str">
        <f>VLOOKUP(A494,BASE.!$A$2:$T$878,4,FALSE)</f>
        <v>Fundación de Derecho Privado.</v>
      </c>
      <c r="E494" s="124" t="str">
        <f>VLOOKUP(A494,BASE.!$A$2:$T$878,5,FALSE)</f>
        <v>Otorgado por Decreto Supremo Nº 262, de fecha 2 de abril de 1997, por el Ministerio de Justicia. Publicado en el Diario Oficial con fecha 24 de abril de 1997.</v>
      </c>
      <c r="F494" s="124" t="str">
        <f>VLOOKUP(A494,BASE.!$A$2:$T$878,6,FALSE)</f>
        <v>Certificado de Vigencia inscripción Nº7421 de fecha 02 de abril de 1997. Folio N° 500328926944, emitido por el Servicio de Registro Civil e Identificación, de fecha 13 de julio de 2020.</v>
      </c>
      <c r="G494" s="124" t="str">
        <f>VLOOKUP(A494,BASE.!$A$2:$T$878,7,FALSE)</f>
        <v xml:space="preserve">Ayudar a la infancia desvalida sin distinción de sexo, sin distinción racial, creencia religiosa o política.
</v>
      </c>
      <c r="H494" s="124" t="str">
        <f>VLOOKUP(A494,BASE.!$A$2:$T$878,8,FALSE)</f>
        <v xml:space="preserve">Presidente: Simona de la Barra Cruzat.           
Secretario: Julián Humberto Carrasco Poblete.
Tesorero: Leoncio Toro Araya.
Director Ejecutivo: Rafael Mella Gallegos.
Director: Carlos Javier Contzen Fuentes.
</v>
      </c>
      <c r="I494" s="124" t="str">
        <f>VLOOKUP(A494,BASE.!$A$2:$T$878,9,FALSE)</f>
        <v>El Consejo durará tres años en sus cargos y se renovará tácita y sucesivamente cada tres años, salvo que la mayoría absoluta de los demás consejeros, resuelva su exclusión.</v>
      </c>
      <c r="J494" s="124" t="str">
        <f>VLOOKUP(A494,BASE.!$A$2:$T$878,10,FALSE)</f>
        <v>10 de enero de 2017 – 10 de enero 2020</v>
      </c>
      <c r="K494" s="124" t="str">
        <f>VLOOKUP(A494,BASE.!$A$2:$T$878,11,FALSE)</f>
        <v xml:space="preserve">Simona de la Barra Cruzat
Rafael Mella Gallegos.
Podrán actuar conjunta o separadamente.
</v>
      </c>
      <c r="L494" s="124" t="str">
        <f>VLOOKUP(A494,BASE.!$A$2:$T$878,12,FALSE)</f>
        <v>Exeter Nº 540-D, Concepción.</v>
      </c>
      <c r="M494" s="124" t="str">
        <f>VLOOKUP(A494,BASE.!$A$2:$T$878,13,FALSE)</f>
        <v>VIII</v>
      </c>
      <c r="N494" s="124" t="str">
        <f>VLOOKUP(A494,BASE.!$A$2:$T$878,14,FALSE)</f>
        <v>Concepción.</v>
      </c>
      <c r="O494" s="124" t="str">
        <f>VLOOKUP(A494,BASE.!$A$2:$T$878,15,FALSE)</f>
        <v xml:space="preserve"> 41-2106-850
</v>
      </c>
      <c r="P494" s="124" t="str">
        <f>VLOOKUP(A494,BASE.!$A$2:$T$878,16,FALSE)</f>
        <v>contacto@tdesperanza.cl</v>
      </c>
      <c r="Q494" s="124">
        <f>VLOOKUP(A494,BASE.!$A$2:$T$878,17,FALSE)</f>
        <v>0</v>
      </c>
      <c r="R494" s="124" t="str">
        <f>VLOOKUP(A494,BASE.!$A$2:$T$878,18,FALSE)</f>
        <v>93401.</v>
      </c>
      <c r="S494" s="124" t="str">
        <f>VLOOKUP(A494,BASE.!$A$2:$T$878,19,FALSE)</f>
        <v xml:space="preserve">Certificado de antecedentes financieros, correspondientes al año 2019, APROBADOS por Subdepartamento de Supervisión Financiera Nacional para su actualización.
</v>
      </c>
      <c r="T494" s="169">
        <f>VLOOKUP(A494,BASE.!$A$2:$T$878,20,FALSE)</f>
        <v>37970</v>
      </c>
      <c r="U494" s="183">
        <v>6979</v>
      </c>
      <c r="V494" s="184">
        <v>8016600</v>
      </c>
      <c r="W494" s="184">
        <v>24049800</v>
      </c>
      <c r="X494" s="170">
        <v>44286</v>
      </c>
      <c r="Y494" s="166" t="s">
        <v>7879</v>
      </c>
      <c r="Z494" s="166" t="s">
        <v>7880</v>
      </c>
      <c r="AA494" s="183" t="s">
        <v>7960</v>
      </c>
    </row>
    <row r="495" spans="1:27" x14ac:dyDescent="0.2">
      <c r="A495" s="183">
        <v>6979</v>
      </c>
      <c r="B495" s="124" t="str">
        <f>VLOOKUP(A495,BASE.!$A$2:$T$878,2,FALSE)</f>
        <v>Fundación Tierra de Esperanza</v>
      </c>
      <c r="C495" s="124">
        <f>VLOOKUP(A495,BASE.!$A$2:$T$878,3,FALSE)</f>
        <v>738689003</v>
      </c>
      <c r="D495" s="124" t="str">
        <f>VLOOKUP(A495,BASE.!$A$2:$T$878,4,FALSE)</f>
        <v>Fundación de Derecho Privado.</v>
      </c>
      <c r="E495" s="124" t="str">
        <f>VLOOKUP(A495,BASE.!$A$2:$T$878,5,FALSE)</f>
        <v>Otorgado por Decreto Supremo Nº 262, de fecha 2 de abril de 1997, por el Ministerio de Justicia. Publicado en el Diario Oficial con fecha 24 de abril de 1997.</v>
      </c>
      <c r="F495" s="124" t="str">
        <f>VLOOKUP(A495,BASE.!$A$2:$T$878,6,FALSE)</f>
        <v>Certificado de Vigencia inscripción Nº7421 de fecha 02 de abril de 1997. Folio N° 500328926944, emitido por el Servicio de Registro Civil e Identificación, de fecha 13 de julio de 2020.</v>
      </c>
      <c r="G495" s="124" t="str">
        <f>VLOOKUP(A495,BASE.!$A$2:$T$878,7,FALSE)</f>
        <v xml:space="preserve">Ayudar a la infancia desvalida sin distinción de sexo, sin distinción racial, creencia religiosa o política.
</v>
      </c>
      <c r="H495" s="124" t="str">
        <f>VLOOKUP(A495,BASE.!$A$2:$T$878,8,FALSE)</f>
        <v xml:space="preserve">Presidente: Simona de la Barra Cruzat.           
Secretario: Julián Humberto Carrasco Poblete.
Tesorero: Leoncio Toro Araya.
Director Ejecutivo: Rafael Mella Gallegos.
Director: Carlos Javier Contzen Fuentes.
</v>
      </c>
      <c r="I495" s="124" t="str">
        <f>VLOOKUP(A495,BASE.!$A$2:$T$878,9,FALSE)</f>
        <v>El Consejo durará tres años en sus cargos y se renovará tácita y sucesivamente cada tres años, salvo que la mayoría absoluta de los demás consejeros, resuelva su exclusión.</v>
      </c>
      <c r="J495" s="124" t="str">
        <f>VLOOKUP(A495,BASE.!$A$2:$T$878,10,FALSE)</f>
        <v>10 de enero de 2017 – 10 de enero 2020</v>
      </c>
      <c r="K495" s="124" t="str">
        <f>VLOOKUP(A495,BASE.!$A$2:$T$878,11,FALSE)</f>
        <v xml:space="preserve">Simona de la Barra Cruzat
Rafael Mella Gallegos.
Podrán actuar conjunta o separadamente.
</v>
      </c>
      <c r="L495" s="124" t="str">
        <f>VLOOKUP(A495,BASE.!$A$2:$T$878,12,FALSE)</f>
        <v>Exeter Nº 540-D, Concepción.</v>
      </c>
      <c r="M495" s="124" t="str">
        <f>VLOOKUP(A495,BASE.!$A$2:$T$878,13,FALSE)</f>
        <v>VIII</v>
      </c>
      <c r="N495" s="124" t="str">
        <f>VLOOKUP(A495,BASE.!$A$2:$T$878,14,FALSE)</f>
        <v>Concepción.</v>
      </c>
      <c r="O495" s="124" t="str">
        <f>VLOOKUP(A495,BASE.!$A$2:$T$878,15,FALSE)</f>
        <v xml:space="preserve"> 41-2106-850
</v>
      </c>
      <c r="P495" s="124" t="str">
        <f>VLOOKUP(A495,BASE.!$A$2:$T$878,16,FALSE)</f>
        <v>contacto@tdesperanza.cl</v>
      </c>
      <c r="Q495" s="124">
        <f>VLOOKUP(A495,BASE.!$A$2:$T$878,17,FALSE)</f>
        <v>0</v>
      </c>
      <c r="R495" s="124" t="str">
        <f>VLOOKUP(A495,BASE.!$A$2:$T$878,18,FALSE)</f>
        <v>93401.</v>
      </c>
      <c r="S495" s="124" t="str">
        <f>VLOOKUP(A495,BASE.!$A$2:$T$878,19,FALSE)</f>
        <v xml:space="preserve">Certificado de antecedentes financieros, correspondientes al año 2019, APROBADOS por Subdepartamento de Supervisión Financiera Nacional para su actualización.
</v>
      </c>
      <c r="T495" s="169">
        <f>VLOOKUP(A495,BASE.!$A$2:$T$878,20,FALSE)</f>
        <v>37970</v>
      </c>
      <c r="U495" s="183">
        <v>6979</v>
      </c>
      <c r="V495" s="184">
        <v>8016600</v>
      </c>
      <c r="W495" s="184">
        <v>24049800</v>
      </c>
      <c r="X495" s="170">
        <v>44286</v>
      </c>
      <c r="Y495" s="166" t="s">
        <v>7879</v>
      </c>
      <c r="Z495" s="166" t="s">
        <v>7880</v>
      </c>
      <c r="AA495" s="183" t="s">
        <v>7994</v>
      </c>
    </row>
    <row r="496" spans="1:27" x14ac:dyDescent="0.2">
      <c r="A496" s="183">
        <v>6979</v>
      </c>
      <c r="B496" s="124" t="str">
        <f>VLOOKUP(A496,BASE.!$A$2:$T$878,2,FALSE)</f>
        <v>Fundación Tierra de Esperanza</v>
      </c>
      <c r="C496" s="124">
        <f>VLOOKUP(A496,BASE.!$A$2:$T$878,3,FALSE)</f>
        <v>738689003</v>
      </c>
      <c r="D496" s="124" t="str">
        <f>VLOOKUP(A496,BASE.!$A$2:$T$878,4,FALSE)</f>
        <v>Fundación de Derecho Privado.</v>
      </c>
      <c r="E496" s="124" t="str">
        <f>VLOOKUP(A496,BASE.!$A$2:$T$878,5,FALSE)</f>
        <v>Otorgado por Decreto Supremo Nº 262, de fecha 2 de abril de 1997, por el Ministerio de Justicia. Publicado en el Diario Oficial con fecha 24 de abril de 1997.</v>
      </c>
      <c r="F496" s="124" t="str">
        <f>VLOOKUP(A496,BASE.!$A$2:$T$878,6,FALSE)</f>
        <v>Certificado de Vigencia inscripción Nº7421 de fecha 02 de abril de 1997. Folio N° 500328926944, emitido por el Servicio de Registro Civil e Identificación, de fecha 13 de julio de 2020.</v>
      </c>
      <c r="G496" s="124" t="str">
        <f>VLOOKUP(A496,BASE.!$A$2:$T$878,7,FALSE)</f>
        <v xml:space="preserve">Ayudar a la infancia desvalida sin distinción de sexo, sin distinción racial, creencia religiosa o política.
</v>
      </c>
      <c r="H496" s="124" t="str">
        <f>VLOOKUP(A496,BASE.!$A$2:$T$878,8,FALSE)</f>
        <v xml:space="preserve">Presidente: Simona de la Barra Cruzat.           
Secretario: Julián Humberto Carrasco Poblete.
Tesorero: Leoncio Toro Araya.
Director Ejecutivo: Rafael Mella Gallegos.
Director: Carlos Javier Contzen Fuentes.
</v>
      </c>
      <c r="I496" s="124" t="str">
        <f>VLOOKUP(A496,BASE.!$A$2:$T$878,9,FALSE)</f>
        <v>El Consejo durará tres años en sus cargos y se renovará tácita y sucesivamente cada tres años, salvo que la mayoría absoluta de los demás consejeros, resuelva su exclusión.</v>
      </c>
      <c r="J496" s="124" t="str">
        <f>VLOOKUP(A496,BASE.!$A$2:$T$878,10,FALSE)</f>
        <v>10 de enero de 2017 – 10 de enero 2020</v>
      </c>
      <c r="K496" s="124" t="str">
        <f>VLOOKUP(A496,BASE.!$A$2:$T$878,11,FALSE)</f>
        <v xml:space="preserve">Simona de la Barra Cruzat
Rafael Mella Gallegos.
Podrán actuar conjunta o separadamente.
</v>
      </c>
      <c r="L496" s="124" t="str">
        <f>VLOOKUP(A496,BASE.!$A$2:$T$878,12,FALSE)</f>
        <v>Exeter Nº 540-D, Concepción.</v>
      </c>
      <c r="M496" s="124" t="str">
        <f>VLOOKUP(A496,BASE.!$A$2:$T$878,13,FALSE)</f>
        <v>VIII</v>
      </c>
      <c r="N496" s="124" t="str">
        <f>VLOOKUP(A496,BASE.!$A$2:$T$878,14,FALSE)</f>
        <v>Concepción.</v>
      </c>
      <c r="O496" s="124" t="str">
        <f>VLOOKUP(A496,BASE.!$A$2:$T$878,15,FALSE)</f>
        <v xml:space="preserve"> 41-2106-850
</v>
      </c>
      <c r="P496" s="124" t="str">
        <f>VLOOKUP(A496,BASE.!$A$2:$T$878,16,FALSE)</f>
        <v>contacto@tdesperanza.cl</v>
      </c>
      <c r="Q496" s="124">
        <f>VLOOKUP(A496,BASE.!$A$2:$T$878,17,FALSE)</f>
        <v>0</v>
      </c>
      <c r="R496" s="124" t="str">
        <f>VLOOKUP(A496,BASE.!$A$2:$T$878,18,FALSE)</f>
        <v>93401.</v>
      </c>
      <c r="S496" s="124" t="str">
        <f>VLOOKUP(A496,BASE.!$A$2:$T$878,19,FALSE)</f>
        <v xml:space="preserve">Certificado de antecedentes financieros, correspondientes al año 2019, APROBADOS por Subdepartamento de Supervisión Financiera Nacional para su actualización.
</v>
      </c>
      <c r="T496" s="169">
        <f>VLOOKUP(A496,BASE.!$A$2:$T$878,20,FALSE)</f>
        <v>37970</v>
      </c>
      <c r="U496" s="183">
        <v>6979</v>
      </c>
      <c r="V496" s="184">
        <v>9138924</v>
      </c>
      <c r="W496" s="184">
        <v>27416772</v>
      </c>
      <c r="X496" s="170">
        <v>44286</v>
      </c>
      <c r="Y496" s="166" t="s">
        <v>7879</v>
      </c>
      <c r="Z496" s="166" t="s">
        <v>7880</v>
      </c>
      <c r="AA496" s="183" t="s">
        <v>7893</v>
      </c>
    </row>
    <row r="497" spans="1:27" x14ac:dyDescent="0.2">
      <c r="A497" s="183">
        <v>6979</v>
      </c>
      <c r="B497" s="124" t="str">
        <f>VLOOKUP(A497,BASE.!$A$2:$T$878,2,FALSE)</f>
        <v>Fundación Tierra de Esperanza</v>
      </c>
      <c r="C497" s="124">
        <f>VLOOKUP(A497,BASE.!$A$2:$T$878,3,FALSE)</f>
        <v>738689003</v>
      </c>
      <c r="D497" s="124" t="str">
        <f>VLOOKUP(A497,BASE.!$A$2:$T$878,4,FALSE)</f>
        <v>Fundación de Derecho Privado.</v>
      </c>
      <c r="E497" s="124" t="str">
        <f>VLOOKUP(A497,BASE.!$A$2:$T$878,5,FALSE)</f>
        <v>Otorgado por Decreto Supremo Nº 262, de fecha 2 de abril de 1997, por el Ministerio de Justicia. Publicado en el Diario Oficial con fecha 24 de abril de 1997.</v>
      </c>
      <c r="F497" s="124" t="str">
        <f>VLOOKUP(A497,BASE.!$A$2:$T$878,6,FALSE)</f>
        <v>Certificado de Vigencia inscripción Nº7421 de fecha 02 de abril de 1997. Folio N° 500328926944, emitido por el Servicio de Registro Civil e Identificación, de fecha 13 de julio de 2020.</v>
      </c>
      <c r="G497" s="124" t="str">
        <f>VLOOKUP(A497,BASE.!$A$2:$T$878,7,FALSE)</f>
        <v xml:space="preserve">Ayudar a la infancia desvalida sin distinción de sexo, sin distinción racial, creencia religiosa o política.
</v>
      </c>
      <c r="H497" s="124" t="str">
        <f>VLOOKUP(A497,BASE.!$A$2:$T$878,8,FALSE)</f>
        <v xml:space="preserve">Presidente: Simona de la Barra Cruzat.           
Secretario: Julián Humberto Carrasco Poblete.
Tesorero: Leoncio Toro Araya.
Director Ejecutivo: Rafael Mella Gallegos.
Director: Carlos Javier Contzen Fuentes.
</v>
      </c>
      <c r="I497" s="124" t="str">
        <f>VLOOKUP(A497,BASE.!$A$2:$T$878,9,FALSE)</f>
        <v>El Consejo durará tres años en sus cargos y se renovará tácita y sucesivamente cada tres años, salvo que la mayoría absoluta de los demás consejeros, resuelva su exclusión.</v>
      </c>
      <c r="J497" s="124" t="str">
        <f>VLOOKUP(A497,BASE.!$A$2:$T$878,10,FALSE)</f>
        <v>10 de enero de 2017 – 10 de enero 2020</v>
      </c>
      <c r="K497" s="124" t="str">
        <f>VLOOKUP(A497,BASE.!$A$2:$T$878,11,FALSE)</f>
        <v xml:space="preserve">Simona de la Barra Cruzat
Rafael Mella Gallegos.
Podrán actuar conjunta o separadamente.
</v>
      </c>
      <c r="L497" s="124" t="str">
        <f>VLOOKUP(A497,BASE.!$A$2:$T$878,12,FALSE)</f>
        <v>Exeter Nº 540-D, Concepción.</v>
      </c>
      <c r="M497" s="124" t="str">
        <f>VLOOKUP(A497,BASE.!$A$2:$T$878,13,FALSE)</f>
        <v>VIII</v>
      </c>
      <c r="N497" s="124" t="str">
        <f>VLOOKUP(A497,BASE.!$A$2:$T$878,14,FALSE)</f>
        <v>Concepción.</v>
      </c>
      <c r="O497" s="124" t="str">
        <f>VLOOKUP(A497,BASE.!$A$2:$T$878,15,FALSE)</f>
        <v xml:space="preserve"> 41-2106-850
</v>
      </c>
      <c r="P497" s="124" t="str">
        <f>VLOOKUP(A497,BASE.!$A$2:$T$878,16,FALSE)</f>
        <v>contacto@tdesperanza.cl</v>
      </c>
      <c r="Q497" s="124">
        <f>VLOOKUP(A497,BASE.!$A$2:$T$878,17,FALSE)</f>
        <v>0</v>
      </c>
      <c r="R497" s="124" t="str">
        <f>VLOOKUP(A497,BASE.!$A$2:$T$878,18,FALSE)</f>
        <v>93401.</v>
      </c>
      <c r="S497" s="124" t="str">
        <f>VLOOKUP(A497,BASE.!$A$2:$T$878,19,FALSE)</f>
        <v xml:space="preserve">Certificado de antecedentes financieros, correspondientes al año 2019, APROBADOS por Subdepartamento de Supervisión Financiera Nacional para su actualización.
</v>
      </c>
      <c r="T497" s="169">
        <f>VLOOKUP(A497,BASE.!$A$2:$T$878,20,FALSE)</f>
        <v>37970</v>
      </c>
      <c r="U497" s="183">
        <v>6979</v>
      </c>
      <c r="V497" s="184">
        <v>12024900</v>
      </c>
      <c r="W497" s="184">
        <v>12024900</v>
      </c>
      <c r="X497" s="170">
        <v>44286</v>
      </c>
      <c r="Y497" s="166" t="s">
        <v>7879</v>
      </c>
      <c r="Z497" s="166" t="s">
        <v>7880</v>
      </c>
      <c r="AA497" s="183" t="s">
        <v>7921</v>
      </c>
    </row>
    <row r="498" spans="1:27" x14ac:dyDescent="0.2">
      <c r="A498" s="183">
        <v>6979</v>
      </c>
      <c r="B498" s="124" t="str">
        <f>VLOOKUP(A498,BASE.!$A$2:$T$878,2,FALSE)</f>
        <v>Fundación Tierra de Esperanza</v>
      </c>
      <c r="C498" s="124">
        <f>VLOOKUP(A498,BASE.!$A$2:$T$878,3,FALSE)</f>
        <v>738689003</v>
      </c>
      <c r="D498" s="124" t="str">
        <f>VLOOKUP(A498,BASE.!$A$2:$T$878,4,FALSE)</f>
        <v>Fundación de Derecho Privado.</v>
      </c>
      <c r="E498" s="124" t="str">
        <f>VLOOKUP(A498,BASE.!$A$2:$T$878,5,FALSE)</f>
        <v>Otorgado por Decreto Supremo Nº 262, de fecha 2 de abril de 1997, por el Ministerio de Justicia. Publicado en el Diario Oficial con fecha 24 de abril de 1997.</v>
      </c>
      <c r="F498" s="124" t="str">
        <f>VLOOKUP(A498,BASE.!$A$2:$T$878,6,FALSE)</f>
        <v>Certificado de Vigencia inscripción Nº7421 de fecha 02 de abril de 1997. Folio N° 500328926944, emitido por el Servicio de Registro Civil e Identificación, de fecha 13 de julio de 2020.</v>
      </c>
      <c r="G498" s="124" t="str">
        <f>VLOOKUP(A498,BASE.!$A$2:$T$878,7,FALSE)</f>
        <v xml:space="preserve">Ayudar a la infancia desvalida sin distinción de sexo, sin distinción racial, creencia religiosa o política.
</v>
      </c>
      <c r="H498" s="124" t="str">
        <f>VLOOKUP(A498,BASE.!$A$2:$T$878,8,FALSE)</f>
        <v xml:space="preserve">Presidente: Simona de la Barra Cruzat.           
Secretario: Julián Humberto Carrasco Poblete.
Tesorero: Leoncio Toro Araya.
Director Ejecutivo: Rafael Mella Gallegos.
Director: Carlos Javier Contzen Fuentes.
</v>
      </c>
      <c r="I498" s="124" t="str">
        <f>VLOOKUP(A498,BASE.!$A$2:$T$878,9,FALSE)</f>
        <v>El Consejo durará tres años en sus cargos y se renovará tácita y sucesivamente cada tres años, salvo que la mayoría absoluta de los demás consejeros, resuelva su exclusión.</v>
      </c>
      <c r="J498" s="124" t="str">
        <f>VLOOKUP(A498,BASE.!$A$2:$T$878,10,FALSE)</f>
        <v>10 de enero de 2017 – 10 de enero 2020</v>
      </c>
      <c r="K498" s="124" t="str">
        <f>VLOOKUP(A498,BASE.!$A$2:$T$878,11,FALSE)</f>
        <v xml:space="preserve">Simona de la Barra Cruzat
Rafael Mella Gallegos.
Podrán actuar conjunta o separadamente.
</v>
      </c>
      <c r="L498" s="124" t="str">
        <f>VLOOKUP(A498,BASE.!$A$2:$T$878,12,FALSE)</f>
        <v>Exeter Nº 540-D, Concepción.</v>
      </c>
      <c r="M498" s="124" t="str">
        <f>VLOOKUP(A498,BASE.!$A$2:$T$878,13,FALSE)</f>
        <v>VIII</v>
      </c>
      <c r="N498" s="124" t="str">
        <f>VLOOKUP(A498,BASE.!$A$2:$T$878,14,FALSE)</f>
        <v>Concepción.</v>
      </c>
      <c r="O498" s="124" t="str">
        <f>VLOOKUP(A498,BASE.!$A$2:$T$878,15,FALSE)</f>
        <v xml:space="preserve"> 41-2106-850
</v>
      </c>
      <c r="P498" s="124" t="str">
        <f>VLOOKUP(A498,BASE.!$A$2:$T$878,16,FALSE)</f>
        <v>contacto@tdesperanza.cl</v>
      </c>
      <c r="Q498" s="124">
        <f>VLOOKUP(A498,BASE.!$A$2:$T$878,17,FALSE)</f>
        <v>0</v>
      </c>
      <c r="R498" s="124" t="str">
        <f>VLOOKUP(A498,BASE.!$A$2:$T$878,18,FALSE)</f>
        <v>93401.</v>
      </c>
      <c r="S498" s="124" t="str">
        <f>VLOOKUP(A498,BASE.!$A$2:$T$878,19,FALSE)</f>
        <v xml:space="preserve">Certificado de antecedentes financieros, correspondientes al año 2019, APROBADOS por Subdepartamento de Supervisión Financiera Nacional para su actualización.
</v>
      </c>
      <c r="T498" s="169">
        <f>VLOOKUP(A498,BASE.!$A$2:$T$878,20,FALSE)</f>
        <v>37970</v>
      </c>
      <c r="U498" s="183">
        <v>6979</v>
      </c>
      <c r="V498" s="184">
        <v>20522496</v>
      </c>
      <c r="W498" s="184">
        <v>66492886</v>
      </c>
      <c r="X498" s="170">
        <v>44286</v>
      </c>
      <c r="Y498" s="166" t="s">
        <v>7879</v>
      </c>
      <c r="Z498" s="166" t="s">
        <v>7880</v>
      </c>
      <c r="AA498" s="183" t="s">
        <v>7980</v>
      </c>
    </row>
    <row r="499" spans="1:27" x14ac:dyDescent="0.2">
      <c r="A499" s="183">
        <v>6979</v>
      </c>
      <c r="B499" s="124" t="str">
        <f>VLOOKUP(A499,BASE.!$A$2:$T$878,2,FALSE)</f>
        <v>Fundación Tierra de Esperanza</v>
      </c>
      <c r="C499" s="124">
        <f>VLOOKUP(A499,BASE.!$A$2:$T$878,3,FALSE)</f>
        <v>738689003</v>
      </c>
      <c r="D499" s="124" t="str">
        <f>VLOOKUP(A499,BASE.!$A$2:$T$878,4,FALSE)</f>
        <v>Fundación de Derecho Privado.</v>
      </c>
      <c r="E499" s="124" t="str">
        <f>VLOOKUP(A499,BASE.!$A$2:$T$878,5,FALSE)</f>
        <v>Otorgado por Decreto Supremo Nº 262, de fecha 2 de abril de 1997, por el Ministerio de Justicia. Publicado en el Diario Oficial con fecha 24 de abril de 1997.</v>
      </c>
      <c r="F499" s="124" t="str">
        <f>VLOOKUP(A499,BASE.!$A$2:$T$878,6,FALSE)</f>
        <v>Certificado de Vigencia inscripción Nº7421 de fecha 02 de abril de 1997. Folio N° 500328926944, emitido por el Servicio de Registro Civil e Identificación, de fecha 13 de julio de 2020.</v>
      </c>
      <c r="G499" s="124" t="str">
        <f>VLOOKUP(A499,BASE.!$A$2:$T$878,7,FALSE)</f>
        <v xml:space="preserve">Ayudar a la infancia desvalida sin distinción de sexo, sin distinción racial, creencia religiosa o política.
</v>
      </c>
      <c r="H499" s="124" t="str">
        <f>VLOOKUP(A499,BASE.!$A$2:$T$878,8,FALSE)</f>
        <v xml:space="preserve">Presidente: Simona de la Barra Cruzat.           
Secretario: Julián Humberto Carrasco Poblete.
Tesorero: Leoncio Toro Araya.
Director Ejecutivo: Rafael Mella Gallegos.
Director: Carlos Javier Contzen Fuentes.
</v>
      </c>
      <c r="I499" s="124" t="str">
        <f>VLOOKUP(A499,BASE.!$A$2:$T$878,9,FALSE)</f>
        <v>El Consejo durará tres años en sus cargos y se renovará tácita y sucesivamente cada tres años, salvo que la mayoría absoluta de los demás consejeros, resuelva su exclusión.</v>
      </c>
      <c r="J499" s="124" t="str">
        <f>VLOOKUP(A499,BASE.!$A$2:$T$878,10,FALSE)</f>
        <v>10 de enero de 2017 – 10 de enero 2020</v>
      </c>
      <c r="K499" s="124" t="str">
        <f>VLOOKUP(A499,BASE.!$A$2:$T$878,11,FALSE)</f>
        <v xml:space="preserve">Simona de la Barra Cruzat
Rafael Mella Gallegos.
Podrán actuar conjunta o separadamente.
</v>
      </c>
      <c r="L499" s="124" t="str">
        <f>VLOOKUP(A499,BASE.!$A$2:$T$878,12,FALSE)</f>
        <v>Exeter Nº 540-D, Concepción.</v>
      </c>
      <c r="M499" s="124" t="str">
        <f>VLOOKUP(A499,BASE.!$A$2:$T$878,13,FALSE)</f>
        <v>VIII</v>
      </c>
      <c r="N499" s="124" t="str">
        <f>VLOOKUP(A499,BASE.!$A$2:$T$878,14,FALSE)</f>
        <v>Concepción.</v>
      </c>
      <c r="O499" s="124" t="str">
        <f>VLOOKUP(A499,BASE.!$A$2:$T$878,15,FALSE)</f>
        <v xml:space="preserve"> 41-2106-850
</v>
      </c>
      <c r="P499" s="124" t="str">
        <f>VLOOKUP(A499,BASE.!$A$2:$T$878,16,FALSE)</f>
        <v>contacto@tdesperanza.cl</v>
      </c>
      <c r="Q499" s="124">
        <f>VLOOKUP(A499,BASE.!$A$2:$T$878,17,FALSE)</f>
        <v>0</v>
      </c>
      <c r="R499" s="124" t="str">
        <f>VLOOKUP(A499,BASE.!$A$2:$T$878,18,FALSE)</f>
        <v>93401.</v>
      </c>
      <c r="S499" s="124" t="str">
        <f>VLOOKUP(A499,BASE.!$A$2:$T$878,19,FALSE)</f>
        <v xml:space="preserve">Certificado de antecedentes financieros, correspondientes al año 2019, APROBADOS por Subdepartamento de Supervisión Financiera Nacional para su actualización.
</v>
      </c>
      <c r="T499" s="169">
        <f>VLOOKUP(A499,BASE.!$A$2:$T$878,20,FALSE)</f>
        <v>37970</v>
      </c>
      <c r="U499" s="183">
        <v>6979</v>
      </c>
      <c r="V499" s="184">
        <v>8048149</v>
      </c>
      <c r="W499" s="184">
        <v>28212742</v>
      </c>
      <c r="X499" s="170">
        <v>44286</v>
      </c>
      <c r="Y499" s="166" t="s">
        <v>7879</v>
      </c>
      <c r="Z499" s="166" t="s">
        <v>7880</v>
      </c>
      <c r="AA499" s="183" t="s">
        <v>8036</v>
      </c>
    </row>
    <row r="500" spans="1:27" x14ac:dyDescent="0.2">
      <c r="A500" s="183">
        <v>6979</v>
      </c>
      <c r="B500" s="124" t="str">
        <f>VLOOKUP(A500,BASE.!$A$2:$T$878,2,FALSE)</f>
        <v>Fundación Tierra de Esperanza</v>
      </c>
      <c r="C500" s="124">
        <f>VLOOKUP(A500,BASE.!$A$2:$T$878,3,FALSE)</f>
        <v>738689003</v>
      </c>
      <c r="D500" s="124" t="str">
        <f>VLOOKUP(A500,BASE.!$A$2:$T$878,4,FALSE)</f>
        <v>Fundación de Derecho Privado.</v>
      </c>
      <c r="E500" s="124" t="str">
        <f>VLOOKUP(A500,BASE.!$A$2:$T$878,5,FALSE)</f>
        <v>Otorgado por Decreto Supremo Nº 262, de fecha 2 de abril de 1997, por el Ministerio de Justicia. Publicado en el Diario Oficial con fecha 24 de abril de 1997.</v>
      </c>
      <c r="F500" s="124" t="str">
        <f>VLOOKUP(A500,BASE.!$A$2:$T$878,6,FALSE)</f>
        <v>Certificado de Vigencia inscripción Nº7421 de fecha 02 de abril de 1997. Folio N° 500328926944, emitido por el Servicio de Registro Civil e Identificación, de fecha 13 de julio de 2020.</v>
      </c>
      <c r="G500" s="124" t="str">
        <f>VLOOKUP(A500,BASE.!$A$2:$T$878,7,FALSE)</f>
        <v xml:space="preserve">Ayudar a la infancia desvalida sin distinción de sexo, sin distinción racial, creencia religiosa o política.
</v>
      </c>
      <c r="H500" s="124" t="str">
        <f>VLOOKUP(A500,BASE.!$A$2:$T$878,8,FALSE)</f>
        <v xml:space="preserve">Presidente: Simona de la Barra Cruzat.           
Secretario: Julián Humberto Carrasco Poblete.
Tesorero: Leoncio Toro Araya.
Director Ejecutivo: Rafael Mella Gallegos.
Director: Carlos Javier Contzen Fuentes.
</v>
      </c>
      <c r="I500" s="124" t="str">
        <f>VLOOKUP(A500,BASE.!$A$2:$T$878,9,FALSE)</f>
        <v>El Consejo durará tres años en sus cargos y se renovará tácita y sucesivamente cada tres años, salvo que la mayoría absoluta de los demás consejeros, resuelva su exclusión.</v>
      </c>
      <c r="J500" s="124" t="str">
        <f>VLOOKUP(A500,BASE.!$A$2:$T$878,10,FALSE)</f>
        <v>10 de enero de 2017 – 10 de enero 2020</v>
      </c>
      <c r="K500" s="124" t="str">
        <f>VLOOKUP(A500,BASE.!$A$2:$T$878,11,FALSE)</f>
        <v xml:space="preserve">Simona de la Barra Cruzat
Rafael Mella Gallegos.
Podrán actuar conjunta o separadamente.
</v>
      </c>
      <c r="L500" s="124" t="str">
        <f>VLOOKUP(A500,BASE.!$A$2:$T$878,12,FALSE)</f>
        <v>Exeter Nº 540-D, Concepción.</v>
      </c>
      <c r="M500" s="124" t="str">
        <f>VLOOKUP(A500,BASE.!$A$2:$T$878,13,FALSE)</f>
        <v>VIII</v>
      </c>
      <c r="N500" s="124" t="str">
        <f>VLOOKUP(A500,BASE.!$A$2:$T$878,14,FALSE)</f>
        <v>Concepción.</v>
      </c>
      <c r="O500" s="124" t="str">
        <f>VLOOKUP(A500,BASE.!$A$2:$T$878,15,FALSE)</f>
        <v xml:space="preserve"> 41-2106-850
</v>
      </c>
      <c r="P500" s="124" t="str">
        <f>VLOOKUP(A500,BASE.!$A$2:$T$878,16,FALSE)</f>
        <v>contacto@tdesperanza.cl</v>
      </c>
      <c r="Q500" s="124">
        <f>VLOOKUP(A500,BASE.!$A$2:$T$878,17,FALSE)</f>
        <v>0</v>
      </c>
      <c r="R500" s="124" t="str">
        <f>VLOOKUP(A500,BASE.!$A$2:$T$878,18,FALSE)</f>
        <v>93401.</v>
      </c>
      <c r="S500" s="124" t="str">
        <f>VLOOKUP(A500,BASE.!$A$2:$T$878,19,FALSE)</f>
        <v xml:space="preserve">Certificado de antecedentes financieros, correspondientes al año 2019, APROBADOS por Subdepartamento de Supervisión Financiera Nacional para su actualización.
</v>
      </c>
      <c r="T500" s="169">
        <f>VLOOKUP(A500,BASE.!$A$2:$T$878,20,FALSE)</f>
        <v>37970</v>
      </c>
      <c r="U500" s="183">
        <v>6979</v>
      </c>
      <c r="V500" s="184">
        <v>9190662</v>
      </c>
      <c r="W500" s="184">
        <v>9190662</v>
      </c>
      <c r="X500" s="170">
        <v>44286</v>
      </c>
      <c r="Y500" s="166" t="s">
        <v>7879</v>
      </c>
      <c r="Z500" s="166" t="s">
        <v>7880</v>
      </c>
      <c r="AA500" s="183" t="s">
        <v>8051</v>
      </c>
    </row>
    <row r="501" spans="1:27" x14ac:dyDescent="0.2">
      <c r="A501" s="183">
        <v>6979</v>
      </c>
      <c r="B501" s="124" t="str">
        <f>VLOOKUP(A501,BASE.!$A$2:$T$878,2,FALSE)</f>
        <v>Fundación Tierra de Esperanza</v>
      </c>
      <c r="C501" s="124">
        <f>VLOOKUP(A501,BASE.!$A$2:$T$878,3,FALSE)</f>
        <v>738689003</v>
      </c>
      <c r="D501" s="124" t="str">
        <f>VLOOKUP(A501,BASE.!$A$2:$T$878,4,FALSE)</f>
        <v>Fundación de Derecho Privado.</v>
      </c>
      <c r="E501" s="124" t="str">
        <f>VLOOKUP(A501,BASE.!$A$2:$T$878,5,FALSE)</f>
        <v>Otorgado por Decreto Supremo Nº 262, de fecha 2 de abril de 1997, por el Ministerio de Justicia. Publicado en el Diario Oficial con fecha 24 de abril de 1997.</v>
      </c>
      <c r="F501" s="124" t="str">
        <f>VLOOKUP(A501,BASE.!$A$2:$T$878,6,FALSE)</f>
        <v>Certificado de Vigencia inscripción Nº7421 de fecha 02 de abril de 1997. Folio N° 500328926944, emitido por el Servicio de Registro Civil e Identificación, de fecha 13 de julio de 2020.</v>
      </c>
      <c r="G501" s="124" t="str">
        <f>VLOOKUP(A501,BASE.!$A$2:$T$878,7,FALSE)</f>
        <v xml:space="preserve">Ayudar a la infancia desvalida sin distinción de sexo, sin distinción racial, creencia religiosa o política.
</v>
      </c>
      <c r="H501" s="124" t="str">
        <f>VLOOKUP(A501,BASE.!$A$2:$T$878,8,FALSE)</f>
        <v xml:space="preserve">Presidente: Simona de la Barra Cruzat.           
Secretario: Julián Humberto Carrasco Poblete.
Tesorero: Leoncio Toro Araya.
Director Ejecutivo: Rafael Mella Gallegos.
Director: Carlos Javier Contzen Fuentes.
</v>
      </c>
      <c r="I501" s="124" t="str">
        <f>VLOOKUP(A501,BASE.!$A$2:$T$878,9,FALSE)</f>
        <v>El Consejo durará tres años en sus cargos y se renovará tácita y sucesivamente cada tres años, salvo que la mayoría absoluta de los demás consejeros, resuelva su exclusión.</v>
      </c>
      <c r="J501" s="124" t="str">
        <f>VLOOKUP(A501,BASE.!$A$2:$T$878,10,FALSE)</f>
        <v>10 de enero de 2017 – 10 de enero 2020</v>
      </c>
      <c r="K501" s="124" t="str">
        <f>VLOOKUP(A501,BASE.!$A$2:$T$878,11,FALSE)</f>
        <v xml:space="preserve">Simona de la Barra Cruzat
Rafael Mella Gallegos.
Podrán actuar conjunta o separadamente.
</v>
      </c>
      <c r="L501" s="124" t="str">
        <f>VLOOKUP(A501,BASE.!$A$2:$T$878,12,FALSE)</f>
        <v>Exeter Nº 540-D, Concepción.</v>
      </c>
      <c r="M501" s="124" t="str">
        <f>VLOOKUP(A501,BASE.!$A$2:$T$878,13,FALSE)</f>
        <v>VIII</v>
      </c>
      <c r="N501" s="124" t="str">
        <f>VLOOKUP(A501,BASE.!$A$2:$T$878,14,FALSE)</f>
        <v>Concepción.</v>
      </c>
      <c r="O501" s="124" t="str">
        <f>VLOOKUP(A501,BASE.!$A$2:$T$878,15,FALSE)</f>
        <v xml:space="preserve"> 41-2106-850
</v>
      </c>
      <c r="P501" s="124" t="str">
        <f>VLOOKUP(A501,BASE.!$A$2:$T$878,16,FALSE)</f>
        <v>contacto@tdesperanza.cl</v>
      </c>
      <c r="Q501" s="124">
        <f>VLOOKUP(A501,BASE.!$A$2:$T$878,17,FALSE)</f>
        <v>0</v>
      </c>
      <c r="R501" s="124" t="str">
        <f>VLOOKUP(A501,BASE.!$A$2:$T$878,18,FALSE)</f>
        <v>93401.</v>
      </c>
      <c r="S501" s="124" t="str">
        <f>VLOOKUP(A501,BASE.!$A$2:$T$878,19,FALSE)</f>
        <v xml:space="preserve">Certificado de antecedentes financieros, correspondientes al año 2019, APROBADOS por Subdepartamento de Supervisión Financiera Nacional para su actualización.
</v>
      </c>
      <c r="T501" s="169">
        <f>VLOOKUP(A501,BASE.!$A$2:$T$878,20,FALSE)</f>
        <v>37970</v>
      </c>
      <c r="U501" s="183">
        <v>6979</v>
      </c>
      <c r="V501" s="184">
        <v>12024900</v>
      </c>
      <c r="W501" s="184">
        <v>36074700</v>
      </c>
      <c r="X501" s="170">
        <v>44286</v>
      </c>
      <c r="Y501" s="166" t="s">
        <v>7879</v>
      </c>
      <c r="Z501" s="166" t="s">
        <v>7880</v>
      </c>
      <c r="AA501" s="183" t="s">
        <v>78</v>
      </c>
    </row>
    <row r="502" spans="1:27" x14ac:dyDescent="0.2">
      <c r="A502" s="183">
        <v>6979</v>
      </c>
      <c r="B502" s="124" t="str">
        <f>VLOOKUP(A502,BASE.!$A$2:$T$878,2,FALSE)</f>
        <v>Fundación Tierra de Esperanza</v>
      </c>
      <c r="C502" s="124">
        <f>VLOOKUP(A502,BASE.!$A$2:$T$878,3,FALSE)</f>
        <v>738689003</v>
      </c>
      <c r="D502" s="124" t="str">
        <f>VLOOKUP(A502,BASE.!$A$2:$T$878,4,FALSE)</f>
        <v>Fundación de Derecho Privado.</v>
      </c>
      <c r="E502" s="124" t="str">
        <f>VLOOKUP(A502,BASE.!$A$2:$T$878,5,FALSE)</f>
        <v>Otorgado por Decreto Supremo Nº 262, de fecha 2 de abril de 1997, por el Ministerio de Justicia. Publicado en el Diario Oficial con fecha 24 de abril de 1997.</v>
      </c>
      <c r="F502" s="124" t="str">
        <f>VLOOKUP(A502,BASE.!$A$2:$T$878,6,FALSE)</f>
        <v>Certificado de Vigencia inscripción Nº7421 de fecha 02 de abril de 1997. Folio N° 500328926944, emitido por el Servicio de Registro Civil e Identificación, de fecha 13 de julio de 2020.</v>
      </c>
      <c r="G502" s="124" t="str">
        <f>VLOOKUP(A502,BASE.!$A$2:$T$878,7,FALSE)</f>
        <v xml:space="preserve">Ayudar a la infancia desvalida sin distinción de sexo, sin distinción racial, creencia religiosa o política.
</v>
      </c>
      <c r="H502" s="124" t="str">
        <f>VLOOKUP(A502,BASE.!$A$2:$T$878,8,FALSE)</f>
        <v xml:space="preserve">Presidente: Simona de la Barra Cruzat.           
Secretario: Julián Humberto Carrasco Poblete.
Tesorero: Leoncio Toro Araya.
Director Ejecutivo: Rafael Mella Gallegos.
Director: Carlos Javier Contzen Fuentes.
</v>
      </c>
      <c r="I502" s="124" t="str">
        <f>VLOOKUP(A502,BASE.!$A$2:$T$878,9,FALSE)</f>
        <v>El Consejo durará tres años en sus cargos y se renovará tácita y sucesivamente cada tres años, salvo que la mayoría absoluta de los demás consejeros, resuelva su exclusión.</v>
      </c>
      <c r="J502" s="124" t="str">
        <f>VLOOKUP(A502,BASE.!$A$2:$T$878,10,FALSE)</f>
        <v>10 de enero de 2017 – 10 de enero 2020</v>
      </c>
      <c r="K502" s="124" t="str">
        <f>VLOOKUP(A502,BASE.!$A$2:$T$878,11,FALSE)</f>
        <v xml:space="preserve">Simona de la Barra Cruzat
Rafael Mella Gallegos.
Podrán actuar conjunta o separadamente.
</v>
      </c>
      <c r="L502" s="124" t="str">
        <f>VLOOKUP(A502,BASE.!$A$2:$T$878,12,FALSE)</f>
        <v>Exeter Nº 540-D, Concepción.</v>
      </c>
      <c r="M502" s="124" t="str">
        <f>VLOOKUP(A502,BASE.!$A$2:$T$878,13,FALSE)</f>
        <v>VIII</v>
      </c>
      <c r="N502" s="124" t="str">
        <f>VLOOKUP(A502,BASE.!$A$2:$T$878,14,FALSE)</f>
        <v>Concepción.</v>
      </c>
      <c r="O502" s="124" t="str">
        <f>VLOOKUP(A502,BASE.!$A$2:$T$878,15,FALSE)</f>
        <v xml:space="preserve"> 41-2106-850
</v>
      </c>
      <c r="P502" s="124" t="str">
        <f>VLOOKUP(A502,BASE.!$A$2:$T$878,16,FALSE)</f>
        <v>contacto@tdesperanza.cl</v>
      </c>
      <c r="Q502" s="124">
        <f>VLOOKUP(A502,BASE.!$A$2:$T$878,17,FALSE)</f>
        <v>0</v>
      </c>
      <c r="R502" s="124" t="str">
        <f>VLOOKUP(A502,BASE.!$A$2:$T$878,18,FALSE)</f>
        <v>93401.</v>
      </c>
      <c r="S502" s="124" t="str">
        <f>VLOOKUP(A502,BASE.!$A$2:$T$878,19,FALSE)</f>
        <v xml:space="preserve">Certificado de antecedentes financieros, correspondientes al año 2019, APROBADOS por Subdepartamento de Supervisión Financiera Nacional para su actualización.
</v>
      </c>
      <c r="T502" s="169">
        <f>VLOOKUP(A502,BASE.!$A$2:$T$878,20,FALSE)</f>
        <v>37970</v>
      </c>
      <c r="U502" s="183">
        <v>6979</v>
      </c>
      <c r="V502" s="184">
        <v>8016600</v>
      </c>
      <c r="W502" s="184">
        <v>24049800</v>
      </c>
      <c r="X502" s="170">
        <v>44286</v>
      </c>
      <c r="Y502" s="166" t="s">
        <v>7879</v>
      </c>
      <c r="Z502" s="166" t="s">
        <v>7880</v>
      </c>
      <c r="AA502" s="183" t="s">
        <v>7926</v>
      </c>
    </row>
    <row r="503" spans="1:27" x14ac:dyDescent="0.2">
      <c r="A503" s="183">
        <v>6979</v>
      </c>
      <c r="B503" s="124" t="str">
        <f>VLOOKUP(A503,BASE.!$A$2:$T$878,2,FALSE)</f>
        <v>Fundación Tierra de Esperanza</v>
      </c>
      <c r="C503" s="124">
        <f>VLOOKUP(A503,BASE.!$A$2:$T$878,3,FALSE)</f>
        <v>738689003</v>
      </c>
      <c r="D503" s="124" t="str">
        <f>VLOOKUP(A503,BASE.!$A$2:$T$878,4,FALSE)</f>
        <v>Fundación de Derecho Privado.</v>
      </c>
      <c r="E503" s="124" t="str">
        <f>VLOOKUP(A503,BASE.!$A$2:$T$878,5,FALSE)</f>
        <v>Otorgado por Decreto Supremo Nº 262, de fecha 2 de abril de 1997, por el Ministerio de Justicia. Publicado en el Diario Oficial con fecha 24 de abril de 1997.</v>
      </c>
      <c r="F503" s="124" t="str">
        <f>VLOOKUP(A503,BASE.!$A$2:$T$878,6,FALSE)</f>
        <v>Certificado de Vigencia inscripción Nº7421 de fecha 02 de abril de 1997. Folio N° 500328926944, emitido por el Servicio de Registro Civil e Identificación, de fecha 13 de julio de 2020.</v>
      </c>
      <c r="G503" s="124" t="str">
        <f>VLOOKUP(A503,BASE.!$A$2:$T$878,7,FALSE)</f>
        <v xml:space="preserve">Ayudar a la infancia desvalida sin distinción de sexo, sin distinción racial, creencia religiosa o política.
</v>
      </c>
      <c r="H503" s="124" t="str">
        <f>VLOOKUP(A503,BASE.!$A$2:$T$878,8,FALSE)</f>
        <v xml:space="preserve">Presidente: Simona de la Barra Cruzat.           
Secretario: Julián Humberto Carrasco Poblete.
Tesorero: Leoncio Toro Araya.
Director Ejecutivo: Rafael Mella Gallegos.
Director: Carlos Javier Contzen Fuentes.
</v>
      </c>
      <c r="I503" s="124" t="str">
        <f>VLOOKUP(A503,BASE.!$A$2:$T$878,9,FALSE)</f>
        <v>El Consejo durará tres años en sus cargos y se renovará tácita y sucesivamente cada tres años, salvo que la mayoría absoluta de los demás consejeros, resuelva su exclusión.</v>
      </c>
      <c r="J503" s="124" t="str">
        <f>VLOOKUP(A503,BASE.!$A$2:$T$878,10,FALSE)</f>
        <v>10 de enero de 2017 – 10 de enero 2020</v>
      </c>
      <c r="K503" s="124" t="str">
        <f>VLOOKUP(A503,BASE.!$A$2:$T$878,11,FALSE)</f>
        <v xml:space="preserve">Simona de la Barra Cruzat
Rafael Mella Gallegos.
Podrán actuar conjunta o separadamente.
</v>
      </c>
      <c r="L503" s="124" t="str">
        <f>VLOOKUP(A503,BASE.!$A$2:$T$878,12,FALSE)</f>
        <v>Exeter Nº 540-D, Concepción.</v>
      </c>
      <c r="M503" s="124" t="str">
        <f>VLOOKUP(A503,BASE.!$A$2:$T$878,13,FALSE)</f>
        <v>VIII</v>
      </c>
      <c r="N503" s="124" t="str">
        <f>VLOOKUP(A503,BASE.!$A$2:$T$878,14,FALSE)</f>
        <v>Concepción.</v>
      </c>
      <c r="O503" s="124" t="str">
        <f>VLOOKUP(A503,BASE.!$A$2:$T$878,15,FALSE)</f>
        <v xml:space="preserve"> 41-2106-850
</v>
      </c>
      <c r="P503" s="124" t="str">
        <f>VLOOKUP(A503,BASE.!$A$2:$T$878,16,FALSE)</f>
        <v>contacto@tdesperanza.cl</v>
      </c>
      <c r="Q503" s="124">
        <f>VLOOKUP(A503,BASE.!$A$2:$T$878,17,FALSE)</f>
        <v>0</v>
      </c>
      <c r="R503" s="124" t="str">
        <f>VLOOKUP(A503,BASE.!$A$2:$T$878,18,FALSE)</f>
        <v>93401.</v>
      </c>
      <c r="S503" s="124" t="str">
        <f>VLOOKUP(A503,BASE.!$A$2:$T$878,19,FALSE)</f>
        <v xml:space="preserve">Certificado de antecedentes financieros, correspondientes al año 2019, APROBADOS por Subdepartamento de Supervisión Financiera Nacional para su actualización.
</v>
      </c>
      <c r="T503" s="169">
        <f>VLOOKUP(A503,BASE.!$A$2:$T$878,20,FALSE)</f>
        <v>37970</v>
      </c>
      <c r="U503" s="183">
        <v>6979</v>
      </c>
      <c r="V503" s="184">
        <v>0</v>
      </c>
      <c r="W503" s="184">
        <v>8636774</v>
      </c>
      <c r="X503" s="170">
        <v>44286</v>
      </c>
      <c r="Y503" s="166" t="s">
        <v>7879</v>
      </c>
      <c r="Z503" s="166" t="s">
        <v>7880</v>
      </c>
      <c r="AA503" s="183" t="s">
        <v>7928</v>
      </c>
    </row>
    <row r="504" spans="1:27" x14ac:dyDescent="0.2">
      <c r="A504" s="183">
        <v>6979</v>
      </c>
      <c r="B504" s="124" t="str">
        <f>VLOOKUP(A504,BASE.!$A$2:$T$878,2,FALSE)</f>
        <v>Fundación Tierra de Esperanza</v>
      </c>
      <c r="C504" s="124">
        <f>VLOOKUP(A504,BASE.!$A$2:$T$878,3,FALSE)</f>
        <v>738689003</v>
      </c>
      <c r="D504" s="124" t="str">
        <f>VLOOKUP(A504,BASE.!$A$2:$T$878,4,FALSE)</f>
        <v>Fundación de Derecho Privado.</v>
      </c>
      <c r="E504" s="124" t="str">
        <f>VLOOKUP(A504,BASE.!$A$2:$T$878,5,FALSE)</f>
        <v>Otorgado por Decreto Supremo Nº 262, de fecha 2 de abril de 1997, por el Ministerio de Justicia. Publicado en el Diario Oficial con fecha 24 de abril de 1997.</v>
      </c>
      <c r="F504" s="124" t="str">
        <f>VLOOKUP(A504,BASE.!$A$2:$T$878,6,FALSE)</f>
        <v>Certificado de Vigencia inscripción Nº7421 de fecha 02 de abril de 1997. Folio N° 500328926944, emitido por el Servicio de Registro Civil e Identificación, de fecha 13 de julio de 2020.</v>
      </c>
      <c r="G504" s="124" t="str">
        <f>VLOOKUP(A504,BASE.!$A$2:$T$878,7,FALSE)</f>
        <v xml:space="preserve">Ayudar a la infancia desvalida sin distinción de sexo, sin distinción racial, creencia religiosa o política.
</v>
      </c>
      <c r="H504" s="124" t="str">
        <f>VLOOKUP(A504,BASE.!$A$2:$T$878,8,FALSE)</f>
        <v xml:space="preserve">Presidente: Simona de la Barra Cruzat.           
Secretario: Julián Humberto Carrasco Poblete.
Tesorero: Leoncio Toro Araya.
Director Ejecutivo: Rafael Mella Gallegos.
Director: Carlos Javier Contzen Fuentes.
</v>
      </c>
      <c r="I504" s="124" t="str">
        <f>VLOOKUP(A504,BASE.!$A$2:$T$878,9,FALSE)</f>
        <v>El Consejo durará tres años en sus cargos y se renovará tácita y sucesivamente cada tres años, salvo que la mayoría absoluta de los demás consejeros, resuelva su exclusión.</v>
      </c>
      <c r="J504" s="124" t="str">
        <f>VLOOKUP(A504,BASE.!$A$2:$T$878,10,FALSE)</f>
        <v>10 de enero de 2017 – 10 de enero 2020</v>
      </c>
      <c r="K504" s="124" t="str">
        <f>VLOOKUP(A504,BASE.!$A$2:$T$878,11,FALSE)</f>
        <v xml:space="preserve">Simona de la Barra Cruzat
Rafael Mella Gallegos.
Podrán actuar conjunta o separadamente.
</v>
      </c>
      <c r="L504" s="124" t="str">
        <f>VLOOKUP(A504,BASE.!$A$2:$T$878,12,FALSE)</f>
        <v>Exeter Nº 540-D, Concepción.</v>
      </c>
      <c r="M504" s="124" t="str">
        <f>VLOOKUP(A504,BASE.!$A$2:$T$878,13,FALSE)</f>
        <v>VIII</v>
      </c>
      <c r="N504" s="124" t="str">
        <f>VLOOKUP(A504,BASE.!$A$2:$T$878,14,FALSE)</f>
        <v>Concepción.</v>
      </c>
      <c r="O504" s="124" t="str">
        <f>VLOOKUP(A504,BASE.!$A$2:$T$878,15,FALSE)</f>
        <v xml:space="preserve"> 41-2106-850
</v>
      </c>
      <c r="P504" s="124" t="str">
        <f>VLOOKUP(A504,BASE.!$A$2:$T$878,16,FALSE)</f>
        <v>contacto@tdesperanza.cl</v>
      </c>
      <c r="Q504" s="124">
        <f>VLOOKUP(A504,BASE.!$A$2:$T$878,17,FALSE)</f>
        <v>0</v>
      </c>
      <c r="R504" s="124" t="str">
        <f>VLOOKUP(A504,BASE.!$A$2:$T$878,18,FALSE)</f>
        <v>93401.</v>
      </c>
      <c r="S504" s="124" t="str">
        <f>VLOOKUP(A504,BASE.!$A$2:$T$878,19,FALSE)</f>
        <v xml:space="preserve">Certificado de antecedentes financieros, correspondientes al año 2019, APROBADOS por Subdepartamento de Supervisión Financiera Nacional para su actualización.
</v>
      </c>
      <c r="T504" s="169">
        <f>VLOOKUP(A504,BASE.!$A$2:$T$878,20,FALSE)</f>
        <v>37970</v>
      </c>
      <c r="U504" s="183">
        <v>6979</v>
      </c>
      <c r="V504" s="184">
        <v>31823316</v>
      </c>
      <c r="W504" s="184">
        <v>49824727</v>
      </c>
      <c r="X504" s="170">
        <v>44286</v>
      </c>
      <c r="Y504" s="166" t="s">
        <v>7879</v>
      </c>
      <c r="Z504" s="166" t="s">
        <v>7880</v>
      </c>
      <c r="AA504" s="183" t="s">
        <v>7967</v>
      </c>
    </row>
    <row r="505" spans="1:27" x14ac:dyDescent="0.2">
      <c r="A505" s="183">
        <v>6979</v>
      </c>
      <c r="B505" s="124" t="str">
        <f>VLOOKUP(A505,BASE.!$A$2:$T$878,2,FALSE)</f>
        <v>Fundación Tierra de Esperanza</v>
      </c>
      <c r="C505" s="124">
        <f>VLOOKUP(A505,BASE.!$A$2:$T$878,3,FALSE)</f>
        <v>738689003</v>
      </c>
      <c r="D505" s="124" t="str">
        <f>VLOOKUP(A505,BASE.!$A$2:$T$878,4,FALSE)</f>
        <v>Fundación de Derecho Privado.</v>
      </c>
      <c r="E505" s="124" t="str">
        <f>VLOOKUP(A505,BASE.!$A$2:$T$878,5,FALSE)</f>
        <v>Otorgado por Decreto Supremo Nº 262, de fecha 2 de abril de 1997, por el Ministerio de Justicia. Publicado en el Diario Oficial con fecha 24 de abril de 1997.</v>
      </c>
      <c r="F505" s="124" t="str">
        <f>VLOOKUP(A505,BASE.!$A$2:$T$878,6,FALSE)</f>
        <v>Certificado de Vigencia inscripción Nº7421 de fecha 02 de abril de 1997. Folio N° 500328926944, emitido por el Servicio de Registro Civil e Identificación, de fecha 13 de julio de 2020.</v>
      </c>
      <c r="G505" s="124" t="str">
        <f>VLOOKUP(A505,BASE.!$A$2:$T$878,7,FALSE)</f>
        <v xml:space="preserve">Ayudar a la infancia desvalida sin distinción de sexo, sin distinción racial, creencia religiosa o política.
</v>
      </c>
      <c r="H505" s="124" t="str">
        <f>VLOOKUP(A505,BASE.!$A$2:$T$878,8,FALSE)</f>
        <v xml:space="preserve">Presidente: Simona de la Barra Cruzat.           
Secretario: Julián Humberto Carrasco Poblete.
Tesorero: Leoncio Toro Araya.
Director Ejecutivo: Rafael Mella Gallegos.
Director: Carlos Javier Contzen Fuentes.
</v>
      </c>
      <c r="I505" s="124" t="str">
        <f>VLOOKUP(A505,BASE.!$A$2:$T$878,9,FALSE)</f>
        <v>El Consejo durará tres años en sus cargos y se renovará tácita y sucesivamente cada tres años, salvo que la mayoría absoluta de los demás consejeros, resuelva su exclusión.</v>
      </c>
      <c r="J505" s="124" t="str">
        <f>VLOOKUP(A505,BASE.!$A$2:$T$878,10,FALSE)</f>
        <v>10 de enero de 2017 – 10 de enero 2020</v>
      </c>
      <c r="K505" s="124" t="str">
        <f>VLOOKUP(A505,BASE.!$A$2:$T$878,11,FALSE)</f>
        <v xml:space="preserve">Simona de la Barra Cruzat
Rafael Mella Gallegos.
Podrán actuar conjunta o separadamente.
</v>
      </c>
      <c r="L505" s="124" t="str">
        <f>VLOOKUP(A505,BASE.!$A$2:$T$878,12,FALSE)</f>
        <v>Exeter Nº 540-D, Concepción.</v>
      </c>
      <c r="M505" s="124" t="str">
        <f>VLOOKUP(A505,BASE.!$A$2:$T$878,13,FALSE)</f>
        <v>VIII</v>
      </c>
      <c r="N505" s="124" t="str">
        <f>VLOOKUP(A505,BASE.!$A$2:$T$878,14,FALSE)</f>
        <v>Concepción.</v>
      </c>
      <c r="O505" s="124" t="str">
        <f>VLOOKUP(A505,BASE.!$A$2:$T$878,15,FALSE)</f>
        <v xml:space="preserve"> 41-2106-850
</v>
      </c>
      <c r="P505" s="124" t="str">
        <f>VLOOKUP(A505,BASE.!$A$2:$T$878,16,FALSE)</f>
        <v>contacto@tdesperanza.cl</v>
      </c>
      <c r="Q505" s="124">
        <f>VLOOKUP(A505,BASE.!$A$2:$T$878,17,FALSE)</f>
        <v>0</v>
      </c>
      <c r="R505" s="124" t="str">
        <f>VLOOKUP(A505,BASE.!$A$2:$T$878,18,FALSE)</f>
        <v>93401.</v>
      </c>
      <c r="S505" s="124" t="str">
        <f>VLOOKUP(A505,BASE.!$A$2:$T$878,19,FALSE)</f>
        <v xml:space="preserve">Certificado de antecedentes financieros, correspondientes al año 2019, APROBADOS por Subdepartamento de Supervisión Financiera Nacional para su actualización.
</v>
      </c>
      <c r="T505" s="169">
        <f>VLOOKUP(A505,BASE.!$A$2:$T$878,20,FALSE)</f>
        <v>37970</v>
      </c>
      <c r="U505" s="183">
        <v>6979</v>
      </c>
      <c r="V505" s="184">
        <v>17631692</v>
      </c>
      <c r="W505" s="184">
        <v>56201020</v>
      </c>
      <c r="X505" s="170">
        <v>44286</v>
      </c>
      <c r="Y505" s="166" t="s">
        <v>7879</v>
      </c>
      <c r="Z505" s="166" t="s">
        <v>7880</v>
      </c>
      <c r="AA505" s="183" t="s">
        <v>7948</v>
      </c>
    </row>
    <row r="506" spans="1:27" x14ac:dyDescent="0.2">
      <c r="A506" s="183">
        <v>6979</v>
      </c>
      <c r="B506" s="124" t="str">
        <f>VLOOKUP(A506,BASE.!$A$2:$T$878,2,FALSE)</f>
        <v>Fundación Tierra de Esperanza</v>
      </c>
      <c r="C506" s="124">
        <f>VLOOKUP(A506,BASE.!$A$2:$T$878,3,FALSE)</f>
        <v>738689003</v>
      </c>
      <c r="D506" s="124" t="str">
        <f>VLOOKUP(A506,BASE.!$A$2:$T$878,4,FALSE)</f>
        <v>Fundación de Derecho Privado.</v>
      </c>
      <c r="E506" s="124" t="str">
        <f>VLOOKUP(A506,BASE.!$A$2:$T$878,5,FALSE)</f>
        <v>Otorgado por Decreto Supremo Nº 262, de fecha 2 de abril de 1997, por el Ministerio de Justicia. Publicado en el Diario Oficial con fecha 24 de abril de 1997.</v>
      </c>
      <c r="F506" s="124" t="str">
        <f>VLOOKUP(A506,BASE.!$A$2:$T$878,6,FALSE)</f>
        <v>Certificado de Vigencia inscripción Nº7421 de fecha 02 de abril de 1997. Folio N° 500328926944, emitido por el Servicio de Registro Civil e Identificación, de fecha 13 de julio de 2020.</v>
      </c>
      <c r="G506" s="124" t="str">
        <f>VLOOKUP(A506,BASE.!$A$2:$T$878,7,FALSE)</f>
        <v xml:space="preserve">Ayudar a la infancia desvalida sin distinción de sexo, sin distinción racial, creencia religiosa o política.
</v>
      </c>
      <c r="H506" s="124" t="str">
        <f>VLOOKUP(A506,BASE.!$A$2:$T$878,8,FALSE)</f>
        <v xml:space="preserve">Presidente: Simona de la Barra Cruzat.           
Secretario: Julián Humberto Carrasco Poblete.
Tesorero: Leoncio Toro Araya.
Director Ejecutivo: Rafael Mella Gallegos.
Director: Carlos Javier Contzen Fuentes.
</v>
      </c>
      <c r="I506" s="124" t="str">
        <f>VLOOKUP(A506,BASE.!$A$2:$T$878,9,FALSE)</f>
        <v>El Consejo durará tres años en sus cargos y se renovará tácita y sucesivamente cada tres años, salvo que la mayoría absoluta de los demás consejeros, resuelva su exclusión.</v>
      </c>
      <c r="J506" s="124" t="str">
        <f>VLOOKUP(A506,BASE.!$A$2:$T$878,10,FALSE)</f>
        <v>10 de enero de 2017 – 10 de enero 2020</v>
      </c>
      <c r="K506" s="124" t="str">
        <f>VLOOKUP(A506,BASE.!$A$2:$T$878,11,FALSE)</f>
        <v xml:space="preserve">Simona de la Barra Cruzat
Rafael Mella Gallegos.
Podrán actuar conjunta o separadamente.
</v>
      </c>
      <c r="L506" s="124" t="str">
        <f>VLOOKUP(A506,BASE.!$A$2:$T$878,12,FALSE)</f>
        <v>Exeter Nº 540-D, Concepción.</v>
      </c>
      <c r="M506" s="124" t="str">
        <f>VLOOKUP(A506,BASE.!$A$2:$T$878,13,FALSE)</f>
        <v>VIII</v>
      </c>
      <c r="N506" s="124" t="str">
        <f>VLOOKUP(A506,BASE.!$A$2:$T$878,14,FALSE)</f>
        <v>Concepción.</v>
      </c>
      <c r="O506" s="124" t="str">
        <f>VLOOKUP(A506,BASE.!$A$2:$T$878,15,FALSE)</f>
        <v xml:space="preserve"> 41-2106-850
</v>
      </c>
      <c r="P506" s="124" t="str">
        <f>VLOOKUP(A506,BASE.!$A$2:$T$878,16,FALSE)</f>
        <v>contacto@tdesperanza.cl</v>
      </c>
      <c r="Q506" s="124">
        <f>VLOOKUP(A506,BASE.!$A$2:$T$878,17,FALSE)</f>
        <v>0</v>
      </c>
      <c r="R506" s="124" t="str">
        <f>VLOOKUP(A506,BASE.!$A$2:$T$878,18,FALSE)</f>
        <v>93401.</v>
      </c>
      <c r="S506" s="124" t="str">
        <f>VLOOKUP(A506,BASE.!$A$2:$T$878,19,FALSE)</f>
        <v xml:space="preserve">Certificado de antecedentes financieros, correspondientes al año 2019, APROBADOS por Subdepartamento de Supervisión Financiera Nacional para su actualización.
</v>
      </c>
      <c r="T506" s="169">
        <f>VLOOKUP(A506,BASE.!$A$2:$T$878,20,FALSE)</f>
        <v>37970</v>
      </c>
      <c r="U506" s="183">
        <v>6979</v>
      </c>
      <c r="V506" s="184">
        <v>38046701</v>
      </c>
      <c r="W506" s="184">
        <v>55921133</v>
      </c>
      <c r="X506" s="170">
        <v>44286</v>
      </c>
      <c r="Y506" s="166" t="s">
        <v>7879</v>
      </c>
      <c r="Z506" s="166" t="s">
        <v>7880</v>
      </c>
      <c r="AA506" s="183" t="s">
        <v>8000</v>
      </c>
    </row>
    <row r="507" spans="1:27" x14ac:dyDescent="0.2">
      <c r="A507" s="183">
        <v>6979</v>
      </c>
      <c r="B507" s="124" t="str">
        <f>VLOOKUP(A507,BASE.!$A$2:$T$878,2,FALSE)</f>
        <v>Fundación Tierra de Esperanza</v>
      </c>
      <c r="C507" s="124">
        <f>VLOOKUP(A507,BASE.!$A$2:$T$878,3,FALSE)</f>
        <v>738689003</v>
      </c>
      <c r="D507" s="124" t="str">
        <f>VLOOKUP(A507,BASE.!$A$2:$T$878,4,FALSE)</f>
        <v>Fundación de Derecho Privado.</v>
      </c>
      <c r="E507" s="124" t="str">
        <f>VLOOKUP(A507,BASE.!$A$2:$T$878,5,FALSE)</f>
        <v>Otorgado por Decreto Supremo Nº 262, de fecha 2 de abril de 1997, por el Ministerio de Justicia. Publicado en el Diario Oficial con fecha 24 de abril de 1997.</v>
      </c>
      <c r="F507" s="124" t="str">
        <f>VLOOKUP(A507,BASE.!$A$2:$T$878,6,FALSE)</f>
        <v>Certificado de Vigencia inscripción Nº7421 de fecha 02 de abril de 1997. Folio N° 500328926944, emitido por el Servicio de Registro Civil e Identificación, de fecha 13 de julio de 2020.</v>
      </c>
      <c r="G507" s="124" t="str">
        <f>VLOOKUP(A507,BASE.!$A$2:$T$878,7,FALSE)</f>
        <v xml:space="preserve">Ayudar a la infancia desvalida sin distinción de sexo, sin distinción racial, creencia religiosa o política.
</v>
      </c>
      <c r="H507" s="124" t="str">
        <f>VLOOKUP(A507,BASE.!$A$2:$T$878,8,FALSE)</f>
        <v xml:space="preserve">Presidente: Simona de la Barra Cruzat.           
Secretario: Julián Humberto Carrasco Poblete.
Tesorero: Leoncio Toro Araya.
Director Ejecutivo: Rafael Mella Gallegos.
Director: Carlos Javier Contzen Fuentes.
</v>
      </c>
      <c r="I507" s="124" t="str">
        <f>VLOOKUP(A507,BASE.!$A$2:$T$878,9,FALSE)</f>
        <v>El Consejo durará tres años en sus cargos y se renovará tácita y sucesivamente cada tres años, salvo que la mayoría absoluta de los demás consejeros, resuelva su exclusión.</v>
      </c>
      <c r="J507" s="124" t="str">
        <f>VLOOKUP(A507,BASE.!$A$2:$T$878,10,FALSE)</f>
        <v>10 de enero de 2017 – 10 de enero 2020</v>
      </c>
      <c r="K507" s="124" t="str">
        <f>VLOOKUP(A507,BASE.!$A$2:$T$878,11,FALSE)</f>
        <v xml:space="preserve">Simona de la Barra Cruzat
Rafael Mella Gallegos.
Podrán actuar conjunta o separadamente.
</v>
      </c>
      <c r="L507" s="124" t="str">
        <f>VLOOKUP(A507,BASE.!$A$2:$T$878,12,FALSE)</f>
        <v>Exeter Nº 540-D, Concepción.</v>
      </c>
      <c r="M507" s="124" t="str">
        <f>VLOOKUP(A507,BASE.!$A$2:$T$878,13,FALSE)</f>
        <v>VIII</v>
      </c>
      <c r="N507" s="124" t="str">
        <f>VLOOKUP(A507,BASE.!$A$2:$T$878,14,FALSE)</f>
        <v>Concepción.</v>
      </c>
      <c r="O507" s="124" t="str">
        <f>VLOOKUP(A507,BASE.!$A$2:$T$878,15,FALSE)</f>
        <v xml:space="preserve"> 41-2106-850
</v>
      </c>
      <c r="P507" s="124" t="str">
        <f>VLOOKUP(A507,BASE.!$A$2:$T$878,16,FALSE)</f>
        <v>contacto@tdesperanza.cl</v>
      </c>
      <c r="Q507" s="124">
        <f>VLOOKUP(A507,BASE.!$A$2:$T$878,17,FALSE)</f>
        <v>0</v>
      </c>
      <c r="R507" s="124" t="str">
        <f>VLOOKUP(A507,BASE.!$A$2:$T$878,18,FALSE)</f>
        <v>93401.</v>
      </c>
      <c r="S507" s="124" t="str">
        <f>VLOOKUP(A507,BASE.!$A$2:$T$878,19,FALSE)</f>
        <v xml:space="preserve">Certificado de antecedentes financieros, correspondientes al año 2019, APROBADOS por Subdepartamento de Supervisión Financiera Nacional para su actualización.
</v>
      </c>
      <c r="T507" s="169">
        <f>VLOOKUP(A507,BASE.!$A$2:$T$878,20,FALSE)</f>
        <v>37970</v>
      </c>
      <c r="U507" s="183">
        <v>6979</v>
      </c>
      <c r="V507" s="184">
        <v>72438059</v>
      </c>
      <c r="W507" s="184">
        <v>209834929</v>
      </c>
      <c r="X507" s="170">
        <v>44286</v>
      </c>
      <c r="Y507" s="166" t="s">
        <v>7879</v>
      </c>
      <c r="Z507" s="166" t="s">
        <v>7880</v>
      </c>
      <c r="AA507" s="183" t="s">
        <v>198</v>
      </c>
    </row>
    <row r="508" spans="1:27" x14ac:dyDescent="0.2">
      <c r="A508" s="183">
        <v>6979</v>
      </c>
      <c r="B508" s="124" t="str">
        <f>VLOOKUP(A508,BASE.!$A$2:$T$878,2,FALSE)</f>
        <v>Fundación Tierra de Esperanza</v>
      </c>
      <c r="C508" s="124">
        <f>VLOOKUP(A508,BASE.!$A$2:$T$878,3,FALSE)</f>
        <v>738689003</v>
      </c>
      <c r="D508" s="124" t="str">
        <f>VLOOKUP(A508,BASE.!$A$2:$T$878,4,FALSE)</f>
        <v>Fundación de Derecho Privado.</v>
      </c>
      <c r="E508" s="124" t="str">
        <f>VLOOKUP(A508,BASE.!$A$2:$T$878,5,FALSE)</f>
        <v>Otorgado por Decreto Supremo Nº 262, de fecha 2 de abril de 1997, por el Ministerio de Justicia. Publicado en el Diario Oficial con fecha 24 de abril de 1997.</v>
      </c>
      <c r="F508" s="124" t="str">
        <f>VLOOKUP(A508,BASE.!$A$2:$T$878,6,FALSE)</f>
        <v>Certificado de Vigencia inscripción Nº7421 de fecha 02 de abril de 1997. Folio N° 500328926944, emitido por el Servicio de Registro Civil e Identificación, de fecha 13 de julio de 2020.</v>
      </c>
      <c r="G508" s="124" t="str">
        <f>VLOOKUP(A508,BASE.!$A$2:$T$878,7,FALSE)</f>
        <v xml:space="preserve">Ayudar a la infancia desvalida sin distinción de sexo, sin distinción racial, creencia religiosa o política.
</v>
      </c>
      <c r="H508" s="124" t="str">
        <f>VLOOKUP(A508,BASE.!$A$2:$T$878,8,FALSE)</f>
        <v xml:space="preserve">Presidente: Simona de la Barra Cruzat.           
Secretario: Julián Humberto Carrasco Poblete.
Tesorero: Leoncio Toro Araya.
Director Ejecutivo: Rafael Mella Gallegos.
Director: Carlos Javier Contzen Fuentes.
</v>
      </c>
      <c r="I508" s="124" t="str">
        <f>VLOOKUP(A508,BASE.!$A$2:$T$878,9,FALSE)</f>
        <v>El Consejo durará tres años en sus cargos y se renovará tácita y sucesivamente cada tres años, salvo que la mayoría absoluta de los demás consejeros, resuelva su exclusión.</v>
      </c>
      <c r="J508" s="124" t="str">
        <f>VLOOKUP(A508,BASE.!$A$2:$T$878,10,FALSE)</f>
        <v>10 de enero de 2017 – 10 de enero 2020</v>
      </c>
      <c r="K508" s="124" t="str">
        <f>VLOOKUP(A508,BASE.!$A$2:$T$878,11,FALSE)</f>
        <v xml:space="preserve">Simona de la Barra Cruzat
Rafael Mella Gallegos.
Podrán actuar conjunta o separadamente.
</v>
      </c>
      <c r="L508" s="124" t="str">
        <f>VLOOKUP(A508,BASE.!$A$2:$T$878,12,FALSE)</f>
        <v>Exeter Nº 540-D, Concepción.</v>
      </c>
      <c r="M508" s="124" t="str">
        <f>VLOOKUP(A508,BASE.!$A$2:$T$878,13,FALSE)</f>
        <v>VIII</v>
      </c>
      <c r="N508" s="124" t="str">
        <f>VLOOKUP(A508,BASE.!$A$2:$T$878,14,FALSE)</f>
        <v>Concepción.</v>
      </c>
      <c r="O508" s="124" t="str">
        <f>VLOOKUP(A508,BASE.!$A$2:$T$878,15,FALSE)</f>
        <v xml:space="preserve"> 41-2106-850
</v>
      </c>
      <c r="P508" s="124" t="str">
        <f>VLOOKUP(A508,BASE.!$A$2:$T$878,16,FALSE)</f>
        <v>contacto@tdesperanza.cl</v>
      </c>
      <c r="Q508" s="124">
        <f>VLOOKUP(A508,BASE.!$A$2:$T$878,17,FALSE)</f>
        <v>0</v>
      </c>
      <c r="R508" s="124" t="str">
        <f>VLOOKUP(A508,BASE.!$A$2:$T$878,18,FALSE)</f>
        <v>93401.</v>
      </c>
      <c r="S508" s="124" t="str">
        <f>VLOOKUP(A508,BASE.!$A$2:$T$878,19,FALSE)</f>
        <v xml:space="preserve">Certificado de antecedentes financieros, correspondientes al año 2019, APROBADOS por Subdepartamento de Supervisión Financiera Nacional para su actualización.
</v>
      </c>
      <c r="T508" s="169">
        <f>VLOOKUP(A508,BASE.!$A$2:$T$878,20,FALSE)</f>
        <v>37970</v>
      </c>
      <c r="U508" s="183">
        <v>6979</v>
      </c>
      <c r="V508" s="184">
        <v>55229952</v>
      </c>
      <c r="W508" s="184">
        <v>172105587</v>
      </c>
      <c r="X508" s="170">
        <v>44286</v>
      </c>
      <c r="Y508" s="166" t="s">
        <v>7879</v>
      </c>
      <c r="Z508" s="166" t="s">
        <v>7880</v>
      </c>
      <c r="AA508" s="183" t="s">
        <v>7938</v>
      </c>
    </row>
    <row r="509" spans="1:27" x14ac:dyDescent="0.2">
      <c r="A509" s="183">
        <v>6979</v>
      </c>
      <c r="B509" s="124" t="str">
        <f>VLOOKUP(A509,BASE.!$A$2:$T$878,2,FALSE)</f>
        <v>Fundación Tierra de Esperanza</v>
      </c>
      <c r="C509" s="124">
        <f>VLOOKUP(A509,BASE.!$A$2:$T$878,3,FALSE)</f>
        <v>738689003</v>
      </c>
      <c r="D509" s="124" t="str">
        <f>VLOOKUP(A509,BASE.!$A$2:$T$878,4,FALSE)</f>
        <v>Fundación de Derecho Privado.</v>
      </c>
      <c r="E509" s="124" t="str">
        <f>VLOOKUP(A509,BASE.!$A$2:$T$878,5,FALSE)</f>
        <v>Otorgado por Decreto Supremo Nº 262, de fecha 2 de abril de 1997, por el Ministerio de Justicia. Publicado en el Diario Oficial con fecha 24 de abril de 1997.</v>
      </c>
      <c r="F509" s="124" t="str">
        <f>VLOOKUP(A509,BASE.!$A$2:$T$878,6,FALSE)</f>
        <v>Certificado de Vigencia inscripción Nº7421 de fecha 02 de abril de 1997. Folio N° 500328926944, emitido por el Servicio de Registro Civil e Identificación, de fecha 13 de julio de 2020.</v>
      </c>
      <c r="G509" s="124" t="str">
        <f>VLOOKUP(A509,BASE.!$A$2:$T$878,7,FALSE)</f>
        <v xml:space="preserve">Ayudar a la infancia desvalida sin distinción de sexo, sin distinción racial, creencia religiosa o política.
</v>
      </c>
      <c r="H509" s="124" t="str">
        <f>VLOOKUP(A509,BASE.!$A$2:$T$878,8,FALSE)</f>
        <v xml:space="preserve">Presidente: Simona de la Barra Cruzat.           
Secretario: Julián Humberto Carrasco Poblete.
Tesorero: Leoncio Toro Araya.
Director Ejecutivo: Rafael Mella Gallegos.
Director: Carlos Javier Contzen Fuentes.
</v>
      </c>
      <c r="I509" s="124" t="str">
        <f>VLOOKUP(A509,BASE.!$A$2:$T$878,9,FALSE)</f>
        <v>El Consejo durará tres años en sus cargos y se renovará tácita y sucesivamente cada tres años, salvo que la mayoría absoluta de los demás consejeros, resuelva su exclusión.</v>
      </c>
      <c r="J509" s="124" t="str">
        <f>VLOOKUP(A509,BASE.!$A$2:$T$878,10,FALSE)</f>
        <v>10 de enero de 2017 – 10 de enero 2020</v>
      </c>
      <c r="K509" s="124" t="str">
        <f>VLOOKUP(A509,BASE.!$A$2:$T$878,11,FALSE)</f>
        <v xml:space="preserve">Simona de la Barra Cruzat
Rafael Mella Gallegos.
Podrán actuar conjunta o separadamente.
</v>
      </c>
      <c r="L509" s="124" t="str">
        <f>VLOOKUP(A509,BASE.!$A$2:$T$878,12,FALSE)</f>
        <v>Exeter Nº 540-D, Concepción.</v>
      </c>
      <c r="M509" s="124" t="str">
        <f>VLOOKUP(A509,BASE.!$A$2:$T$878,13,FALSE)</f>
        <v>VIII</v>
      </c>
      <c r="N509" s="124" t="str">
        <f>VLOOKUP(A509,BASE.!$A$2:$T$878,14,FALSE)</f>
        <v>Concepción.</v>
      </c>
      <c r="O509" s="124" t="str">
        <f>VLOOKUP(A509,BASE.!$A$2:$T$878,15,FALSE)</f>
        <v xml:space="preserve"> 41-2106-850
</v>
      </c>
      <c r="P509" s="124" t="str">
        <f>VLOOKUP(A509,BASE.!$A$2:$T$878,16,FALSE)</f>
        <v>contacto@tdesperanza.cl</v>
      </c>
      <c r="Q509" s="124">
        <f>VLOOKUP(A509,BASE.!$A$2:$T$878,17,FALSE)</f>
        <v>0</v>
      </c>
      <c r="R509" s="124" t="str">
        <f>VLOOKUP(A509,BASE.!$A$2:$T$878,18,FALSE)</f>
        <v>93401.</v>
      </c>
      <c r="S509" s="124" t="str">
        <f>VLOOKUP(A509,BASE.!$A$2:$T$878,19,FALSE)</f>
        <v xml:space="preserve">Certificado de antecedentes financieros, correspondientes al año 2019, APROBADOS por Subdepartamento de Supervisión Financiera Nacional para su actualización.
</v>
      </c>
      <c r="T509" s="169">
        <f>VLOOKUP(A509,BASE.!$A$2:$T$878,20,FALSE)</f>
        <v>37970</v>
      </c>
      <c r="U509" s="183">
        <v>6979</v>
      </c>
      <c r="V509" s="184">
        <v>0</v>
      </c>
      <c r="W509" s="184">
        <v>4382408</v>
      </c>
      <c r="X509" s="170">
        <v>44286</v>
      </c>
      <c r="Y509" s="166" t="s">
        <v>7879</v>
      </c>
      <c r="Z509" s="166" t="s">
        <v>7880</v>
      </c>
      <c r="AA509" s="183" t="s">
        <v>7888</v>
      </c>
    </row>
    <row r="510" spans="1:27" x14ac:dyDescent="0.2">
      <c r="A510" s="183">
        <v>6979</v>
      </c>
      <c r="B510" s="124" t="str">
        <f>VLOOKUP(A510,BASE.!$A$2:$T$878,2,FALSE)</f>
        <v>Fundación Tierra de Esperanza</v>
      </c>
      <c r="C510" s="124">
        <f>VLOOKUP(A510,BASE.!$A$2:$T$878,3,FALSE)</f>
        <v>738689003</v>
      </c>
      <c r="D510" s="124" t="str">
        <f>VLOOKUP(A510,BASE.!$A$2:$T$878,4,FALSE)</f>
        <v>Fundación de Derecho Privado.</v>
      </c>
      <c r="E510" s="124" t="str">
        <f>VLOOKUP(A510,BASE.!$A$2:$T$878,5,FALSE)</f>
        <v>Otorgado por Decreto Supremo Nº 262, de fecha 2 de abril de 1997, por el Ministerio de Justicia. Publicado en el Diario Oficial con fecha 24 de abril de 1997.</v>
      </c>
      <c r="F510" s="124" t="str">
        <f>VLOOKUP(A510,BASE.!$A$2:$T$878,6,FALSE)</f>
        <v>Certificado de Vigencia inscripción Nº7421 de fecha 02 de abril de 1997. Folio N° 500328926944, emitido por el Servicio de Registro Civil e Identificación, de fecha 13 de julio de 2020.</v>
      </c>
      <c r="G510" s="124" t="str">
        <f>VLOOKUP(A510,BASE.!$A$2:$T$878,7,FALSE)</f>
        <v xml:space="preserve">Ayudar a la infancia desvalida sin distinción de sexo, sin distinción racial, creencia religiosa o política.
</v>
      </c>
      <c r="H510" s="124" t="str">
        <f>VLOOKUP(A510,BASE.!$A$2:$T$878,8,FALSE)</f>
        <v xml:space="preserve">Presidente: Simona de la Barra Cruzat.           
Secretario: Julián Humberto Carrasco Poblete.
Tesorero: Leoncio Toro Araya.
Director Ejecutivo: Rafael Mella Gallegos.
Director: Carlos Javier Contzen Fuentes.
</v>
      </c>
      <c r="I510" s="124" t="str">
        <f>VLOOKUP(A510,BASE.!$A$2:$T$878,9,FALSE)</f>
        <v>El Consejo durará tres años en sus cargos y se renovará tácita y sucesivamente cada tres años, salvo que la mayoría absoluta de los demás consejeros, resuelva su exclusión.</v>
      </c>
      <c r="J510" s="124" t="str">
        <f>VLOOKUP(A510,BASE.!$A$2:$T$878,10,FALSE)</f>
        <v>10 de enero de 2017 – 10 de enero 2020</v>
      </c>
      <c r="K510" s="124" t="str">
        <f>VLOOKUP(A510,BASE.!$A$2:$T$878,11,FALSE)</f>
        <v xml:space="preserve">Simona de la Barra Cruzat
Rafael Mella Gallegos.
Podrán actuar conjunta o separadamente.
</v>
      </c>
      <c r="L510" s="124" t="str">
        <f>VLOOKUP(A510,BASE.!$A$2:$T$878,12,FALSE)</f>
        <v>Exeter Nº 540-D, Concepción.</v>
      </c>
      <c r="M510" s="124" t="str">
        <f>VLOOKUP(A510,BASE.!$A$2:$T$878,13,FALSE)</f>
        <v>VIII</v>
      </c>
      <c r="N510" s="124" t="str">
        <f>VLOOKUP(A510,BASE.!$A$2:$T$878,14,FALSE)</f>
        <v>Concepción.</v>
      </c>
      <c r="O510" s="124" t="str">
        <f>VLOOKUP(A510,BASE.!$A$2:$T$878,15,FALSE)</f>
        <v xml:space="preserve"> 41-2106-850
</v>
      </c>
      <c r="P510" s="124" t="str">
        <f>VLOOKUP(A510,BASE.!$A$2:$T$878,16,FALSE)</f>
        <v>contacto@tdesperanza.cl</v>
      </c>
      <c r="Q510" s="124">
        <f>VLOOKUP(A510,BASE.!$A$2:$T$878,17,FALSE)</f>
        <v>0</v>
      </c>
      <c r="R510" s="124" t="str">
        <f>VLOOKUP(A510,BASE.!$A$2:$T$878,18,FALSE)</f>
        <v>93401.</v>
      </c>
      <c r="S510" s="124" t="str">
        <f>VLOOKUP(A510,BASE.!$A$2:$T$878,19,FALSE)</f>
        <v xml:space="preserve">Certificado de antecedentes financieros, correspondientes al año 2019, APROBADOS por Subdepartamento de Supervisión Financiera Nacional para su actualización.
</v>
      </c>
      <c r="T510" s="169">
        <f>VLOOKUP(A510,BASE.!$A$2:$T$878,20,FALSE)</f>
        <v>37970</v>
      </c>
      <c r="U510" s="183">
        <v>6979</v>
      </c>
      <c r="V510" s="184">
        <v>4293450</v>
      </c>
      <c r="W510" s="184">
        <v>14219036</v>
      </c>
      <c r="X510" s="170">
        <v>44286</v>
      </c>
      <c r="Y510" s="166" t="s">
        <v>7879</v>
      </c>
      <c r="Z510" s="166" t="s">
        <v>7880</v>
      </c>
      <c r="AA510" s="183" t="s">
        <v>7939</v>
      </c>
    </row>
    <row r="511" spans="1:27" x14ac:dyDescent="0.2">
      <c r="A511" s="183">
        <v>6979</v>
      </c>
      <c r="B511" s="124" t="str">
        <f>VLOOKUP(A511,BASE.!$A$2:$T$878,2,FALSE)</f>
        <v>Fundación Tierra de Esperanza</v>
      </c>
      <c r="C511" s="124">
        <f>VLOOKUP(A511,BASE.!$A$2:$T$878,3,FALSE)</f>
        <v>738689003</v>
      </c>
      <c r="D511" s="124" t="str">
        <f>VLOOKUP(A511,BASE.!$A$2:$T$878,4,FALSE)</f>
        <v>Fundación de Derecho Privado.</v>
      </c>
      <c r="E511" s="124" t="str">
        <f>VLOOKUP(A511,BASE.!$A$2:$T$878,5,FALSE)</f>
        <v>Otorgado por Decreto Supremo Nº 262, de fecha 2 de abril de 1997, por el Ministerio de Justicia. Publicado en el Diario Oficial con fecha 24 de abril de 1997.</v>
      </c>
      <c r="F511" s="124" t="str">
        <f>VLOOKUP(A511,BASE.!$A$2:$T$878,6,FALSE)</f>
        <v>Certificado de Vigencia inscripción Nº7421 de fecha 02 de abril de 1997. Folio N° 500328926944, emitido por el Servicio de Registro Civil e Identificación, de fecha 13 de julio de 2020.</v>
      </c>
      <c r="G511" s="124" t="str">
        <f>VLOOKUP(A511,BASE.!$A$2:$T$878,7,FALSE)</f>
        <v xml:space="preserve">Ayudar a la infancia desvalida sin distinción de sexo, sin distinción racial, creencia religiosa o política.
</v>
      </c>
      <c r="H511" s="124" t="str">
        <f>VLOOKUP(A511,BASE.!$A$2:$T$878,8,FALSE)</f>
        <v xml:space="preserve">Presidente: Simona de la Barra Cruzat.           
Secretario: Julián Humberto Carrasco Poblete.
Tesorero: Leoncio Toro Araya.
Director Ejecutivo: Rafael Mella Gallegos.
Director: Carlos Javier Contzen Fuentes.
</v>
      </c>
      <c r="I511" s="124" t="str">
        <f>VLOOKUP(A511,BASE.!$A$2:$T$878,9,FALSE)</f>
        <v>El Consejo durará tres años en sus cargos y se renovará tácita y sucesivamente cada tres años, salvo que la mayoría absoluta de los demás consejeros, resuelva su exclusión.</v>
      </c>
      <c r="J511" s="124" t="str">
        <f>VLOOKUP(A511,BASE.!$A$2:$T$878,10,FALSE)</f>
        <v>10 de enero de 2017 – 10 de enero 2020</v>
      </c>
      <c r="K511" s="124" t="str">
        <f>VLOOKUP(A511,BASE.!$A$2:$T$878,11,FALSE)</f>
        <v xml:space="preserve">Simona de la Barra Cruzat
Rafael Mella Gallegos.
Podrán actuar conjunta o separadamente.
</v>
      </c>
      <c r="L511" s="124" t="str">
        <f>VLOOKUP(A511,BASE.!$A$2:$T$878,12,FALSE)</f>
        <v>Exeter Nº 540-D, Concepción.</v>
      </c>
      <c r="M511" s="124" t="str">
        <f>VLOOKUP(A511,BASE.!$A$2:$T$878,13,FALSE)</f>
        <v>VIII</v>
      </c>
      <c r="N511" s="124" t="str">
        <f>VLOOKUP(A511,BASE.!$A$2:$T$878,14,FALSE)</f>
        <v>Concepción.</v>
      </c>
      <c r="O511" s="124" t="str">
        <f>VLOOKUP(A511,BASE.!$A$2:$T$878,15,FALSE)</f>
        <v xml:space="preserve"> 41-2106-850
</v>
      </c>
      <c r="P511" s="124" t="str">
        <f>VLOOKUP(A511,BASE.!$A$2:$T$878,16,FALSE)</f>
        <v>contacto@tdesperanza.cl</v>
      </c>
      <c r="Q511" s="124">
        <f>VLOOKUP(A511,BASE.!$A$2:$T$878,17,FALSE)</f>
        <v>0</v>
      </c>
      <c r="R511" s="124" t="str">
        <f>VLOOKUP(A511,BASE.!$A$2:$T$878,18,FALSE)</f>
        <v>93401.</v>
      </c>
      <c r="S511" s="124" t="str">
        <f>VLOOKUP(A511,BASE.!$A$2:$T$878,19,FALSE)</f>
        <v xml:space="preserve">Certificado de antecedentes financieros, correspondientes al año 2019, APROBADOS por Subdepartamento de Supervisión Financiera Nacional para su actualización.
</v>
      </c>
      <c r="T511" s="169">
        <f>VLOOKUP(A511,BASE.!$A$2:$T$878,20,FALSE)</f>
        <v>37970</v>
      </c>
      <c r="U511" s="183">
        <v>6979</v>
      </c>
      <c r="V511" s="184">
        <v>6763654</v>
      </c>
      <c r="W511" s="184">
        <v>27447172</v>
      </c>
      <c r="X511" s="170">
        <v>44286</v>
      </c>
      <c r="Y511" s="166" t="s">
        <v>7879</v>
      </c>
      <c r="Z511" s="166" t="s">
        <v>7880</v>
      </c>
      <c r="AA511" s="183" t="s">
        <v>7889</v>
      </c>
    </row>
    <row r="512" spans="1:27" x14ac:dyDescent="0.2">
      <c r="A512" s="183">
        <v>6982</v>
      </c>
      <c r="B512" s="124" t="str">
        <f>VLOOKUP(A512,BASE.!$A$2:$T$878,2,FALSE)</f>
        <v xml:space="preserve">
I. Municipalidad de Quellón  
</v>
      </c>
      <c r="C512" s="124">
        <f>VLOOKUP(A512,BASE.!$A$2:$T$878,3,FALSE)</f>
        <v>692307003</v>
      </c>
      <c r="D512" s="124" t="str">
        <f>VLOOKUP(A512,BASE.!$A$2:$T$878,4,FALSE)</f>
        <v>Municipalidad</v>
      </c>
      <c r="E512" s="124" t="str">
        <f>VLOOKUP(A512,BASE.!$A$2:$T$878,5,FALSE)</f>
        <v>Constitución Política de la República, art. 107.</v>
      </c>
      <c r="F512" s="124" t="str">
        <f>VLOOKUP(A512,BASE.!$A$2:$T$878,6,FALSE)</f>
        <v>Indefinida.</v>
      </c>
      <c r="G512" s="124" t="str">
        <f>VLOOKUP(A512,BASE.!$A$2:$T$878,7,FALSE)</f>
        <v>Según Ley Orgánica Nº 18.695, arts. 1º al 4º.</v>
      </c>
      <c r="H512" s="124" t="str">
        <f>VLOOKUP(A512,BASE.!$A$2:$T$878,8,FALSE)</f>
        <v>no tiene</v>
      </c>
      <c r="I512" s="124">
        <f>VLOOKUP(A512,BASE.!$A$2:$T$878,9,FALSE)</f>
        <v>0</v>
      </c>
      <c r="J512" s="124">
        <f>VLOOKUP(A512,BASE.!$A$2:$T$878,10,FALSE)</f>
        <v>0</v>
      </c>
      <c r="K512" s="124" t="str">
        <f>VLOOKUP(A512,BASE.!$A$2:$T$878,11,FALSE)</f>
        <v xml:space="preserve">Cristian Felipe Ojeda Chiguay. </v>
      </c>
      <c r="L512" s="124" t="str">
        <f>VLOOKUP(A512,BASE.!$A$2:$T$878,12,FALSE)</f>
        <v>22 de Mayo Nº 351, Quellón, Décima Región.</v>
      </c>
      <c r="M512" s="124" t="str">
        <f>VLOOKUP(A512,BASE.!$A$2:$T$878,13,FALSE)</f>
        <v>X</v>
      </c>
      <c r="N512" s="124" t="str">
        <f>VLOOKUP(A512,BASE.!$A$2:$T$878,14,FALSE)</f>
        <v>Quellón</v>
      </c>
      <c r="O512" s="124" t="str">
        <f>VLOOKUP(A512,BASE.!$A$2:$T$878,15,FALSE)</f>
        <v>652-686801</v>
      </c>
      <c r="P512" s="124" t="str">
        <f>VLOOKUP(A512,BASE.!$A$2:$T$878,16,FALSE)</f>
        <v>info@muniquellon.cl</v>
      </c>
      <c r="Q512" s="124">
        <f>VLOOKUP(A512,BASE.!$A$2:$T$878,17,FALSE)</f>
        <v>0</v>
      </c>
      <c r="R512" s="124">
        <f>VLOOKUP(A512,BASE.!$A$2:$T$878,18,FALSE)</f>
        <v>91001</v>
      </c>
      <c r="S512" s="124" t="str">
        <f>VLOOKUP(A512,BASE.!$A$2:$T$878,19,FALSE)</f>
        <v xml:space="preserve">No se acompañan. Aplica Informe Jurídico Nº 09, de  fecha 14 de marzo de 2011 del Departamento Jurídico y Dictamen Nº 070791, de 2009, de la Contraloría General de la República.  
</v>
      </c>
      <c r="T512" s="169">
        <f>VLOOKUP(A512,BASE.!$A$2:$T$878,20,FALSE)</f>
        <v>37970</v>
      </c>
      <c r="U512" s="183">
        <v>6982</v>
      </c>
      <c r="V512" s="184">
        <v>5494733</v>
      </c>
      <c r="W512" s="184">
        <v>11148826</v>
      </c>
      <c r="X512" s="170">
        <v>44286</v>
      </c>
      <c r="Y512" s="166" t="s">
        <v>7879</v>
      </c>
      <c r="Z512" s="166" t="s">
        <v>7880</v>
      </c>
      <c r="AA512" s="183" t="s">
        <v>7929</v>
      </c>
    </row>
    <row r="513" spans="1:27" x14ac:dyDescent="0.2">
      <c r="A513" s="183">
        <v>6983</v>
      </c>
      <c r="B513" s="124" t="str">
        <f>VLOOKUP(A513,BASE.!$A$2:$T$878,2,FALSE)</f>
        <v>Fundación Instituto de Educación Popular IEP</v>
      </c>
      <c r="C513" s="124">
        <f>VLOOKUP(A513,BASE.!$A$2:$T$878,3,FALSE)</f>
        <v>759917405</v>
      </c>
      <c r="D513" s="124" t="str">
        <f>VLOOKUP(A513,BASE.!$A$2:$T$878,4,FALSE)</f>
        <v>Fundación de derecho público</v>
      </c>
      <c r="E513" s="124" t="str">
        <f>VLOOKUP(A513,BASE.!$A$2:$T$878,5,FALSE)</f>
        <v>Decreto Eclesiástico del Obispado de Copiapó Nº 003/01, de 9 de marzo de 2001.</v>
      </c>
      <c r="F513" s="124" t="str">
        <f>VLOOKUP(A513,BASE.!$A$2:$T$878,6,FALSE)</f>
        <v xml:space="preserve">Certificado de Vigencia SOC/148/20, de fecha 27 de agosto de 2020, del Obispado de Copiapó.
</v>
      </c>
      <c r="G513" s="124" t="str">
        <f>VLOOKUP(A513,BASE.!$A$2:$T$878,7,FALSE)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3" s="124" t="str">
        <f>VLOOKUP(A513,BASE.!$A$2:$T$878,8,FALSE)</f>
        <v xml:space="preserve">Presidente: Jorge Alfaro Colmans
Vicepresidenta: María Eugenia Cavada
Secretaria: Ximena Cáceres Maturana
Directora: Nélida Carmona Rojas
Directora: Alicia Gutiérrez Tapia
Director: Iván Farah Maffei
Directora Ejecutiva: Carla Brown Prato
</v>
      </c>
      <c r="I513" s="124" t="str">
        <f>VLOOKUP(A513,BASE.!$A$2:$T$878,9,FALSE)</f>
        <v>no aparece</v>
      </c>
      <c r="J513" s="124" t="str">
        <f>VLOOKUP(A513,BASE.!$A$2:$T$878,10,FALSE)</f>
        <v>19 de diciembre de 2018 al 19 de diciembre de 2019</v>
      </c>
      <c r="K513" s="124" t="str">
        <f>VLOOKUP(A513,BASE.!$A$2:$T$878,11,FALSE)</f>
        <v xml:space="preserve">Presidente: Jorge Alfaro Colmans
Directora Ejecutiva: Carla Brown Prato
</v>
      </c>
      <c r="L513" s="124" t="str">
        <f>VLOOKUP(A513,BASE.!$A$2:$T$878,12,FALSE)</f>
        <v xml:space="preserve">Calle O’Higgins Nº 555, piso 3, comuna de Copiapó, Región de Atacama
</v>
      </c>
      <c r="M513" s="124" t="str">
        <f>VLOOKUP(A513,BASE.!$A$2:$T$878,13,FALSE)</f>
        <v>III</v>
      </c>
      <c r="N513" s="124" t="str">
        <f>VLOOKUP(A513,BASE.!$A$2:$T$878,14,FALSE)</f>
        <v>Copiapó</v>
      </c>
      <c r="O513" s="124" t="str">
        <f>VLOOKUP(A513,BASE.!$A$2:$T$878,15,FALSE)</f>
        <v xml:space="preserve">Fono fijo: 52-2247556
Fono celular: 9-68328551
</v>
      </c>
      <c r="P513" s="124" t="str">
        <f>VLOOKUP(A513,BASE.!$A$2:$T$878,16,FALSE)</f>
        <v>svallejos@fundiep.cl</v>
      </c>
      <c r="Q513" s="124">
        <f>VLOOKUP(A513,BASE.!$A$2:$T$878,17,FALSE)</f>
        <v>0</v>
      </c>
      <c r="R513" s="124">
        <f>VLOOKUP(A513,BASE.!$A$2:$T$878,18,FALSE)</f>
        <v>93401</v>
      </c>
      <c r="S513" s="124" t="str">
        <f>VLOOKUP(A513,BASE.!$A$2:$T$878,19,FALSE)</f>
        <v>Se acompaña certificado financiero correspondiente al 2019 aprobado por el Subdepartamento de Supervisión Financiera</v>
      </c>
      <c r="T513" s="169">
        <f>VLOOKUP(A513,BASE.!$A$2:$T$878,20,FALSE)</f>
        <v>37970</v>
      </c>
      <c r="U513" s="183">
        <v>6983</v>
      </c>
      <c r="V513" s="184">
        <v>25736389</v>
      </c>
      <c r="W513" s="184">
        <v>76926155</v>
      </c>
      <c r="X513" s="170">
        <v>44286</v>
      </c>
      <c r="Y513" s="166" t="s">
        <v>7879</v>
      </c>
      <c r="Z513" s="166" t="s">
        <v>7880</v>
      </c>
      <c r="AA513" s="183" t="s">
        <v>8038</v>
      </c>
    </row>
    <row r="514" spans="1:27" x14ac:dyDescent="0.2">
      <c r="A514" s="183">
        <v>6983</v>
      </c>
      <c r="B514" s="124" t="str">
        <f>VLOOKUP(A514,BASE.!$A$2:$T$878,2,FALSE)</f>
        <v>Fundación Instituto de Educación Popular IEP</v>
      </c>
      <c r="C514" s="124">
        <f>VLOOKUP(A514,BASE.!$A$2:$T$878,3,FALSE)</f>
        <v>759917405</v>
      </c>
      <c r="D514" s="124" t="str">
        <f>VLOOKUP(A514,BASE.!$A$2:$T$878,4,FALSE)</f>
        <v>Fundación de derecho público</v>
      </c>
      <c r="E514" s="124" t="str">
        <f>VLOOKUP(A514,BASE.!$A$2:$T$878,5,FALSE)</f>
        <v>Decreto Eclesiástico del Obispado de Copiapó Nº 003/01, de 9 de marzo de 2001.</v>
      </c>
      <c r="F514" s="124" t="str">
        <f>VLOOKUP(A514,BASE.!$A$2:$T$878,6,FALSE)</f>
        <v xml:space="preserve">Certificado de Vigencia SOC/148/20, de fecha 27 de agosto de 2020, del Obispado de Copiapó.
</v>
      </c>
      <c r="G514" s="124" t="str">
        <f>VLOOKUP(A514,BASE.!$A$2:$T$878,7,FALSE)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4" s="124" t="str">
        <f>VLOOKUP(A514,BASE.!$A$2:$T$878,8,FALSE)</f>
        <v xml:space="preserve">Presidente: Jorge Alfaro Colmans
Vicepresidenta: María Eugenia Cavada
Secretaria: Ximena Cáceres Maturana
Directora: Nélida Carmona Rojas
Directora: Alicia Gutiérrez Tapia
Director: Iván Farah Maffei
Directora Ejecutiva: Carla Brown Prato
</v>
      </c>
      <c r="I514" s="124" t="str">
        <f>VLOOKUP(A514,BASE.!$A$2:$T$878,9,FALSE)</f>
        <v>no aparece</v>
      </c>
      <c r="J514" s="124" t="str">
        <f>VLOOKUP(A514,BASE.!$A$2:$T$878,10,FALSE)</f>
        <v>19 de diciembre de 2018 al 19 de diciembre de 2019</v>
      </c>
      <c r="K514" s="124" t="str">
        <f>VLOOKUP(A514,BASE.!$A$2:$T$878,11,FALSE)</f>
        <v xml:space="preserve">Presidente: Jorge Alfaro Colmans
Directora Ejecutiva: Carla Brown Prato
</v>
      </c>
      <c r="L514" s="124" t="str">
        <f>VLOOKUP(A514,BASE.!$A$2:$T$878,12,FALSE)</f>
        <v xml:space="preserve">Calle O’Higgins Nº 555, piso 3, comuna de Copiapó, Región de Atacama
</v>
      </c>
      <c r="M514" s="124" t="str">
        <f>VLOOKUP(A514,BASE.!$A$2:$T$878,13,FALSE)</f>
        <v>III</v>
      </c>
      <c r="N514" s="124" t="str">
        <f>VLOOKUP(A514,BASE.!$A$2:$T$878,14,FALSE)</f>
        <v>Copiapó</v>
      </c>
      <c r="O514" s="124" t="str">
        <f>VLOOKUP(A514,BASE.!$A$2:$T$878,15,FALSE)</f>
        <v xml:space="preserve">Fono fijo: 52-2247556
Fono celular: 9-68328551
</v>
      </c>
      <c r="P514" s="124" t="str">
        <f>VLOOKUP(A514,BASE.!$A$2:$T$878,16,FALSE)</f>
        <v>svallejos@fundiep.cl</v>
      </c>
      <c r="Q514" s="124">
        <f>VLOOKUP(A514,BASE.!$A$2:$T$878,17,FALSE)</f>
        <v>0</v>
      </c>
      <c r="R514" s="124">
        <f>VLOOKUP(A514,BASE.!$A$2:$T$878,18,FALSE)</f>
        <v>93401</v>
      </c>
      <c r="S514" s="124" t="str">
        <f>VLOOKUP(A514,BASE.!$A$2:$T$878,19,FALSE)</f>
        <v>Se acompaña certificado financiero correspondiente al 2019 aprobado por el Subdepartamento de Supervisión Financiera</v>
      </c>
      <c r="T514" s="169">
        <f>VLOOKUP(A514,BASE.!$A$2:$T$878,20,FALSE)</f>
        <v>37970</v>
      </c>
      <c r="U514" s="183">
        <v>6983</v>
      </c>
      <c r="V514" s="184">
        <v>137173233</v>
      </c>
      <c r="W514" s="184">
        <v>372766458</v>
      </c>
      <c r="X514" s="170">
        <v>44286</v>
      </c>
      <c r="Y514" s="166" t="s">
        <v>7879</v>
      </c>
      <c r="Z514" s="166" t="s">
        <v>7880</v>
      </c>
      <c r="AA514" s="183" t="s">
        <v>7954</v>
      </c>
    </row>
    <row r="515" spans="1:27" x14ac:dyDescent="0.2">
      <c r="A515" s="183">
        <v>6983</v>
      </c>
      <c r="B515" s="124" t="str">
        <f>VLOOKUP(A515,BASE.!$A$2:$T$878,2,FALSE)</f>
        <v>Fundación Instituto de Educación Popular IEP</v>
      </c>
      <c r="C515" s="124">
        <f>VLOOKUP(A515,BASE.!$A$2:$T$878,3,FALSE)</f>
        <v>759917405</v>
      </c>
      <c r="D515" s="124" t="str">
        <f>VLOOKUP(A515,BASE.!$A$2:$T$878,4,FALSE)</f>
        <v>Fundación de derecho público</v>
      </c>
      <c r="E515" s="124" t="str">
        <f>VLOOKUP(A515,BASE.!$A$2:$T$878,5,FALSE)</f>
        <v>Decreto Eclesiástico del Obispado de Copiapó Nº 003/01, de 9 de marzo de 2001.</v>
      </c>
      <c r="F515" s="124" t="str">
        <f>VLOOKUP(A515,BASE.!$A$2:$T$878,6,FALSE)</f>
        <v xml:space="preserve">Certificado de Vigencia SOC/148/20, de fecha 27 de agosto de 2020, del Obispado de Copiapó.
</v>
      </c>
      <c r="G515" s="124" t="str">
        <f>VLOOKUP(A515,BASE.!$A$2:$T$878,7,FALSE)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5" s="124" t="str">
        <f>VLOOKUP(A515,BASE.!$A$2:$T$878,8,FALSE)</f>
        <v xml:space="preserve">Presidente: Jorge Alfaro Colmans
Vicepresidenta: María Eugenia Cavada
Secretaria: Ximena Cáceres Maturana
Directora: Nélida Carmona Rojas
Directora: Alicia Gutiérrez Tapia
Director: Iván Farah Maffei
Directora Ejecutiva: Carla Brown Prato
</v>
      </c>
      <c r="I515" s="124" t="str">
        <f>VLOOKUP(A515,BASE.!$A$2:$T$878,9,FALSE)</f>
        <v>no aparece</v>
      </c>
      <c r="J515" s="124" t="str">
        <f>VLOOKUP(A515,BASE.!$A$2:$T$878,10,FALSE)</f>
        <v>19 de diciembre de 2018 al 19 de diciembre de 2019</v>
      </c>
      <c r="K515" s="124" t="str">
        <f>VLOOKUP(A515,BASE.!$A$2:$T$878,11,FALSE)</f>
        <v xml:space="preserve">Presidente: Jorge Alfaro Colmans
Directora Ejecutiva: Carla Brown Prato
</v>
      </c>
      <c r="L515" s="124" t="str">
        <f>VLOOKUP(A515,BASE.!$A$2:$T$878,12,FALSE)</f>
        <v xml:space="preserve">Calle O’Higgins Nº 555, piso 3, comuna de Copiapó, Región de Atacama
</v>
      </c>
      <c r="M515" s="124" t="str">
        <f>VLOOKUP(A515,BASE.!$A$2:$T$878,13,FALSE)</f>
        <v>III</v>
      </c>
      <c r="N515" s="124" t="str">
        <f>VLOOKUP(A515,BASE.!$A$2:$T$878,14,FALSE)</f>
        <v>Copiapó</v>
      </c>
      <c r="O515" s="124" t="str">
        <f>VLOOKUP(A515,BASE.!$A$2:$T$878,15,FALSE)</f>
        <v xml:space="preserve">Fono fijo: 52-2247556
Fono celular: 9-68328551
</v>
      </c>
      <c r="P515" s="124" t="str">
        <f>VLOOKUP(A515,BASE.!$A$2:$T$878,16,FALSE)</f>
        <v>svallejos@fundiep.cl</v>
      </c>
      <c r="Q515" s="124">
        <f>VLOOKUP(A515,BASE.!$A$2:$T$878,17,FALSE)</f>
        <v>0</v>
      </c>
      <c r="R515" s="124">
        <f>VLOOKUP(A515,BASE.!$A$2:$T$878,18,FALSE)</f>
        <v>93401</v>
      </c>
      <c r="S515" s="124" t="str">
        <f>VLOOKUP(A515,BASE.!$A$2:$T$878,19,FALSE)</f>
        <v>Se acompaña certificado financiero correspondiente al 2019 aprobado por el Subdepartamento de Supervisión Financiera</v>
      </c>
      <c r="T515" s="169">
        <f>VLOOKUP(A515,BASE.!$A$2:$T$878,20,FALSE)</f>
        <v>37970</v>
      </c>
      <c r="U515" s="183">
        <v>6983</v>
      </c>
      <c r="V515" s="184">
        <v>7340620</v>
      </c>
      <c r="W515" s="184">
        <v>21844977</v>
      </c>
      <c r="X515" s="170">
        <v>44286</v>
      </c>
      <c r="Y515" s="166" t="s">
        <v>7879</v>
      </c>
      <c r="Z515" s="166" t="s">
        <v>7880</v>
      </c>
      <c r="AA515" s="183" t="s">
        <v>8052</v>
      </c>
    </row>
    <row r="516" spans="1:27" x14ac:dyDescent="0.2">
      <c r="A516" s="183">
        <v>6984</v>
      </c>
      <c r="B516" s="124" t="str">
        <f>VLOOKUP(A516,BASE.!$A$2:$T$878,2,FALSE)</f>
        <v>I. Municipalidad de Puerto Varas</v>
      </c>
      <c r="C516" s="124">
        <f>VLOOKUP(A516,BASE.!$A$2:$T$878,3,FALSE)</f>
        <v>692202007</v>
      </c>
      <c r="D516" s="124" t="str">
        <f>VLOOKUP(A516,BASE.!$A$2:$T$878,4,FALSE)</f>
        <v>Municipalidad</v>
      </c>
      <c r="E516" s="124" t="str">
        <f>VLOOKUP(A516,BASE.!$A$2:$T$878,5,FALSE)</f>
        <v>Constitución Política de la República, artículo 107</v>
      </c>
      <c r="F516" s="124" t="str">
        <f>VLOOKUP(A516,BASE.!$A$2:$T$878,6,FALSE)</f>
        <v>Indefinida</v>
      </c>
      <c r="G516" s="124" t="str">
        <f>VLOOKUP(A516,BASE.!$A$2:$T$878,7,FALSE)</f>
        <v>Según ley Orgánica N° 18.695, artículos 1° al 4°</v>
      </c>
      <c r="H516" s="124" t="str">
        <f>VLOOKUP(A516,BASE.!$A$2:$T$878,8,FALSE)</f>
        <v>no tiene</v>
      </c>
      <c r="I516" s="124">
        <f>VLOOKUP(A516,BASE.!$A$2:$T$878,9,FALSE)</f>
        <v>0</v>
      </c>
      <c r="J516" s="124">
        <f>VLOOKUP(A516,BASE.!$A$2:$T$878,10,FALSE)</f>
        <v>0</v>
      </c>
      <c r="K516" s="124" t="str">
        <f>VLOOKUP(A516,BASE.!$A$2:$T$878,11,FALSE)</f>
        <v xml:space="preserve">Álvaro Gonzalo Berger Schmidt,
</v>
      </c>
      <c r="L516" s="124" t="str">
        <f>VLOOKUP(A516,BASE.!$A$2:$T$878,12,FALSE)</f>
        <v xml:space="preserve">San Francisco N° 413, comuna de Puerto Varas, Décima Región
</v>
      </c>
      <c r="M516" s="124" t="str">
        <f>VLOOKUP(A516,BASE.!$A$2:$T$878,13,FALSE)</f>
        <v>X</v>
      </c>
      <c r="N516" s="124" t="str">
        <f>VLOOKUP(A516,BASE.!$A$2:$T$878,14,FALSE)</f>
        <v>Puerto Varas</v>
      </c>
      <c r="O516" s="124" t="str">
        <f>VLOOKUP(A516,BASE.!$A$2:$T$878,15,FALSE)</f>
        <v>Fonos: (56-65) 2361100 – 2361336 - 2361218</v>
      </c>
      <c r="P516" s="124" t="str">
        <f>VLOOKUP(A516,BASE.!$A$2:$T$878,16,FALSE)</f>
        <v>Página web: www.ptovaras.cl</v>
      </c>
      <c r="Q516" s="124">
        <f>VLOOKUP(A516,BASE.!$A$2:$T$878,17,FALSE)</f>
        <v>0</v>
      </c>
      <c r="R516" s="124">
        <f>VLOOKUP(A516,BASE.!$A$2:$T$878,18,FALSE)</f>
        <v>91001</v>
      </c>
      <c r="S516" s="124" t="str">
        <f>VLOOKUP(A516,BASE.!$A$2:$T$878,19,FALSE)</f>
        <v>No se acompañan. Aplica Informe Jurídico Nº 09, de fecha 14 de marzo de 2011 del Departamento Jurídico y Dictamen Nº 070791, de 2009, de la Contraloría General de la República.</v>
      </c>
      <c r="T516" s="169">
        <f>VLOOKUP(A516,BASE.!$A$2:$T$878,20,FALSE)</f>
        <v>37970</v>
      </c>
      <c r="U516" s="183">
        <v>6984</v>
      </c>
      <c r="V516" s="184">
        <v>0</v>
      </c>
      <c r="W516" s="184">
        <v>11418742</v>
      </c>
      <c r="X516" s="170">
        <v>44286</v>
      </c>
      <c r="Y516" s="166" t="s">
        <v>7879</v>
      </c>
      <c r="Z516" s="166" t="s">
        <v>7880</v>
      </c>
      <c r="AA516" s="183" t="s">
        <v>8053</v>
      </c>
    </row>
    <row r="517" spans="1:27" x14ac:dyDescent="0.2">
      <c r="A517" s="183">
        <v>6997</v>
      </c>
      <c r="B517" s="124" t="str">
        <f>VLOOKUP(A517,BASE.!$A$2:$T$878,2,FALSE)</f>
        <v xml:space="preserve">
I. Municipalidad de La Granja
</v>
      </c>
      <c r="C517" s="124">
        <f>VLOOKUP(A517,BASE.!$A$2:$T$878,3,FALSE)</f>
        <v>690724006</v>
      </c>
      <c r="D517" s="124" t="str">
        <f>VLOOKUP(A517,BASE.!$A$2:$T$878,4,FALSE)</f>
        <v>Municipalidad</v>
      </c>
      <c r="E517" s="124" t="str">
        <f>VLOOKUP(A517,BASE.!$A$2:$T$878,5,FALSE)</f>
        <v>Constitución Política de la República, art. 107.</v>
      </c>
      <c r="F517" s="124" t="str">
        <f>VLOOKUP(A517,BASE.!$A$2:$T$878,6,FALSE)</f>
        <v>Indefinida.</v>
      </c>
      <c r="G517" s="124" t="str">
        <f>VLOOKUP(A517,BASE.!$A$2:$T$878,7,FALSE)</f>
        <v>Según Ley Orgánica Nº 18.695, arts. 1º al 4º.</v>
      </c>
      <c r="H517" s="124" t="str">
        <f>VLOOKUP(A517,BASE.!$A$2:$T$878,8,FALSE)</f>
        <v>no tiene</v>
      </c>
      <c r="I517" s="124">
        <f>VLOOKUP(A517,BASE.!$A$2:$T$878,9,FALSE)</f>
        <v>0</v>
      </c>
      <c r="J517" s="124">
        <f>VLOOKUP(A517,BASE.!$A$2:$T$878,10,FALSE)</f>
        <v>0</v>
      </c>
      <c r="K517" s="124" t="str">
        <f>VLOOKUP(A517,BASE.!$A$2:$T$878,11,FALSE)</f>
        <v xml:space="preserve">Luis Felipe Delpin Aguilar 
</v>
      </c>
      <c r="L517" s="124" t="str">
        <f>VLOOKUP(A517,BASE.!$A$2:$T$878,12,FALSE)</f>
        <v xml:space="preserve">Avenida Américo Vespucio 002, paradero 25, comuna de La Granja, Región Metropolitana.
</v>
      </c>
      <c r="M517" s="124" t="str">
        <f>VLOOKUP(A517,BASE.!$A$2:$T$878,13,FALSE)</f>
        <v>XIII</v>
      </c>
      <c r="N517" s="124" t="str">
        <f>VLOOKUP(A517,BASE.!$A$2:$T$878,14,FALSE)</f>
        <v>La Granja</v>
      </c>
      <c r="O517" s="124" t="str">
        <f>VLOOKUP(A517,BASE.!$A$2:$T$878,15,FALSE)</f>
        <v>Fono 5503700</v>
      </c>
      <c r="P517" s="124">
        <f>VLOOKUP(A517,BASE.!$A$2:$T$878,16,FALSE)</f>
        <v>0</v>
      </c>
      <c r="Q517" s="124">
        <f>VLOOKUP(A517,BASE.!$A$2:$T$878,17,FALSE)</f>
        <v>0</v>
      </c>
      <c r="R517" s="124">
        <f>VLOOKUP(A517,BASE.!$A$2:$T$878,18,FALSE)</f>
        <v>91001</v>
      </c>
      <c r="S517" s="124" t="str">
        <f>VLOOKUP(A517,BASE.!$A$2:$T$878,19,FALSE)</f>
        <v xml:space="preserve">No se acompañan. Aplica Informe Jurídico Nº 09, de  fecha 14 de marzo de 2011 del Departamento Jurídico y Dictamen Nº 070791, de 2009, de la Contraloría General de la República.  
</v>
      </c>
      <c r="T517" s="169">
        <f>VLOOKUP(A517,BASE.!$A$2:$T$878,20,FALSE)</f>
        <v>37970</v>
      </c>
      <c r="U517" s="183">
        <v>6997</v>
      </c>
      <c r="V517" s="184">
        <v>22333179</v>
      </c>
      <c r="W517" s="184">
        <v>68916801</v>
      </c>
      <c r="X517" s="170">
        <v>44286</v>
      </c>
      <c r="Y517" s="166" t="s">
        <v>7879</v>
      </c>
      <c r="Z517" s="166" t="s">
        <v>7880</v>
      </c>
      <c r="AA517" s="183" t="s">
        <v>7977</v>
      </c>
    </row>
    <row r="518" spans="1:27" x14ac:dyDescent="0.2">
      <c r="A518" s="183">
        <v>6998</v>
      </c>
      <c r="B518" s="124" t="str">
        <f>VLOOKUP(A518,BASE.!$A$2:$T$878,2,FALSE)</f>
        <v xml:space="preserve">
I. Municipalidad de Estación Central
</v>
      </c>
      <c r="C518" s="124">
        <f>VLOOKUP(A518,BASE.!$A$2:$T$878,3,FALSE)</f>
        <v>692543009</v>
      </c>
      <c r="D518" s="124" t="str">
        <f>VLOOKUP(A518,BASE.!$A$2:$T$878,4,FALSE)</f>
        <v>Municipalidad</v>
      </c>
      <c r="E518" s="124" t="str">
        <f>VLOOKUP(A518,BASE.!$A$2:$T$878,5,FALSE)</f>
        <v>Constitución Política de la República, art. 107.</v>
      </c>
      <c r="F518" s="124" t="str">
        <f>VLOOKUP(A518,BASE.!$A$2:$T$878,6,FALSE)</f>
        <v>Indefinida.</v>
      </c>
      <c r="G518" s="124" t="str">
        <f>VLOOKUP(A518,BASE.!$A$2:$T$878,7,FALSE)</f>
        <v>Según Ley Orgánica Nº 18.695, arts. 1º al 4º.</v>
      </c>
      <c r="H518" s="124" t="str">
        <f>VLOOKUP(A518,BASE.!$A$2:$T$878,8,FALSE)</f>
        <v>no tiene</v>
      </c>
      <c r="I518" s="124">
        <f>VLOOKUP(A518,BASE.!$A$2:$T$878,9,FALSE)</f>
        <v>0</v>
      </c>
      <c r="J518" s="124">
        <f>VLOOKUP(A518,BASE.!$A$2:$T$878,10,FALSE)</f>
        <v>0</v>
      </c>
      <c r="K518" s="124" t="str">
        <f>VLOOKUP(A518,BASE.!$A$2:$T$878,11,FALSE)</f>
        <v xml:space="preserve">Rodrigo Javier Delgado Mocarquer </v>
      </c>
      <c r="L518" s="124" t="str">
        <f>VLOOKUP(A518,BASE.!$A$2:$T$878,12,FALSE)</f>
        <v>Av. Libertador Bernardo O¨Higgins Nº3920, Estación Central, Región Metropolitana.</v>
      </c>
      <c r="M518" s="124" t="str">
        <f>VLOOKUP(A518,BASE.!$A$2:$T$878,13,FALSE)</f>
        <v>XIII</v>
      </c>
      <c r="N518" s="124" t="str">
        <f>VLOOKUP(A518,BASE.!$A$2:$T$878,14,FALSE)</f>
        <v>Estación Central</v>
      </c>
      <c r="O518" s="124">
        <f>VLOOKUP(A518,BASE.!$A$2:$T$878,15,FALSE)</f>
        <v>0</v>
      </c>
      <c r="P518" s="124">
        <f>VLOOKUP(A518,BASE.!$A$2:$T$878,16,FALSE)</f>
        <v>0</v>
      </c>
      <c r="Q518" s="124">
        <f>VLOOKUP(A518,BASE.!$A$2:$T$878,17,FALSE)</f>
        <v>0</v>
      </c>
      <c r="R518" s="124">
        <f>VLOOKUP(A518,BASE.!$A$2:$T$878,18,FALSE)</f>
        <v>91001</v>
      </c>
      <c r="S518" s="124" t="str">
        <f>VLOOKUP(A518,BASE.!$A$2:$T$878,19,FALSE)</f>
        <v xml:space="preserve">No se acompañan. Aplica Informe Jurídico Nº 09, de  fecha 14 de marzo de 2011 del Departamento Jurídico y Dictamen Nº 070791, de 2009, de la Contraloría General de la República.  
</v>
      </c>
      <c r="T518" s="169">
        <f>VLOOKUP(A518,BASE.!$A$2:$T$878,20,FALSE)</f>
        <v>37970</v>
      </c>
      <c r="U518" s="183">
        <v>6998</v>
      </c>
      <c r="V518" s="184">
        <v>9014796</v>
      </c>
      <c r="W518" s="184">
        <v>18291042</v>
      </c>
      <c r="X518" s="170">
        <v>44286</v>
      </c>
      <c r="Y518" s="166" t="s">
        <v>7879</v>
      </c>
      <c r="Z518" s="166" t="s">
        <v>7880</v>
      </c>
      <c r="AA518" s="183" t="s">
        <v>7966</v>
      </c>
    </row>
    <row r="519" spans="1:27" x14ac:dyDescent="0.2">
      <c r="A519" s="183">
        <v>6999</v>
      </c>
      <c r="B519" s="124" t="str">
        <f>VLOOKUP(A519,BASE.!$A$2:$T$878,2,FALSE)</f>
        <v>Organización No Gubernamental de Desarrollo Humano ONG Proyecta</v>
      </c>
      <c r="C519" s="124">
        <f>VLOOKUP(A519,BASE.!$A$2:$T$878,3,FALSE)</f>
        <v>741504006</v>
      </c>
      <c r="D519" s="124" t="str">
        <f>VLOOKUP(A519,BASE.!$A$2:$T$878,4,FALSE)</f>
        <v>Corporación de Derecho Privado.</v>
      </c>
      <c r="E519" s="124" t="str">
        <f>VLOOKUP(A519,BASE.!$A$2:$T$878,5,FALSE)</f>
        <v>Otorgado por Decreto Supremo Nº 241, de fecha 31 de marzo de 1997, del Ministerio de Justicia.</v>
      </c>
      <c r="F519" s="124" t="str">
        <f>VLOOKUP(A519,BASE.!$A$2:$T$878,6,FALSE)</f>
        <v>Certificado de Vigencia  de personas jurídicas sin fines de lucro folio Nº 500325129654, del 17 de junio de 2020, emitido por SRCeI.</v>
      </c>
      <c r="G519" s="124" t="str">
        <f>VLOOKUP(A519,BASE.!$A$2:$T$878,7,FALSE)</f>
        <v>93401: Institución de Asistencia Social</v>
      </c>
      <c r="H519" s="124" t="str">
        <f>VLOOKUP(A519,BASE.!$A$2:$T$878,8,FALSE)</f>
        <v xml:space="preserve">Presidenta: Magdalena Toro Montecino x
Vice presidente: Pablo Ríos Toro          
Secretaria: Marcela Yañez Ruiz            
Tesorera: Carla Ríos Toro                    
Directoras:
Ximena  Ferrada Blank                        
Berta Blank Oyaneder                         
</v>
      </c>
      <c r="I519" s="124" t="str">
        <f>VLOOKUP(A519,BASE.!$A$2:$T$878,9,FALSE)</f>
        <v xml:space="preserve">Durarán dos años en sus cargos.
</v>
      </c>
      <c r="J519" s="124" t="str">
        <f>VLOOKUP(A519,BASE.!$A$2:$T$878,10,FALSE)</f>
        <v>De 23 de mayo de 2020 al 23 de mayo de 2022.</v>
      </c>
      <c r="K519" s="124" t="str">
        <f>VLOOKUP(A519,BASE.!$A$2:$T$878,11,FALSE)</f>
        <v xml:space="preserve">Presidenta:  Magdalena Toro Montecino 
Representante de la Presidenta y el Directorio: María Alejandra Paulina Ríos Toro, (Coordinadora Institucional)
En la región de Los Lagos: Carlos Eduardo Vargas Rodríguez, 
</v>
      </c>
      <c r="L519" s="124" t="str">
        <f>VLOOKUP(A519,BASE.!$A$2:$T$878,12,FALSE)</f>
        <v xml:space="preserve">Puren Nº 541, comuna de Angol, IX Región de La Araucanía.
</v>
      </c>
      <c r="M519" s="124" t="str">
        <f>VLOOKUP(A519,BASE.!$A$2:$T$878,13,FALSE)</f>
        <v>IX</v>
      </c>
      <c r="N519" s="124" t="str">
        <f>VLOOKUP(A519,BASE.!$A$2:$T$878,14,FALSE)</f>
        <v xml:space="preserve"> Angol</v>
      </c>
      <c r="O519" s="124">
        <f>VLOOKUP(A519,BASE.!$A$2:$T$878,15,FALSE)</f>
        <v>0</v>
      </c>
      <c r="P519" s="124" t="str">
        <f>VLOOKUP(A519,BASE.!$A$2:$T$878,16,FALSE)</f>
        <v xml:space="preserve"> ongproyecta@yahoo.es</v>
      </c>
      <c r="Q519" s="124">
        <f>VLOOKUP(A519,BASE.!$A$2:$T$878,17,FALSE)</f>
        <v>0</v>
      </c>
      <c r="R519" s="124" t="str">
        <f>VLOOKUP(A519,BASE.!$A$2:$T$878,18,FALSE)</f>
        <v>93401: Institución de Asistencia Social</v>
      </c>
      <c r="S519" s="124" t="str">
        <f>VLOOKUP(A519,BASE.!$A$2:$T$878,19,FALSE)</f>
        <v>Recepción de antecedentes financieros del año 2019, aprobados por elSubdepartamento de Supervisión Financiera Nacional.</v>
      </c>
      <c r="T519" s="169">
        <f>VLOOKUP(A519,BASE.!$A$2:$T$878,20,FALSE)</f>
        <v>37970</v>
      </c>
      <c r="U519" s="183">
        <v>6999</v>
      </c>
      <c r="V519" s="184">
        <v>10724659</v>
      </c>
      <c r="W519" s="184">
        <v>35947468</v>
      </c>
      <c r="X519" s="170">
        <v>44286</v>
      </c>
      <c r="Y519" s="166" t="s">
        <v>7879</v>
      </c>
      <c r="Z519" s="166" t="s">
        <v>7880</v>
      </c>
      <c r="AA519" s="183" t="s">
        <v>7907</v>
      </c>
    </row>
    <row r="520" spans="1:27" x14ac:dyDescent="0.2">
      <c r="A520" s="183">
        <v>6999</v>
      </c>
      <c r="B520" s="124" t="str">
        <f>VLOOKUP(A520,BASE.!$A$2:$T$878,2,FALSE)</f>
        <v>Organización No Gubernamental de Desarrollo Humano ONG Proyecta</v>
      </c>
      <c r="C520" s="124">
        <f>VLOOKUP(A520,BASE.!$A$2:$T$878,3,FALSE)</f>
        <v>741504006</v>
      </c>
      <c r="D520" s="124" t="str">
        <f>VLOOKUP(A520,BASE.!$A$2:$T$878,4,FALSE)</f>
        <v>Corporación de Derecho Privado.</v>
      </c>
      <c r="E520" s="124" t="str">
        <f>VLOOKUP(A520,BASE.!$A$2:$T$878,5,FALSE)</f>
        <v>Otorgado por Decreto Supremo Nº 241, de fecha 31 de marzo de 1997, del Ministerio de Justicia.</v>
      </c>
      <c r="F520" s="124" t="str">
        <f>VLOOKUP(A520,BASE.!$A$2:$T$878,6,FALSE)</f>
        <v>Certificado de Vigencia  de personas jurídicas sin fines de lucro folio Nº 500325129654, del 17 de junio de 2020, emitido por SRCeI.</v>
      </c>
      <c r="G520" s="124" t="str">
        <f>VLOOKUP(A520,BASE.!$A$2:$T$878,7,FALSE)</f>
        <v>93401: Institución de Asistencia Social</v>
      </c>
      <c r="H520" s="124" t="str">
        <f>VLOOKUP(A520,BASE.!$A$2:$T$878,8,FALSE)</f>
        <v xml:space="preserve">Presidenta: Magdalena Toro Montecino x
Vice presidente: Pablo Ríos Toro          
Secretaria: Marcela Yañez Ruiz            
Tesorera: Carla Ríos Toro                    
Directoras:
Ximena  Ferrada Blank                        
Berta Blank Oyaneder                         
</v>
      </c>
      <c r="I520" s="124" t="str">
        <f>VLOOKUP(A520,BASE.!$A$2:$T$878,9,FALSE)</f>
        <v xml:space="preserve">Durarán dos años en sus cargos.
</v>
      </c>
      <c r="J520" s="124" t="str">
        <f>VLOOKUP(A520,BASE.!$A$2:$T$878,10,FALSE)</f>
        <v>De 23 de mayo de 2020 al 23 de mayo de 2022.</v>
      </c>
      <c r="K520" s="124" t="str">
        <f>VLOOKUP(A520,BASE.!$A$2:$T$878,11,FALSE)</f>
        <v xml:space="preserve">Presidenta:  Magdalena Toro Montecino 
Representante de la Presidenta y el Directorio: María Alejandra Paulina Ríos Toro, (Coordinadora Institucional)
En la región de Los Lagos: Carlos Eduardo Vargas Rodríguez, 
</v>
      </c>
      <c r="L520" s="124" t="str">
        <f>VLOOKUP(A520,BASE.!$A$2:$T$878,12,FALSE)</f>
        <v xml:space="preserve">Puren Nº 541, comuna de Angol, IX Región de La Araucanía.
</v>
      </c>
      <c r="M520" s="124" t="str">
        <f>VLOOKUP(A520,BASE.!$A$2:$T$878,13,FALSE)</f>
        <v>IX</v>
      </c>
      <c r="N520" s="124" t="str">
        <f>VLOOKUP(A520,BASE.!$A$2:$T$878,14,FALSE)</f>
        <v xml:space="preserve"> Angol</v>
      </c>
      <c r="O520" s="124">
        <f>VLOOKUP(A520,BASE.!$A$2:$T$878,15,FALSE)</f>
        <v>0</v>
      </c>
      <c r="P520" s="124" t="str">
        <f>VLOOKUP(A520,BASE.!$A$2:$T$878,16,FALSE)</f>
        <v xml:space="preserve"> ongproyecta@yahoo.es</v>
      </c>
      <c r="Q520" s="124">
        <f>VLOOKUP(A520,BASE.!$A$2:$T$878,17,FALSE)</f>
        <v>0</v>
      </c>
      <c r="R520" s="124" t="str">
        <f>VLOOKUP(A520,BASE.!$A$2:$T$878,18,FALSE)</f>
        <v>93401: Institución de Asistencia Social</v>
      </c>
      <c r="S520" s="124" t="str">
        <f>VLOOKUP(A520,BASE.!$A$2:$T$878,19,FALSE)</f>
        <v>Recepción de antecedentes financieros del año 2019, aprobados por elSubdepartamento de Supervisión Financiera Nacional.</v>
      </c>
      <c r="T520" s="169">
        <f>VLOOKUP(A520,BASE.!$A$2:$T$878,20,FALSE)</f>
        <v>37970</v>
      </c>
      <c r="U520" s="183">
        <v>6999</v>
      </c>
      <c r="V520" s="184">
        <v>4105603</v>
      </c>
      <c r="W520" s="184">
        <v>13199053</v>
      </c>
      <c r="X520" s="170">
        <v>44286</v>
      </c>
      <c r="Y520" s="166" t="s">
        <v>7879</v>
      </c>
      <c r="Z520" s="166" t="s">
        <v>7880</v>
      </c>
      <c r="AA520" s="183" t="s">
        <v>7908</v>
      </c>
    </row>
    <row r="521" spans="1:27" x14ac:dyDescent="0.2">
      <c r="A521" s="183">
        <v>6999</v>
      </c>
      <c r="B521" s="124" t="str">
        <f>VLOOKUP(A521,BASE.!$A$2:$T$878,2,FALSE)</f>
        <v>Organización No Gubernamental de Desarrollo Humano ONG Proyecta</v>
      </c>
      <c r="C521" s="124">
        <f>VLOOKUP(A521,BASE.!$A$2:$T$878,3,FALSE)</f>
        <v>741504006</v>
      </c>
      <c r="D521" s="124" t="str">
        <f>VLOOKUP(A521,BASE.!$A$2:$T$878,4,FALSE)</f>
        <v>Corporación de Derecho Privado.</v>
      </c>
      <c r="E521" s="124" t="str">
        <f>VLOOKUP(A521,BASE.!$A$2:$T$878,5,FALSE)</f>
        <v>Otorgado por Decreto Supremo Nº 241, de fecha 31 de marzo de 1997, del Ministerio de Justicia.</v>
      </c>
      <c r="F521" s="124" t="str">
        <f>VLOOKUP(A521,BASE.!$A$2:$T$878,6,FALSE)</f>
        <v>Certificado de Vigencia  de personas jurídicas sin fines de lucro folio Nº 500325129654, del 17 de junio de 2020, emitido por SRCeI.</v>
      </c>
      <c r="G521" s="124" t="str">
        <f>VLOOKUP(A521,BASE.!$A$2:$T$878,7,FALSE)</f>
        <v>93401: Institución de Asistencia Social</v>
      </c>
      <c r="H521" s="124" t="str">
        <f>VLOOKUP(A521,BASE.!$A$2:$T$878,8,FALSE)</f>
        <v xml:space="preserve">Presidenta: Magdalena Toro Montecino x
Vice presidente: Pablo Ríos Toro          
Secretaria: Marcela Yañez Ruiz            
Tesorera: Carla Ríos Toro                    
Directoras:
Ximena  Ferrada Blank                        
Berta Blank Oyaneder                         
</v>
      </c>
      <c r="I521" s="124" t="str">
        <f>VLOOKUP(A521,BASE.!$A$2:$T$878,9,FALSE)</f>
        <v xml:space="preserve">Durarán dos años en sus cargos.
</v>
      </c>
      <c r="J521" s="124" t="str">
        <f>VLOOKUP(A521,BASE.!$A$2:$T$878,10,FALSE)</f>
        <v>De 23 de mayo de 2020 al 23 de mayo de 2022.</v>
      </c>
      <c r="K521" s="124" t="str">
        <f>VLOOKUP(A521,BASE.!$A$2:$T$878,11,FALSE)</f>
        <v xml:space="preserve">Presidenta:  Magdalena Toro Montecino 
Representante de la Presidenta y el Directorio: María Alejandra Paulina Ríos Toro, (Coordinadora Institucional)
En la región de Los Lagos: Carlos Eduardo Vargas Rodríguez, 
</v>
      </c>
      <c r="L521" s="124" t="str">
        <f>VLOOKUP(A521,BASE.!$A$2:$T$878,12,FALSE)</f>
        <v xml:space="preserve">Puren Nº 541, comuna de Angol, IX Región de La Araucanía.
</v>
      </c>
      <c r="M521" s="124" t="str">
        <f>VLOOKUP(A521,BASE.!$A$2:$T$878,13,FALSE)</f>
        <v>IX</v>
      </c>
      <c r="N521" s="124" t="str">
        <f>VLOOKUP(A521,BASE.!$A$2:$T$878,14,FALSE)</f>
        <v xml:space="preserve"> Angol</v>
      </c>
      <c r="O521" s="124">
        <f>VLOOKUP(A521,BASE.!$A$2:$T$878,15,FALSE)</f>
        <v>0</v>
      </c>
      <c r="P521" s="124" t="str">
        <f>VLOOKUP(A521,BASE.!$A$2:$T$878,16,FALSE)</f>
        <v xml:space="preserve"> ongproyecta@yahoo.es</v>
      </c>
      <c r="Q521" s="124">
        <f>VLOOKUP(A521,BASE.!$A$2:$T$878,17,FALSE)</f>
        <v>0</v>
      </c>
      <c r="R521" s="124" t="str">
        <f>VLOOKUP(A521,BASE.!$A$2:$T$878,18,FALSE)</f>
        <v>93401: Institución de Asistencia Social</v>
      </c>
      <c r="S521" s="124" t="str">
        <f>VLOOKUP(A521,BASE.!$A$2:$T$878,19,FALSE)</f>
        <v>Recepción de antecedentes financieros del año 2019, aprobados por elSubdepartamento de Supervisión Financiera Nacional.</v>
      </c>
      <c r="T521" s="169">
        <f>VLOOKUP(A521,BASE.!$A$2:$T$878,20,FALSE)</f>
        <v>37970</v>
      </c>
      <c r="U521" s="183">
        <v>6999</v>
      </c>
      <c r="V521" s="184">
        <v>11831467</v>
      </c>
      <c r="W521" s="184">
        <v>33640073</v>
      </c>
      <c r="X521" s="170">
        <v>44286</v>
      </c>
      <c r="Y521" s="166" t="s">
        <v>7879</v>
      </c>
      <c r="Z521" s="166" t="s">
        <v>7880</v>
      </c>
      <c r="AA521" s="183" t="s">
        <v>7923</v>
      </c>
    </row>
    <row r="522" spans="1:27" x14ac:dyDescent="0.2">
      <c r="A522" s="183">
        <v>6999</v>
      </c>
      <c r="B522" s="124" t="str">
        <f>VLOOKUP(A522,BASE.!$A$2:$T$878,2,FALSE)</f>
        <v>Organización No Gubernamental de Desarrollo Humano ONG Proyecta</v>
      </c>
      <c r="C522" s="124">
        <f>VLOOKUP(A522,BASE.!$A$2:$T$878,3,FALSE)</f>
        <v>741504006</v>
      </c>
      <c r="D522" s="124" t="str">
        <f>VLOOKUP(A522,BASE.!$A$2:$T$878,4,FALSE)</f>
        <v>Corporación de Derecho Privado.</v>
      </c>
      <c r="E522" s="124" t="str">
        <f>VLOOKUP(A522,BASE.!$A$2:$T$878,5,FALSE)</f>
        <v>Otorgado por Decreto Supremo Nº 241, de fecha 31 de marzo de 1997, del Ministerio de Justicia.</v>
      </c>
      <c r="F522" s="124" t="str">
        <f>VLOOKUP(A522,BASE.!$A$2:$T$878,6,FALSE)</f>
        <v>Certificado de Vigencia  de personas jurídicas sin fines de lucro folio Nº 500325129654, del 17 de junio de 2020, emitido por SRCeI.</v>
      </c>
      <c r="G522" s="124" t="str">
        <f>VLOOKUP(A522,BASE.!$A$2:$T$878,7,FALSE)</f>
        <v>93401: Institución de Asistencia Social</v>
      </c>
      <c r="H522" s="124" t="str">
        <f>VLOOKUP(A522,BASE.!$A$2:$T$878,8,FALSE)</f>
        <v xml:space="preserve">Presidenta: Magdalena Toro Montecino x
Vice presidente: Pablo Ríos Toro          
Secretaria: Marcela Yañez Ruiz            
Tesorera: Carla Ríos Toro                    
Directoras:
Ximena  Ferrada Blank                        
Berta Blank Oyaneder                         
</v>
      </c>
      <c r="I522" s="124" t="str">
        <f>VLOOKUP(A522,BASE.!$A$2:$T$878,9,FALSE)</f>
        <v xml:space="preserve">Durarán dos años en sus cargos.
</v>
      </c>
      <c r="J522" s="124" t="str">
        <f>VLOOKUP(A522,BASE.!$A$2:$T$878,10,FALSE)</f>
        <v>De 23 de mayo de 2020 al 23 de mayo de 2022.</v>
      </c>
      <c r="K522" s="124" t="str">
        <f>VLOOKUP(A522,BASE.!$A$2:$T$878,11,FALSE)</f>
        <v xml:space="preserve">Presidenta:  Magdalena Toro Montecino 
Representante de la Presidenta y el Directorio: María Alejandra Paulina Ríos Toro, (Coordinadora Institucional)
En la región de Los Lagos: Carlos Eduardo Vargas Rodríguez, 
</v>
      </c>
      <c r="L522" s="124" t="str">
        <f>VLOOKUP(A522,BASE.!$A$2:$T$878,12,FALSE)</f>
        <v xml:space="preserve">Puren Nº 541, comuna de Angol, IX Región de La Araucanía.
</v>
      </c>
      <c r="M522" s="124" t="str">
        <f>VLOOKUP(A522,BASE.!$A$2:$T$878,13,FALSE)</f>
        <v>IX</v>
      </c>
      <c r="N522" s="124" t="str">
        <f>VLOOKUP(A522,BASE.!$A$2:$T$878,14,FALSE)</f>
        <v xml:space="preserve"> Angol</v>
      </c>
      <c r="O522" s="124">
        <f>VLOOKUP(A522,BASE.!$A$2:$T$878,15,FALSE)</f>
        <v>0</v>
      </c>
      <c r="P522" s="124" t="str">
        <f>VLOOKUP(A522,BASE.!$A$2:$T$878,16,FALSE)</f>
        <v xml:space="preserve"> ongproyecta@yahoo.es</v>
      </c>
      <c r="Q522" s="124">
        <f>VLOOKUP(A522,BASE.!$A$2:$T$878,17,FALSE)</f>
        <v>0</v>
      </c>
      <c r="R522" s="124" t="str">
        <f>VLOOKUP(A522,BASE.!$A$2:$T$878,18,FALSE)</f>
        <v>93401: Institución de Asistencia Social</v>
      </c>
      <c r="S522" s="124" t="str">
        <f>VLOOKUP(A522,BASE.!$A$2:$T$878,19,FALSE)</f>
        <v>Recepción de antecedentes financieros del año 2019, aprobados por elSubdepartamento de Supervisión Financiera Nacional.</v>
      </c>
      <c r="T522" s="169">
        <f>VLOOKUP(A522,BASE.!$A$2:$T$878,20,FALSE)</f>
        <v>37970</v>
      </c>
      <c r="U522" s="183">
        <v>6999</v>
      </c>
      <c r="V522" s="184">
        <v>233264644</v>
      </c>
      <c r="W522" s="184">
        <v>242971972</v>
      </c>
      <c r="X522" s="170">
        <v>44286</v>
      </c>
      <c r="Y522" s="166" t="s">
        <v>7879</v>
      </c>
      <c r="Z522" s="166" t="s">
        <v>7880</v>
      </c>
      <c r="AA522" s="183" t="s">
        <v>7928</v>
      </c>
    </row>
    <row r="523" spans="1:27" x14ac:dyDescent="0.2">
      <c r="A523" s="183">
        <v>6999</v>
      </c>
      <c r="B523" s="124" t="str">
        <f>VLOOKUP(A523,BASE.!$A$2:$T$878,2,FALSE)</f>
        <v>Organización No Gubernamental de Desarrollo Humano ONG Proyecta</v>
      </c>
      <c r="C523" s="124">
        <f>VLOOKUP(A523,BASE.!$A$2:$T$878,3,FALSE)</f>
        <v>741504006</v>
      </c>
      <c r="D523" s="124" t="str">
        <f>VLOOKUP(A523,BASE.!$A$2:$T$878,4,FALSE)</f>
        <v>Corporación de Derecho Privado.</v>
      </c>
      <c r="E523" s="124" t="str">
        <f>VLOOKUP(A523,BASE.!$A$2:$T$878,5,FALSE)</f>
        <v>Otorgado por Decreto Supremo Nº 241, de fecha 31 de marzo de 1997, del Ministerio de Justicia.</v>
      </c>
      <c r="F523" s="124" t="str">
        <f>VLOOKUP(A523,BASE.!$A$2:$T$878,6,FALSE)</f>
        <v>Certificado de Vigencia  de personas jurídicas sin fines de lucro folio Nº 500325129654, del 17 de junio de 2020, emitido por SRCeI.</v>
      </c>
      <c r="G523" s="124" t="str">
        <f>VLOOKUP(A523,BASE.!$A$2:$T$878,7,FALSE)</f>
        <v>93401: Institución de Asistencia Social</v>
      </c>
      <c r="H523" s="124" t="str">
        <f>VLOOKUP(A523,BASE.!$A$2:$T$878,8,FALSE)</f>
        <v xml:space="preserve">Presidenta: Magdalena Toro Montecino x
Vice presidente: Pablo Ríos Toro          
Secretaria: Marcela Yañez Ruiz            
Tesorera: Carla Ríos Toro                    
Directoras:
Ximena  Ferrada Blank                        
Berta Blank Oyaneder                         
</v>
      </c>
      <c r="I523" s="124" t="str">
        <f>VLOOKUP(A523,BASE.!$A$2:$T$878,9,FALSE)</f>
        <v xml:space="preserve">Durarán dos años en sus cargos.
</v>
      </c>
      <c r="J523" s="124" t="str">
        <f>VLOOKUP(A523,BASE.!$A$2:$T$878,10,FALSE)</f>
        <v>De 23 de mayo de 2020 al 23 de mayo de 2022.</v>
      </c>
      <c r="K523" s="124" t="str">
        <f>VLOOKUP(A523,BASE.!$A$2:$T$878,11,FALSE)</f>
        <v xml:space="preserve">Presidenta:  Magdalena Toro Montecino 
Representante de la Presidenta y el Directorio: María Alejandra Paulina Ríos Toro, (Coordinadora Institucional)
En la región de Los Lagos: Carlos Eduardo Vargas Rodríguez, 
</v>
      </c>
      <c r="L523" s="124" t="str">
        <f>VLOOKUP(A523,BASE.!$A$2:$T$878,12,FALSE)</f>
        <v xml:space="preserve">Puren Nº 541, comuna de Angol, IX Región de La Araucanía.
</v>
      </c>
      <c r="M523" s="124" t="str">
        <f>VLOOKUP(A523,BASE.!$A$2:$T$878,13,FALSE)</f>
        <v>IX</v>
      </c>
      <c r="N523" s="124" t="str">
        <f>VLOOKUP(A523,BASE.!$A$2:$T$878,14,FALSE)</f>
        <v xml:space="preserve"> Angol</v>
      </c>
      <c r="O523" s="124">
        <f>VLOOKUP(A523,BASE.!$A$2:$T$878,15,FALSE)</f>
        <v>0</v>
      </c>
      <c r="P523" s="124" t="str">
        <f>VLOOKUP(A523,BASE.!$A$2:$T$878,16,FALSE)</f>
        <v xml:space="preserve"> ongproyecta@yahoo.es</v>
      </c>
      <c r="Q523" s="124">
        <f>VLOOKUP(A523,BASE.!$A$2:$T$878,17,FALSE)</f>
        <v>0</v>
      </c>
      <c r="R523" s="124" t="str">
        <f>VLOOKUP(A523,BASE.!$A$2:$T$878,18,FALSE)</f>
        <v>93401: Institución de Asistencia Social</v>
      </c>
      <c r="S523" s="124" t="str">
        <f>VLOOKUP(A523,BASE.!$A$2:$T$878,19,FALSE)</f>
        <v>Recepción de antecedentes financieros del año 2019, aprobados por elSubdepartamento de Supervisión Financiera Nacional.</v>
      </c>
      <c r="T523" s="169">
        <f>VLOOKUP(A523,BASE.!$A$2:$T$878,20,FALSE)</f>
        <v>37970</v>
      </c>
      <c r="U523" s="183">
        <v>6999</v>
      </c>
      <c r="V523" s="184">
        <v>50968832</v>
      </c>
      <c r="W523" s="184">
        <v>55547776</v>
      </c>
      <c r="X523" s="170">
        <v>44286</v>
      </c>
      <c r="Y523" s="166" t="s">
        <v>7879</v>
      </c>
      <c r="Z523" s="166" t="s">
        <v>7880</v>
      </c>
      <c r="AA523" s="183" t="s">
        <v>7899</v>
      </c>
    </row>
    <row r="524" spans="1:27" x14ac:dyDescent="0.2">
      <c r="A524" s="183">
        <v>6999</v>
      </c>
      <c r="B524" s="124" t="str">
        <f>VLOOKUP(A524,BASE.!$A$2:$T$878,2,FALSE)</f>
        <v>Organización No Gubernamental de Desarrollo Humano ONG Proyecta</v>
      </c>
      <c r="C524" s="124">
        <f>VLOOKUP(A524,BASE.!$A$2:$T$878,3,FALSE)</f>
        <v>741504006</v>
      </c>
      <c r="D524" s="124" t="str">
        <f>VLOOKUP(A524,BASE.!$A$2:$T$878,4,FALSE)</f>
        <v>Corporación de Derecho Privado.</v>
      </c>
      <c r="E524" s="124" t="str">
        <f>VLOOKUP(A524,BASE.!$A$2:$T$878,5,FALSE)</f>
        <v>Otorgado por Decreto Supremo Nº 241, de fecha 31 de marzo de 1997, del Ministerio de Justicia.</v>
      </c>
      <c r="F524" s="124" t="str">
        <f>VLOOKUP(A524,BASE.!$A$2:$T$878,6,FALSE)</f>
        <v>Certificado de Vigencia  de personas jurídicas sin fines de lucro folio Nº 500325129654, del 17 de junio de 2020, emitido por SRCeI.</v>
      </c>
      <c r="G524" s="124" t="str">
        <f>VLOOKUP(A524,BASE.!$A$2:$T$878,7,FALSE)</f>
        <v>93401: Institución de Asistencia Social</v>
      </c>
      <c r="H524" s="124" t="str">
        <f>VLOOKUP(A524,BASE.!$A$2:$T$878,8,FALSE)</f>
        <v xml:space="preserve">Presidenta: Magdalena Toro Montecino x
Vice presidente: Pablo Ríos Toro          
Secretaria: Marcela Yañez Ruiz            
Tesorera: Carla Ríos Toro                    
Directoras:
Ximena  Ferrada Blank                        
Berta Blank Oyaneder                         
</v>
      </c>
      <c r="I524" s="124" t="str">
        <f>VLOOKUP(A524,BASE.!$A$2:$T$878,9,FALSE)</f>
        <v xml:space="preserve">Durarán dos años en sus cargos.
</v>
      </c>
      <c r="J524" s="124" t="str">
        <f>VLOOKUP(A524,BASE.!$A$2:$T$878,10,FALSE)</f>
        <v>De 23 de mayo de 2020 al 23 de mayo de 2022.</v>
      </c>
      <c r="K524" s="124" t="str">
        <f>VLOOKUP(A524,BASE.!$A$2:$T$878,11,FALSE)</f>
        <v xml:space="preserve">Presidenta:  Magdalena Toro Montecino 
Representante de la Presidenta y el Directorio: María Alejandra Paulina Ríos Toro, (Coordinadora Institucional)
En la región de Los Lagos: Carlos Eduardo Vargas Rodríguez, 
</v>
      </c>
      <c r="L524" s="124" t="str">
        <f>VLOOKUP(A524,BASE.!$A$2:$T$878,12,FALSE)</f>
        <v xml:space="preserve">Puren Nº 541, comuna de Angol, IX Región de La Araucanía.
</v>
      </c>
      <c r="M524" s="124" t="str">
        <f>VLOOKUP(A524,BASE.!$A$2:$T$878,13,FALSE)</f>
        <v>IX</v>
      </c>
      <c r="N524" s="124" t="str">
        <f>VLOOKUP(A524,BASE.!$A$2:$T$878,14,FALSE)</f>
        <v xml:space="preserve"> Angol</v>
      </c>
      <c r="O524" s="124">
        <f>VLOOKUP(A524,BASE.!$A$2:$T$878,15,FALSE)</f>
        <v>0</v>
      </c>
      <c r="P524" s="124" t="str">
        <f>VLOOKUP(A524,BASE.!$A$2:$T$878,16,FALSE)</f>
        <v xml:space="preserve"> ongproyecta@yahoo.es</v>
      </c>
      <c r="Q524" s="124">
        <f>VLOOKUP(A524,BASE.!$A$2:$T$878,17,FALSE)</f>
        <v>0</v>
      </c>
      <c r="R524" s="124" t="str">
        <f>VLOOKUP(A524,BASE.!$A$2:$T$878,18,FALSE)</f>
        <v>93401: Institución de Asistencia Social</v>
      </c>
      <c r="S524" s="124" t="str">
        <f>VLOOKUP(A524,BASE.!$A$2:$T$878,19,FALSE)</f>
        <v>Recepción de antecedentes financieros del año 2019, aprobados por elSubdepartamento de Supervisión Financiera Nacional.</v>
      </c>
      <c r="T524" s="169">
        <f>VLOOKUP(A524,BASE.!$A$2:$T$878,20,FALSE)</f>
        <v>37970</v>
      </c>
      <c r="U524" s="183">
        <v>6999</v>
      </c>
      <c r="V524" s="184">
        <v>29958045</v>
      </c>
      <c r="W524" s="184">
        <v>72910461</v>
      </c>
      <c r="X524" s="170">
        <v>44286</v>
      </c>
      <c r="Y524" s="166" t="s">
        <v>7879</v>
      </c>
      <c r="Z524" s="166" t="s">
        <v>7880</v>
      </c>
      <c r="AA524" s="183" t="s">
        <v>7938</v>
      </c>
    </row>
    <row r="525" spans="1:27" x14ac:dyDescent="0.2">
      <c r="A525" s="183">
        <v>7003</v>
      </c>
      <c r="B525" s="124" t="str">
        <f>VLOOKUP(A525,BASE.!$A$2:$T$878,2,FALSE)</f>
        <v>Corporación Asociación Chilena Pro derechos de los Niños y Jóvenes PRODENI.</v>
      </c>
      <c r="C525" s="124">
        <f>VLOOKUP(A525,BASE.!$A$2:$T$878,3,FALSE)</f>
        <v>731013004</v>
      </c>
      <c r="D525" s="124" t="str">
        <f>VLOOKUP(A525,BASE.!$A$2:$T$878,4,FALSE)</f>
        <v>Corporación de Derecho Privado.</v>
      </c>
      <c r="E525" s="124" t="str">
        <f>VLOOKUP(A525,BASE.!$A$2:$T$878,5,FALSE)</f>
        <v>Otorgada por Decreto Supremo Nº 1187, de fecha 19 de agosto de 1994, del Ministerio de Justicia, publicado en el Diario Oficial el día 13 de septiembre de 1994.</v>
      </c>
      <c r="F525" s="124" t="str">
        <f>VLOOKUP(A525,BASE.!$A$2:$T$878,6,FALSE)</f>
        <v xml:space="preserve">Certificado de vigencia de Persona Jurídica sin fines de lucro, Folio N° 500355394253, de 10 de noviembre de 2020, del Servicio de Registro Civil e Identificación.  
</v>
      </c>
      <c r="G525" s="124" t="str">
        <f>VLOOKUP(A525,BASE.!$A$2:$T$878,7,FALSE)</f>
        <v xml:space="preserve">Desarrollar actividades por el reconocimiento y respeto de los derechos humanos de los niños, niñas y jóvenes, de la mujer y de las minorías étnicas, promoviendo los valores de un desarrollo democrático en un medio ambiente protegido.  </v>
      </c>
      <c r="H525" s="124" t="str">
        <f>VLOOKUP(A525,BASE.!$A$2:$T$878,8,FALSE)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5" s="124" t="str">
        <f>VLOOKUP(A525,BASE.!$A$2:$T$878,9,FALSE)</f>
        <v>Durarán 02 años en sus cargos</v>
      </c>
      <c r="J525" s="124" t="str">
        <f>VLOOKUP(A525,BASE.!$A$2:$T$878,10,FALSE)</f>
        <v>De 28 de agosto de 2017 al 28 de agosto de 2019.</v>
      </c>
      <c r="K525" s="124" t="str">
        <f>VLOOKUP(A525,BASE.!$A$2:$T$878,11,FALSE)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5" s="124" t="str">
        <f>VLOOKUP(A525,BASE.!$A$2:$T$878,12,FALSE)</f>
        <v xml:space="preserve">Providencia 835, oficina 17, comuna de Providencia.
</v>
      </c>
      <c r="M525" s="124" t="str">
        <f>VLOOKUP(A525,BASE.!$A$2:$T$878,13,FALSE)</f>
        <v>XIII</v>
      </c>
      <c r="N525" s="124" t="str">
        <f>VLOOKUP(A525,BASE.!$A$2:$T$878,14,FALSE)</f>
        <v>Providencia</v>
      </c>
      <c r="O525" s="124">
        <f>VLOOKUP(A525,BASE.!$A$2:$T$878,15,FALSE)</f>
        <v>223414941</v>
      </c>
      <c r="P525" s="124" t="str">
        <f>VLOOKUP(A525,BASE.!$A$2:$T$878,16,FALSE)</f>
        <v>achnu@achnu.cl 
franscisvalverde@achnu.cl</v>
      </c>
      <c r="Q525" s="124">
        <f>VLOOKUP(A525,BASE.!$A$2:$T$878,17,FALSE)</f>
        <v>0</v>
      </c>
      <c r="R525" s="124" t="str">
        <f>VLOOKUP(A525,BASE.!$A$2:$T$878,18,FALSE)</f>
        <v>fonos (02)- 2743150</v>
      </c>
      <c r="S525" s="124" t="str">
        <f>VLOOKUP(A525,BASE.!$A$2:$T$878,19,FALSE)</f>
        <v xml:space="preserve">Se acompaña certificado financiero, correspondiente al año 2019, aprobado por el Subdepartamento de Supervisión Financiera Nacional. </v>
      </c>
      <c r="T525" s="169">
        <f>VLOOKUP(A525,BASE.!$A$2:$T$878,20,FALSE)</f>
        <v>37970</v>
      </c>
      <c r="U525" s="183">
        <v>7003</v>
      </c>
      <c r="V525" s="184">
        <v>14465039</v>
      </c>
      <c r="W525" s="184">
        <v>44275619</v>
      </c>
      <c r="X525" s="170">
        <v>44286</v>
      </c>
      <c r="Y525" s="166" t="s">
        <v>7879</v>
      </c>
      <c r="Z525" s="166" t="s">
        <v>7880</v>
      </c>
      <c r="AA525" s="183" t="s">
        <v>162</v>
      </c>
    </row>
    <row r="526" spans="1:27" x14ac:dyDescent="0.2">
      <c r="A526" s="183">
        <v>7003</v>
      </c>
      <c r="B526" s="124" t="str">
        <f>VLOOKUP(A526,BASE.!$A$2:$T$878,2,FALSE)</f>
        <v>Corporación Asociación Chilena Pro derechos de los Niños y Jóvenes PRODENI.</v>
      </c>
      <c r="C526" s="124">
        <f>VLOOKUP(A526,BASE.!$A$2:$T$878,3,FALSE)</f>
        <v>731013004</v>
      </c>
      <c r="D526" s="124" t="str">
        <f>VLOOKUP(A526,BASE.!$A$2:$T$878,4,FALSE)</f>
        <v>Corporación de Derecho Privado.</v>
      </c>
      <c r="E526" s="124" t="str">
        <f>VLOOKUP(A526,BASE.!$A$2:$T$878,5,FALSE)</f>
        <v>Otorgada por Decreto Supremo Nº 1187, de fecha 19 de agosto de 1994, del Ministerio de Justicia, publicado en el Diario Oficial el día 13 de septiembre de 1994.</v>
      </c>
      <c r="F526" s="124" t="str">
        <f>VLOOKUP(A526,BASE.!$A$2:$T$878,6,FALSE)</f>
        <v xml:space="preserve">Certificado de vigencia de Persona Jurídica sin fines de lucro, Folio N° 500355394253, de 10 de noviembre de 2020, del Servicio de Registro Civil e Identificación.  
</v>
      </c>
      <c r="G526" s="124" t="str">
        <f>VLOOKUP(A526,BASE.!$A$2:$T$878,7,FALSE)</f>
        <v xml:space="preserve">Desarrollar actividades por el reconocimiento y respeto de los derechos humanos de los niños, niñas y jóvenes, de la mujer y de las minorías étnicas, promoviendo los valores de un desarrollo democrático en un medio ambiente protegido.  </v>
      </c>
      <c r="H526" s="124" t="str">
        <f>VLOOKUP(A526,BASE.!$A$2:$T$878,8,FALSE)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6" s="124" t="str">
        <f>VLOOKUP(A526,BASE.!$A$2:$T$878,9,FALSE)</f>
        <v>Durarán 02 años en sus cargos</v>
      </c>
      <c r="J526" s="124" t="str">
        <f>VLOOKUP(A526,BASE.!$A$2:$T$878,10,FALSE)</f>
        <v>De 28 de agosto de 2017 al 28 de agosto de 2019.</v>
      </c>
      <c r="K526" s="124" t="str">
        <f>VLOOKUP(A526,BASE.!$A$2:$T$878,11,FALSE)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6" s="124" t="str">
        <f>VLOOKUP(A526,BASE.!$A$2:$T$878,12,FALSE)</f>
        <v xml:space="preserve">Providencia 835, oficina 17, comuna de Providencia.
</v>
      </c>
      <c r="M526" s="124" t="str">
        <f>VLOOKUP(A526,BASE.!$A$2:$T$878,13,FALSE)</f>
        <v>XIII</v>
      </c>
      <c r="N526" s="124" t="str">
        <f>VLOOKUP(A526,BASE.!$A$2:$T$878,14,FALSE)</f>
        <v>Providencia</v>
      </c>
      <c r="O526" s="124">
        <f>VLOOKUP(A526,BASE.!$A$2:$T$878,15,FALSE)</f>
        <v>223414941</v>
      </c>
      <c r="P526" s="124" t="str">
        <f>VLOOKUP(A526,BASE.!$A$2:$T$878,16,FALSE)</f>
        <v>achnu@achnu.cl 
franscisvalverde@achnu.cl</v>
      </c>
      <c r="Q526" s="124">
        <f>VLOOKUP(A526,BASE.!$A$2:$T$878,17,FALSE)</f>
        <v>0</v>
      </c>
      <c r="R526" s="124" t="str">
        <f>VLOOKUP(A526,BASE.!$A$2:$T$878,18,FALSE)</f>
        <v>fonos (02)- 2743150</v>
      </c>
      <c r="S526" s="124" t="str">
        <f>VLOOKUP(A526,BASE.!$A$2:$T$878,19,FALSE)</f>
        <v xml:space="preserve">Se acompaña certificado financiero, correspondiente al año 2019, aprobado por el Subdepartamento de Supervisión Financiera Nacional. </v>
      </c>
      <c r="T526" s="169">
        <f>VLOOKUP(A526,BASE.!$A$2:$T$878,20,FALSE)</f>
        <v>37970</v>
      </c>
      <c r="U526" s="183">
        <v>7003</v>
      </c>
      <c r="V526" s="184">
        <v>11861120</v>
      </c>
      <c r="W526" s="184">
        <v>35583360</v>
      </c>
      <c r="X526" s="170">
        <v>44286</v>
      </c>
      <c r="Y526" s="166" t="s">
        <v>7879</v>
      </c>
      <c r="Z526" s="166" t="s">
        <v>7880</v>
      </c>
      <c r="AA526" s="183" t="s">
        <v>7949</v>
      </c>
    </row>
    <row r="527" spans="1:27" x14ac:dyDescent="0.2">
      <c r="A527" s="183">
        <v>7003</v>
      </c>
      <c r="B527" s="124" t="str">
        <f>VLOOKUP(A527,BASE.!$A$2:$T$878,2,FALSE)</f>
        <v>Corporación Asociación Chilena Pro derechos de los Niños y Jóvenes PRODENI.</v>
      </c>
      <c r="C527" s="124">
        <f>VLOOKUP(A527,BASE.!$A$2:$T$878,3,FALSE)</f>
        <v>731013004</v>
      </c>
      <c r="D527" s="124" t="str">
        <f>VLOOKUP(A527,BASE.!$A$2:$T$878,4,FALSE)</f>
        <v>Corporación de Derecho Privado.</v>
      </c>
      <c r="E527" s="124" t="str">
        <f>VLOOKUP(A527,BASE.!$A$2:$T$878,5,FALSE)</f>
        <v>Otorgada por Decreto Supremo Nº 1187, de fecha 19 de agosto de 1994, del Ministerio de Justicia, publicado en el Diario Oficial el día 13 de septiembre de 1994.</v>
      </c>
      <c r="F527" s="124" t="str">
        <f>VLOOKUP(A527,BASE.!$A$2:$T$878,6,FALSE)</f>
        <v xml:space="preserve">Certificado de vigencia de Persona Jurídica sin fines de lucro, Folio N° 500355394253, de 10 de noviembre de 2020, del Servicio de Registro Civil e Identificación.  
</v>
      </c>
      <c r="G527" s="124" t="str">
        <f>VLOOKUP(A527,BASE.!$A$2:$T$878,7,FALSE)</f>
        <v xml:space="preserve">Desarrollar actividades por el reconocimiento y respeto de los derechos humanos de los niños, niñas y jóvenes, de la mujer y de las minorías étnicas, promoviendo los valores de un desarrollo democrático en un medio ambiente protegido.  </v>
      </c>
      <c r="H527" s="124" t="str">
        <f>VLOOKUP(A527,BASE.!$A$2:$T$878,8,FALSE)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7" s="124" t="str">
        <f>VLOOKUP(A527,BASE.!$A$2:$T$878,9,FALSE)</f>
        <v>Durarán 02 años en sus cargos</v>
      </c>
      <c r="J527" s="124" t="str">
        <f>VLOOKUP(A527,BASE.!$A$2:$T$878,10,FALSE)</f>
        <v>De 28 de agosto de 2017 al 28 de agosto de 2019.</v>
      </c>
      <c r="K527" s="124" t="str">
        <f>VLOOKUP(A527,BASE.!$A$2:$T$878,11,FALSE)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7" s="124" t="str">
        <f>VLOOKUP(A527,BASE.!$A$2:$T$878,12,FALSE)</f>
        <v xml:space="preserve">Providencia 835, oficina 17, comuna de Providencia.
</v>
      </c>
      <c r="M527" s="124" t="str">
        <f>VLOOKUP(A527,BASE.!$A$2:$T$878,13,FALSE)</f>
        <v>XIII</v>
      </c>
      <c r="N527" s="124" t="str">
        <f>VLOOKUP(A527,BASE.!$A$2:$T$878,14,FALSE)</f>
        <v>Providencia</v>
      </c>
      <c r="O527" s="124">
        <f>VLOOKUP(A527,BASE.!$A$2:$T$878,15,FALSE)</f>
        <v>223414941</v>
      </c>
      <c r="P527" s="124" t="str">
        <f>VLOOKUP(A527,BASE.!$A$2:$T$878,16,FALSE)</f>
        <v>achnu@achnu.cl 
franscisvalverde@achnu.cl</v>
      </c>
      <c r="Q527" s="124">
        <f>VLOOKUP(A527,BASE.!$A$2:$T$878,17,FALSE)</f>
        <v>0</v>
      </c>
      <c r="R527" s="124" t="str">
        <f>VLOOKUP(A527,BASE.!$A$2:$T$878,18,FALSE)</f>
        <v>fonos (02)- 2743150</v>
      </c>
      <c r="S527" s="124" t="str">
        <f>VLOOKUP(A527,BASE.!$A$2:$T$878,19,FALSE)</f>
        <v xml:space="preserve">Se acompaña certificado financiero, correspondiente al año 2019, aprobado por el Subdepartamento de Supervisión Financiera Nacional. </v>
      </c>
      <c r="T527" s="169">
        <f>VLOOKUP(A527,BASE.!$A$2:$T$878,20,FALSE)</f>
        <v>37970</v>
      </c>
      <c r="U527" s="183">
        <v>7003</v>
      </c>
      <c r="V527" s="184">
        <v>8016600</v>
      </c>
      <c r="W527" s="184">
        <v>24049800</v>
      </c>
      <c r="X527" s="170">
        <v>44286</v>
      </c>
      <c r="Y527" s="166" t="s">
        <v>7879</v>
      </c>
      <c r="Z527" s="166" t="s">
        <v>7880</v>
      </c>
      <c r="AA527" s="183" t="s">
        <v>7960</v>
      </c>
    </row>
    <row r="528" spans="1:27" x14ac:dyDescent="0.2">
      <c r="A528" s="183">
        <v>7003</v>
      </c>
      <c r="B528" s="124" t="str">
        <f>VLOOKUP(A528,BASE.!$A$2:$T$878,2,FALSE)</f>
        <v>Corporación Asociación Chilena Pro derechos de los Niños y Jóvenes PRODENI.</v>
      </c>
      <c r="C528" s="124">
        <f>VLOOKUP(A528,BASE.!$A$2:$T$878,3,FALSE)</f>
        <v>731013004</v>
      </c>
      <c r="D528" s="124" t="str">
        <f>VLOOKUP(A528,BASE.!$A$2:$T$878,4,FALSE)</f>
        <v>Corporación de Derecho Privado.</v>
      </c>
      <c r="E528" s="124" t="str">
        <f>VLOOKUP(A528,BASE.!$A$2:$T$878,5,FALSE)</f>
        <v>Otorgada por Decreto Supremo Nº 1187, de fecha 19 de agosto de 1994, del Ministerio de Justicia, publicado en el Diario Oficial el día 13 de septiembre de 1994.</v>
      </c>
      <c r="F528" s="124" t="str">
        <f>VLOOKUP(A528,BASE.!$A$2:$T$878,6,FALSE)</f>
        <v xml:space="preserve">Certificado de vigencia de Persona Jurídica sin fines de lucro, Folio N° 500355394253, de 10 de noviembre de 2020, del Servicio de Registro Civil e Identificación.  
</v>
      </c>
      <c r="G528" s="124" t="str">
        <f>VLOOKUP(A528,BASE.!$A$2:$T$878,7,FALSE)</f>
        <v xml:space="preserve">Desarrollar actividades por el reconocimiento y respeto de los derechos humanos de los niños, niñas y jóvenes, de la mujer y de las minorías étnicas, promoviendo los valores de un desarrollo democrático en un medio ambiente protegido.  </v>
      </c>
      <c r="H528" s="124" t="str">
        <f>VLOOKUP(A528,BASE.!$A$2:$T$878,8,FALSE)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8" s="124" t="str">
        <f>VLOOKUP(A528,BASE.!$A$2:$T$878,9,FALSE)</f>
        <v>Durarán 02 años en sus cargos</v>
      </c>
      <c r="J528" s="124" t="str">
        <f>VLOOKUP(A528,BASE.!$A$2:$T$878,10,FALSE)</f>
        <v>De 28 de agosto de 2017 al 28 de agosto de 2019.</v>
      </c>
      <c r="K528" s="124" t="str">
        <f>VLOOKUP(A528,BASE.!$A$2:$T$878,11,FALSE)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8" s="124" t="str">
        <f>VLOOKUP(A528,BASE.!$A$2:$T$878,12,FALSE)</f>
        <v xml:space="preserve">Providencia 835, oficina 17, comuna de Providencia.
</v>
      </c>
      <c r="M528" s="124" t="str">
        <f>VLOOKUP(A528,BASE.!$A$2:$T$878,13,FALSE)</f>
        <v>XIII</v>
      </c>
      <c r="N528" s="124" t="str">
        <f>VLOOKUP(A528,BASE.!$A$2:$T$878,14,FALSE)</f>
        <v>Providencia</v>
      </c>
      <c r="O528" s="124">
        <f>VLOOKUP(A528,BASE.!$A$2:$T$878,15,FALSE)</f>
        <v>223414941</v>
      </c>
      <c r="P528" s="124" t="str">
        <f>VLOOKUP(A528,BASE.!$A$2:$T$878,16,FALSE)</f>
        <v>achnu@achnu.cl 
franscisvalverde@achnu.cl</v>
      </c>
      <c r="Q528" s="124">
        <f>VLOOKUP(A528,BASE.!$A$2:$T$878,17,FALSE)</f>
        <v>0</v>
      </c>
      <c r="R528" s="124" t="str">
        <f>VLOOKUP(A528,BASE.!$A$2:$T$878,18,FALSE)</f>
        <v>fonos (02)- 2743150</v>
      </c>
      <c r="S528" s="124" t="str">
        <f>VLOOKUP(A528,BASE.!$A$2:$T$878,19,FALSE)</f>
        <v xml:space="preserve">Se acompaña certificado financiero, correspondiente al año 2019, aprobado por el Subdepartamento de Supervisión Financiera Nacional. </v>
      </c>
      <c r="T528" s="169">
        <f>VLOOKUP(A528,BASE.!$A$2:$T$878,20,FALSE)</f>
        <v>37970</v>
      </c>
      <c r="U528" s="183">
        <v>7003</v>
      </c>
      <c r="V528" s="184">
        <v>9192368</v>
      </c>
      <c r="W528" s="184">
        <v>24018768</v>
      </c>
      <c r="X528" s="170">
        <v>44286</v>
      </c>
      <c r="Y528" s="166" t="s">
        <v>7879</v>
      </c>
      <c r="Z528" s="166" t="s">
        <v>7880</v>
      </c>
      <c r="AA528" s="183" t="s">
        <v>7967</v>
      </c>
    </row>
    <row r="529" spans="1:27" x14ac:dyDescent="0.2">
      <c r="A529" s="183">
        <v>7003</v>
      </c>
      <c r="B529" s="124" t="str">
        <f>VLOOKUP(A529,BASE.!$A$2:$T$878,2,FALSE)</f>
        <v>Corporación Asociación Chilena Pro derechos de los Niños y Jóvenes PRODENI.</v>
      </c>
      <c r="C529" s="124">
        <f>VLOOKUP(A529,BASE.!$A$2:$T$878,3,FALSE)</f>
        <v>731013004</v>
      </c>
      <c r="D529" s="124" t="str">
        <f>VLOOKUP(A529,BASE.!$A$2:$T$878,4,FALSE)</f>
        <v>Corporación de Derecho Privado.</v>
      </c>
      <c r="E529" s="124" t="str">
        <f>VLOOKUP(A529,BASE.!$A$2:$T$878,5,FALSE)</f>
        <v>Otorgada por Decreto Supremo Nº 1187, de fecha 19 de agosto de 1994, del Ministerio de Justicia, publicado en el Diario Oficial el día 13 de septiembre de 1994.</v>
      </c>
      <c r="F529" s="124" t="str">
        <f>VLOOKUP(A529,BASE.!$A$2:$T$878,6,FALSE)</f>
        <v xml:space="preserve">Certificado de vigencia de Persona Jurídica sin fines de lucro, Folio N° 500355394253, de 10 de noviembre de 2020, del Servicio de Registro Civil e Identificación.  
</v>
      </c>
      <c r="G529" s="124" t="str">
        <f>VLOOKUP(A529,BASE.!$A$2:$T$878,7,FALSE)</f>
        <v xml:space="preserve">Desarrollar actividades por el reconocimiento y respeto de los derechos humanos de los niños, niñas y jóvenes, de la mujer y de las minorías étnicas, promoviendo los valores de un desarrollo democrático en un medio ambiente protegido.  </v>
      </c>
      <c r="H529" s="124" t="str">
        <f>VLOOKUP(A529,BASE.!$A$2:$T$878,8,FALSE)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29" s="124" t="str">
        <f>VLOOKUP(A529,BASE.!$A$2:$T$878,9,FALSE)</f>
        <v>Durarán 02 años en sus cargos</v>
      </c>
      <c r="J529" s="124" t="str">
        <f>VLOOKUP(A529,BASE.!$A$2:$T$878,10,FALSE)</f>
        <v>De 28 de agosto de 2017 al 28 de agosto de 2019.</v>
      </c>
      <c r="K529" s="124" t="str">
        <f>VLOOKUP(A529,BASE.!$A$2:$T$878,11,FALSE)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29" s="124" t="str">
        <f>VLOOKUP(A529,BASE.!$A$2:$T$878,12,FALSE)</f>
        <v xml:space="preserve">Providencia 835, oficina 17, comuna de Providencia.
</v>
      </c>
      <c r="M529" s="124" t="str">
        <f>VLOOKUP(A529,BASE.!$A$2:$T$878,13,FALSE)</f>
        <v>XIII</v>
      </c>
      <c r="N529" s="124" t="str">
        <f>VLOOKUP(A529,BASE.!$A$2:$T$878,14,FALSE)</f>
        <v>Providencia</v>
      </c>
      <c r="O529" s="124">
        <f>VLOOKUP(A529,BASE.!$A$2:$T$878,15,FALSE)</f>
        <v>223414941</v>
      </c>
      <c r="P529" s="124" t="str">
        <f>VLOOKUP(A529,BASE.!$A$2:$T$878,16,FALSE)</f>
        <v>achnu@achnu.cl 
franscisvalverde@achnu.cl</v>
      </c>
      <c r="Q529" s="124">
        <f>VLOOKUP(A529,BASE.!$A$2:$T$878,17,FALSE)</f>
        <v>0</v>
      </c>
      <c r="R529" s="124" t="str">
        <f>VLOOKUP(A529,BASE.!$A$2:$T$878,18,FALSE)</f>
        <v>fonos (02)- 2743150</v>
      </c>
      <c r="S529" s="124" t="str">
        <f>VLOOKUP(A529,BASE.!$A$2:$T$878,19,FALSE)</f>
        <v xml:space="preserve">Se acompaña certificado financiero, correspondiente al año 2019, aprobado por el Subdepartamento de Supervisión Financiera Nacional. </v>
      </c>
      <c r="T529" s="169">
        <f>VLOOKUP(A529,BASE.!$A$2:$T$878,20,FALSE)</f>
        <v>37970</v>
      </c>
      <c r="U529" s="183">
        <v>7003</v>
      </c>
      <c r="V529" s="184">
        <v>7300623</v>
      </c>
      <c r="W529" s="184">
        <v>26172044</v>
      </c>
      <c r="X529" s="170">
        <v>44286</v>
      </c>
      <c r="Y529" s="166" t="s">
        <v>7879</v>
      </c>
      <c r="Z529" s="166" t="s">
        <v>7880</v>
      </c>
      <c r="AA529" s="183" t="s">
        <v>7969</v>
      </c>
    </row>
    <row r="530" spans="1:27" x14ac:dyDescent="0.2">
      <c r="A530" s="183">
        <v>7004</v>
      </c>
      <c r="B530" s="124" t="str">
        <f>VLOOKUP(A530,BASE.!$A$2:$T$878,2,FALSE)</f>
        <v xml:space="preserve">Fundación Paicaví </v>
      </c>
      <c r="C530" s="124">
        <f>VLOOKUP(A530,BASE.!$A$2:$T$878,3,FALSE)</f>
        <v>716904008</v>
      </c>
      <c r="D530" s="124" t="str">
        <f>VLOOKUP(A530,BASE.!$A$2:$T$878,4,FALSE)</f>
        <v>Fundación de Derecho Privado</v>
      </c>
      <c r="E530" s="124" t="str">
        <f>VLOOKUP(A530,BASE.!$A$2:$T$878,5,FALSE)</f>
        <v>Otorgado por Decreto Supremo Nº 742 de fecha 13 de julio de 1989, del Ministerio de Justicia.</v>
      </c>
      <c r="F530" s="124" t="str">
        <f>VLOOKUP(A530,BASE.!$A$2:$T$878,6,FALSE)</f>
        <v>Certificado de Vigencia folio Nº 500356609686, emitido por el SRCeI, con fecha 17 de noviembre de 2020.</v>
      </c>
      <c r="G530" s="124" t="str">
        <f>VLOOKUP(A530,BASE.!$A$2:$T$878,7,FALSE)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30" s="124" t="str">
        <f>VLOOKUP(A530,BASE.!$A$2:$T$878,8,FALSE)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30" s="124" t="str">
        <f>VLOOKUP(A530,BASE.!$A$2:$T$878,9,FALSE)</f>
        <v xml:space="preserve">Permanecerán en sus cargos indefinidamente y serán reemplazados en caso de impedimento o renuncia.
El Presidente, Secretario y Tesorero: duran 3 años en sus cargos.
</v>
      </c>
      <c r="J530" s="124" t="str">
        <f>VLOOKUP(A530,BASE.!$A$2:$T$878,10,FALSE)</f>
        <v>02 de noviembre de 2020 al 02 de noviembre del 2023</v>
      </c>
      <c r="K530" s="124" t="str">
        <f>VLOOKUP(A530,BASE.!$A$2:$T$878,11,FALSE)</f>
        <v xml:space="preserve">Presidente. Ricardo Leiva Romero, 
</v>
      </c>
      <c r="L530" s="124" t="str">
        <f>VLOOKUP(A530,BASE.!$A$2:$T$878,12,FALSE)</f>
        <v xml:space="preserve">Avate Molina Nº623, Localidad de Maipo, comuna de Buin, región Metropolitana
</v>
      </c>
      <c r="M530" s="124" t="str">
        <f>VLOOKUP(A530,BASE.!$A$2:$T$878,13,FALSE)</f>
        <v>XIII</v>
      </c>
      <c r="N530" s="124" t="str">
        <f>VLOOKUP(A530,BASE.!$A$2:$T$878,14,FALSE)</f>
        <v>Maipo</v>
      </c>
      <c r="O530" s="124" t="str">
        <f>VLOOKUP(A530,BASE.!$A$2:$T$878,15,FALSE)</f>
        <v xml:space="preserve">9855136069 Administración
992225747 REM PER Quillahua </v>
      </c>
      <c r="P530" s="124" t="str">
        <f>VLOOKUP(A530,BASE.!$A$2:$T$878,16,FALSE)</f>
        <v>hogarquillahua@yahoo.es</v>
      </c>
      <c r="Q530" s="124">
        <f>VLOOKUP(A530,BASE.!$A$2:$T$878,17,FALSE)</f>
        <v>0</v>
      </c>
      <c r="R530" s="124">
        <f>VLOOKUP(A530,BASE.!$A$2:$T$878,18,FALSE)</f>
        <v>93401</v>
      </c>
      <c r="S530" s="124" t="str">
        <f>VLOOKUP(A530,BASE.!$A$2:$T$878,19,FALSE)</f>
        <v xml:space="preserve">Certificado de Antecedentes Financieros del año 2019, aprobados por el Subdepartamento de Supervisión Nacional. </v>
      </c>
      <c r="T530" s="169">
        <f>VLOOKUP(A530,BASE.!$A$2:$T$878,20,FALSE)</f>
        <v>37970</v>
      </c>
      <c r="U530" s="183">
        <v>7004</v>
      </c>
      <c r="V530" s="184">
        <v>0</v>
      </c>
      <c r="W530" s="184">
        <v>50387673</v>
      </c>
      <c r="X530" s="170">
        <v>44286</v>
      </c>
      <c r="Y530" s="166" t="s">
        <v>7879</v>
      </c>
      <c r="Z530" s="166" t="s">
        <v>7880</v>
      </c>
      <c r="AA530" s="183" t="s">
        <v>7895</v>
      </c>
    </row>
    <row r="531" spans="1:27" x14ac:dyDescent="0.2">
      <c r="A531" s="183">
        <v>7010</v>
      </c>
      <c r="B531" s="124" t="str">
        <f>VLOOKUP(A531,BASE.!$A$2:$T$878,2,FALSE)</f>
        <v xml:space="preserve">
Organización Comunitaria Funcional Haka Pupa o Te Nga Poki
</v>
      </c>
      <c r="C531" s="124">
        <f>VLOOKUP(A531,BASE.!$A$2:$T$878,3,FALSE)</f>
        <v>747168008</v>
      </c>
      <c r="D531" s="124" t="str">
        <f>VLOOKUP(A531,BASE.!$A$2:$T$878,4,FALSE)</f>
        <v xml:space="preserve">Organización comunitaria funcional.
</v>
      </c>
      <c r="E531" s="124" t="str">
        <f>VLOOKUP(A531,BASE.!$A$2:$T$878,5,FALSE)</f>
        <v xml:space="preserve">Regida por Ley Nº 19.418, e inscrita en los Registros de organizaciones comunitarias territoriales y funcionales en la Secretaría Municipal de la I. Municipalidad de Isla de Pascua.
</v>
      </c>
      <c r="F531" s="124" t="str">
        <f>VLOOKUP(A531,BASE.!$A$2:$T$878,6,FALSE)</f>
        <v xml:space="preserve">Certificado de vigencia de fecha 29 de octubre de 2020, emitido por el Servicio de Registro Civil e Identificación, folio N° 80182147.
</v>
      </c>
      <c r="G531" s="124" t="str">
        <f>VLOOKUP(A531,BASE.!$A$2:$T$878,7,FALSE)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31" s="124" t="str">
        <f>VLOOKUP(A531,BASE.!$A$2:$T$878,8,FALSE)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31" s="124" t="str">
        <f>VLOOKUP(A531,BASE.!$A$2:$T$878,9,FALSE)</f>
        <v>3 AÑOS</v>
      </c>
      <c r="J531" s="124" t="str">
        <f>VLOOKUP(A531,BASE.!$A$2:$T$878,10,FALSE)</f>
        <v>Del 03 de noviembre de 2020 al 03 de noviembre del 2022; de acuerdo a Acta de Sesión Extraordinaria de Asamblea de Socios de fecha 03 de noviembre de 2020. Se solicita por correo electrónico escritura pública de asamblea, con fecha 17 de diciembre de 2020.</v>
      </c>
      <c r="K531" s="124" t="str">
        <f>VLOOKUP(A531,BASE.!$A$2:$T$878,11,FALSE)</f>
        <v xml:space="preserve">Irma Inés Riroroko Paoa. </v>
      </c>
      <c r="L531" s="124" t="str">
        <f>VLOOKUP(A531,BASE.!$A$2:$T$878,12,FALSE)</f>
        <v xml:space="preserve">Heki’l s/n, Sector Mataveri, I. de Pascua, Región de Valparaíso.
</v>
      </c>
      <c r="M531" s="124" t="str">
        <f>VLOOKUP(A531,BASE.!$A$2:$T$878,13,FALSE)</f>
        <v>V</v>
      </c>
      <c r="N531" s="124" t="str">
        <f>VLOOKUP(A531,BASE.!$A$2:$T$878,14,FALSE)</f>
        <v>I. de Pascua</v>
      </c>
      <c r="O531" s="124">
        <f>VLOOKUP(A531,BASE.!$A$2:$T$878,15,FALSE)</f>
        <v>0</v>
      </c>
      <c r="P531" s="124" t="str">
        <f>VLOOKUP(A531,BASE.!$A$2:$T$878,16,FALSE)</f>
        <v>Programappf.isladepascua@gmail.com</v>
      </c>
      <c r="Q531" s="124">
        <f>VLOOKUP(A531,BASE.!$A$2:$T$878,17,FALSE)</f>
        <v>0</v>
      </c>
      <c r="R531" s="124" t="str">
        <f>VLOOKUP(A531,BASE.!$A$2:$T$878,18,FALSE)</f>
        <v>93401 Institución de Asistencia Social.</v>
      </c>
      <c r="S531" s="124" t="str">
        <f>VLOOKUP(A531,BASE.!$A$2:$T$878,19,FALSE)</f>
        <v>Se acompaña certificado financiero correspondiente al año 2019, aprobado por el Subdepartamento de Supervisión Financiera Nacional.</v>
      </c>
      <c r="T531" s="169">
        <f>VLOOKUP(A531,BASE.!$A$2:$T$878,20,FALSE)</f>
        <v>37970</v>
      </c>
      <c r="U531" s="183">
        <v>7010</v>
      </c>
      <c r="V531" s="184">
        <v>8533800</v>
      </c>
      <c r="W531" s="184">
        <v>14492071</v>
      </c>
      <c r="X531" s="170">
        <v>44286</v>
      </c>
      <c r="Y531" s="166" t="s">
        <v>7879</v>
      </c>
      <c r="Z531" s="166" t="s">
        <v>7880</v>
      </c>
      <c r="AA531" s="183" t="s">
        <v>7987</v>
      </c>
    </row>
    <row r="532" spans="1:27" x14ac:dyDescent="0.2">
      <c r="A532" s="183">
        <v>7015</v>
      </c>
      <c r="B532" s="124" t="str">
        <f>VLOOKUP(A532,BASE.!$A$2:$T$878,2,FALSE)</f>
        <v>Comunidad Papa Juan XXIII</v>
      </c>
      <c r="C532" s="124">
        <f>VLOOKUP(A532,BASE.!$A$2:$T$878,3,FALSE)</f>
        <v>745046002</v>
      </c>
      <c r="D532" s="124" t="str">
        <f>VLOOKUP(A532,BASE.!$A$2:$T$878,4,FALSE)</f>
        <v>Asociación de reconocimiento pontificio</v>
      </c>
      <c r="E532" s="124" t="str">
        <f>VLOOKUP(A532,BASE.!$A$2:$T$878,5,FALSE)</f>
        <v>Erigida de acuerdo al Derecho Canónico, por decreto Nº 240, del Arzobispado de Santiago, de fecha 30 de junio de 1997.</v>
      </c>
      <c r="F532" s="124" t="str">
        <f>VLOOKUP(A532,BASE.!$A$2:$T$878,6,FALSE)</f>
        <v>Indefinida.</v>
      </c>
      <c r="G532" s="124" t="str">
        <f>VLOOKUP(A532,BASE.!$A$2:$T$878,7,FALSE)</f>
        <v>Participar en la misión de salvación de la iglesia, con afectuoso cuidado a todos aquellos que están afligidos a causa  de la debilidad humana.</v>
      </c>
      <c r="H532" s="124" t="str">
        <f>VLOOKUP(A532,BASE.!$A$2:$T$878,8,FALSE)</f>
        <v>no aparece</v>
      </c>
      <c r="I532" s="124">
        <f>VLOOKUP(A532,BASE.!$A$2:$T$878,9,FALSE)</f>
        <v>0</v>
      </c>
      <c r="J532" s="124">
        <f>VLOOKUP(A532,BASE.!$A$2:$T$878,10,FALSE)</f>
        <v>0</v>
      </c>
      <c r="K532" s="124" t="str">
        <f>VLOOKUP(A532,BASE.!$A$2:$T$878,11,FALSE)</f>
        <v xml:space="preserve">Gianni Casadei, 
Juan Acuña Montero, 
</v>
      </c>
      <c r="L532" s="124" t="str">
        <f>VLOOKUP(A532,BASE.!$A$2:$T$878,12,FALSE)</f>
        <v xml:space="preserve">Toesca Nº1970, Santiago.
</v>
      </c>
      <c r="M532" s="124" t="str">
        <f>VLOOKUP(A532,BASE.!$A$2:$T$878,13,FALSE)</f>
        <v>XIII</v>
      </c>
      <c r="N532" s="124" t="str">
        <f>VLOOKUP(A532,BASE.!$A$2:$T$878,14,FALSE)</f>
        <v>Santiago</v>
      </c>
      <c r="O532" s="124" t="str">
        <f>VLOOKUP(A532,BASE.!$A$2:$T$878,15,FALSE)</f>
        <v>Fono 6960491 – 5441198</v>
      </c>
      <c r="P532" s="124" t="str">
        <f>VLOOKUP(A532,BASE.!$A$2:$T$878,16,FALSE)</f>
        <v xml:space="preserve">apjxxiiisec@yahoo.es
apexxiiigianni@yahoo.es
</v>
      </c>
      <c r="Q532" s="124">
        <f>VLOOKUP(A532,BASE.!$A$2:$T$878,17,FALSE)</f>
        <v>0</v>
      </c>
      <c r="R532" s="124">
        <f>VLOOKUP(A532,BASE.!$A$2:$T$878,18,FALSE)</f>
        <v>93401</v>
      </c>
      <c r="S532" s="124" t="str">
        <f>VLOOKUP(A532,BASE.!$A$2:$T$878,19,FALSE)</f>
        <v xml:space="preserve">Certificado de Antecedentes Financieros, correspondientes al año 2019, aprobados por el  Subdepartamento de Supervisión Financiera Nacional .  </v>
      </c>
      <c r="T532" s="169">
        <f>VLOOKUP(A532,BASE.!$A$2:$T$878,20,FALSE)</f>
        <v>37970</v>
      </c>
      <c r="U532" s="183">
        <v>7015</v>
      </c>
      <c r="V532" s="184">
        <v>12412800</v>
      </c>
      <c r="W532" s="184">
        <v>18619200</v>
      </c>
      <c r="X532" s="170">
        <v>44286</v>
      </c>
      <c r="Y532" s="166" t="s">
        <v>7879</v>
      </c>
      <c r="Z532" s="166" t="s">
        <v>7880</v>
      </c>
      <c r="AA532" s="183" t="s">
        <v>7941</v>
      </c>
    </row>
    <row r="533" spans="1:27" x14ac:dyDescent="0.2">
      <c r="A533" s="183">
        <v>7018</v>
      </c>
      <c r="B533" s="124" t="str">
        <f>VLOOKUP(A533,BASE.!$A$2:$T$878,2,FALSE)</f>
        <v xml:space="preserve">
I. Municipalidad de Calbuco
</v>
      </c>
      <c r="C533" s="124">
        <f>VLOOKUP(A533,BASE.!$A$2:$T$878,3,FALSE)</f>
        <v>692206002</v>
      </c>
      <c r="D533" s="124" t="str">
        <f>VLOOKUP(A533,BASE.!$A$2:$T$878,4,FALSE)</f>
        <v>Municipalidad</v>
      </c>
      <c r="E533" s="124" t="str">
        <f>VLOOKUP(A533,BASE.!$A$2:$T$878,5,FALSE)</f>
        <v>Constitución Política de la República, art. 107.</v>
      </c>
      <c r="F533" s="124" t="str">
        <f>VLOOKUP(A533,BASE.!$A$2:$T$878,6,FALSE)</f>
        <v>Indefinida.</v>
      </c>
      <c r="G533" s="124" t="str">
        <f>VLOOKUP(A533,BASE.!$A$2:$T$878,7,FALSE)</f>
        <v>Según Ley Orgánica Nº 18.695, arts. 1º al 4º.</v>
      </c>
      <c r="H533" s="124" t="str">
        <f>VLOOKUP(A533,BASE.!$A$2:$T$878,8,FALSE)</f>
        <v>no tiene</v>
      </c>
      <c r="I533" s="124">
        <f>VLOOKUP(A533,BASE.!$A$2:$T$878,9,FALSE)</f>
        <v>0</v>
      </c>
      <c r="J533" s="124">
        <f>VLOOKUP(A533,BASE.!$A$2:$T$878,10,FALSE)</f>
        <v>0</v>
      </c>
      <c r="K533" s="124" t="str">
        <f>VLOOKUP(A533,BASE.!$A$2:$T$878,11,FALSE)</f>
        <v xml:space="preserve">Rubén Rolando Cárdenas Gómez   </v>
      </c>
      <c r="L533" s="124" t="str">
        <f>VLOOKUP(A533,BASE.!$A$2:$T$878,12,FALSE)</f>
        <v xml:space="preserve">Federico Errázuriz Nº 210, Calbuco, Décima Región
</v>
      </c>
      <c r="M533" s="124" t="str">
        <f>VLOOKUP(A533,BASE.!$A$2:$T$878,13,FALSE)</f>
        <v>X</v>
      </c>
      <c r="N533" s="124" t="str">
        <f>VLOOKUP(A533,BASE.!$A$2:$T$878,14,FALSE)</f>
        <v>Calbuco</v>
      </c>
      <c r="O533" s="124" t="str">
        <f>VLOOKUP(A533,BASE.!$A$2:$T$878,15,FALSE)</f>
        <v>Fono: 065- 2460701</v>
      </c>
      <c r="P533" s="124" t="str">
        <f>VLOOKUP(A533,BASE.!$A$2:$T$878,16,FALSE)</f>
        <v>Correo electrónico: didecocalbuco@entelchile.net</v>
      </c>
      <c r="Q533" s="124">
        <f>VLOOKUP(A533,BASE.!$A$2:$T$878,17,FALSE)</f>
        <v>0</v>
      </c>
      <c r="R533" s="124">
        <f>VLOOKUP(A533,BASE.!$A$2:$T$878,18,FALSE)</f>
        <v>91001</v>
      </c>
      <c r="S533" s="124" t="str">
        <f>VLOOKUP(A533,BASE.!$A$2:$T$878,19,FALSE)</f>
        <v xml:space="preserve">No se acompañan. Aplica Informe Jurídico Nº 09, de  fecha 14 de marzo de 2011 del Departamento Jurídico y Dictamen Nº 070791, de 2009, de la Contraloría General de la República.  
</v>
      </c>
      <c r="T533" s="169">
        <f>VLOOKUP(A533,BASE.!$A$2:$T$878,20,FALSE)</f>
        <v>37970</v>
      </c>
      <c r="U533" s="183">
        <v>7018</v>
      </c>
      <c r="V533" s="184">
        <v>4893746</v>
      </c>
      <c r="W533" s="184">
        <v>9929422</v>
      </c>
      <c r="X533" s="170">
        <v>44286</v>
      </c>
      <c r="Y533" s="166" t="s">
        <v>7879</v>
      </c>
      <c r="Z533" s="166" t="s">
        <v>7880</v>
      </c>
      <c r="AA533" s="183" t="s">
        <v>7971</v>
      </c>
    </row>
    <row r="534" spans="1:27" x14ac:dyDescent="0.2">
      <c r="A534" s="183">
        <v>7021</v>
      </c>
      <c r="B534" s="124" t="str">
        <f>VLOOKUP(A534,BASE.!$A$2:$T$878,2,FALSE)</f>
        <v xml:space="preserve">
I. Municipalidad de Aysén
</v>
      </c>
      <c r="C534" s="124" t="str">
        <f>VLOOKUP(A534,BASE.!$A$2:$T$878,3,FALSE)</f>
        <v>69240100K</v>
      </c>
      <c r="D534" s="124" t="str">
        <f>VLOOKUP(A534,BASE.!$A$2:$T$878,4,FALSE)</f>
        <v>Municipalidad</v>
      </c>
      <c r="E534" s="124" t="str">
        <f>VLOOKUP(A534,BASE.!$A$2:$T$878,5,FALSE)</f>
        <v>Constitución Política de la República, art. 107.</v>
      </c>
      <c r="F534" s="124" t="str">
        <f>VLOOKUP(A534,BASE.!$A$2:$T$878,6,FALSE)</f>
        <v>Indefinida.</v>
      </c>
      <c r="G534" s="124" t="str">
        <f>VLOOKUP(A534,BASE.!$A$2:$T$878,7,FALSE)</f>
        <v>Según Ley Orgánica Nº 18.695, arts. 1º al 4º.</v>
      </c>
      <c r="H534" s="124" t="str">
        <f>VLOOKUP(A534,BASE.!$A$2:$T$878,8,FALSE)</f>
        <v>no tiene</v>
      </c>
      <c r="I534" s="124">
        <f>VLOOKUP(A534,BASE.!$A$2:$T$878,9,FALSE)</f>
        <v>0</v>
      </c>
      <c r="J534" s="124">
        <f>VLOOKUP(A534,BASE.!$A$2:$T$878,10,FALSE)</f>
        <v>0</v>
      </c>
      <c r="K534" s="124" t="str">
        <f>VLOOKUP(A534,BASE.!$A$2:$T$878,11,FALSE)</f>
        <v xml:space="preserve">Óscar Catalán Sánchez
</v>
      </c>
      <c r="L534" s="124" t="str">
        <f>VLOOKUP(A534,BASE.!$A$2:$T$878,12,FALSE)</f>
        <v xml:space="preserve">Esmeralda Nº 607, Aysén.
</v>
      </c>
      <c r="M534" s="124" t="str">
        <f>VLOOKUP(A534,BASE.!$A$2:$T$878,13,FALSE)</f>
        <v>XI</v>
      </c>
      <c r="N534" s="124" t="str">
        <f>VLOOKUP(A534,BASE.!$A$2:$T$878,14,FALSE)</f>
        <v>Aysén</v>
      </c>
      <c r="O534" s="124" t="str">
        <f>VLOOKUP(A534,BASE.!$A$2:$T$878,15,FALSE)</f>
        <v>Teléfono: (67) 336500 / 336509 / 336510</v>
      </c>
      <c r="P534" s="124">
        <f>VLOOKUP(A534,BASE.!$A$2:$T$878,16,FALSE)</f>
        <v>0</v>
      </c>
      <c r="Q534" s="124">
        <f>VLOOKUP(A534,BASE.!$A$2:$T$878,17,FALSE)</f>
        <v>0</v>
      </c>
      <c r="R534" s="124">
        <f>VLOOKUP(A534,BASE.!$A$2:$T$878,18,FALSE)</f>
        <v>91001</v>
      </c>
      <c r="S534" s="124" t="str">
        <f>VLOOKUP(A534,BASE.!$A$2:$T$878,19,FALSE)</f>
        <v xml:space="preserve">No se acompañan. Aplica Informe Jurídico Nº 09, de  fecha 14 de marzo de 2011 del Departamento Jurídico y Dictamen Nº 070791, de 2009, de la Contraloría General de la República.  
</v>
      </c>
      <c r="T534" s="169">
        <f>VLOOKUP(A534,BASE.!$A$2:$T$878,20,FALSE)</f>
        <v>37970</v>
      </c>
      <c r="U534" s="183">
        <v>7021</v>
      </c>
      <c r="V534" s="184">
        <v>4887752</v>
      </c>
      <c r="W534" s="184">
        <v>5240472</v>
      </c>
      <c r="X534" s="170">
        <v>44286</v>
      </c>
      <c r="Y534" s="166" t="s">
        <v>7879</v>
      </c>
      <c r="Z534" s="166" t="s">
        <v>7880</v>
      </c>
      <c r="AA534" s="183" t="s">
        <v>8013</v>
      </c>
    </row>
    <row r="535" spans="1:27" x14ac:dyDescent="0.2">
      <c r="A535" s="183">
        <v>7027</v>
      </c>
      <c r="B535" s="124" t="str">
        <f>VLOOKUP(A535,BASE.!$A$2:$T$878,2,FALSE)</f>
        <v xml:space="preserve">
Organización No Gubernamental de Desarrollo Centro de Promoción y Apoyo a la Infancia - ONG. PAICABI
</v>
      </c>
      <c r="C535" s="124">
        <f>VLOOKUP(A535,BASE.!$A$2:$T$878,3,FALSE)</f>
        <v>650364007</v>
      </c>
      <c r="D535" s="124" t="str">
        <f>VLOOKUP(A535,BASE.!$A$2:$T$878,4,FALSE)</f>
        <v>Corporación de Derecho Privado.</v>
      </c>
      <c r="E535" s="124" t="str">
        <f>VLOOKUP(A535,BASE.!$A$2:$T$878,5,FALSE)</f>
        <v>Otorgado por Decreto Supremo Nº223, de fecha 23 de febrero de 2001, del Ministerio de Justicia.</v>
      </c>
      <c r="F535" s="124" t="str">
        <f>VLOOKUP(A535,BASE.!$A$2:$T$878,6,FALSE)</f>
        <v>Certificado de Vigencia de Persona Jurídica sin Fines de Lucro Nº de Folio 500340376225, de 13 de agosto de 2020, del Servicio de Registro Civil e Identificación</v>
      </c>
      <c r="G535" s="124" t="str">
        <f>VLOOKUP(A535,BASE.!$A$2:$T$878,7,FALSE)</f>
        <v>Promoción del desarrollo, especialmente de las personas, familias, grupos y comunidades que viven en condiciones de pobreza y/o marginalidad.</v>
      </c>
      <c r="H535" s="124" t="str">
        <f>VLOOKUP(A535,BASE.!$A$2:$T$878,8,FALSE)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5" s="124" t="str">
        <f>VLOOKUP(A535,BASE.!$A$2:$T$878,9,FALSE)</f>
        <v>Cada dos Años</v>
      </c>
      <c r="J535" s="124" t="str">
        <f>VLOOKUP(A535,BASE.!$A$2:$T$878,10,FALSE)</f>
        <v>Inicia el 01-09-2020</v>
      </c>
      <c r="K535" s="124" t="str">
        <f>VLOOKUP(A535,BASE.!$A$2:$T$878,11,FALSE)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5" s="124" t="str">
        <f>VLOOKUP(A535,BASE.!$A$2:$T$878,12,FALSE)</f>
        <v xml:space="preserve">11 Norte 967, Viña del Mar. Quinta Región </v>
      </c>
      <c r="M535" s="124" t="str">
        <f>VLOOKUP(A535,BASE.!$A$2:$T$878,13,FALSE)</f>
        <v>V</v>
      </c>
      <c r="N535" s="124" t="str">
        <f>VLOOKUP(A535,BASE.!$A$2:$T$878,14,FALSE)</f>
        <v xml:space="preserve"> Viña del Mar</v>
      </c>
      <c r="O535" s="124" t="str">
        <f>VLOOKUP(A535,BASE.!$A$2:$T$878,15,FALSE)</f>
        <v>Fono: +56 (32) 2881777
Fono Director Ejecutivo Sr. Iván Zamora Zapata: 92401822
Fono Secretaria. Srta. Patricia Nanjari Valenzuela: 92541986</v>
      </c>
      <c r="P535" s="124" t="str">
        <f>VLOOKUP(A535,BASE.!$A$2:$T$878,16,FALSE)</f>
        <v>paicabi@paicabi.cl</v>
      </c>
      <c r="Q535" s="124">
        <f>VLOOKUP(A535,BASE.!$A$2:$T$878,17,FALSE)</f>
        <v>0</v>
      </c>
      <c r="R535" s="124" t="str">
        <f>VLOOKUP(A535,BASE.!$A$2:$T$878,18,FALSE)</f>
        <v>93401: Institución de Asistencia Social</v>
      </c>
      <c r="S535" s="124" t="str">
        <f>VLOOKUP(A535,BASE.!$A$2:$T$878,19,FALSE)</f>
        <v xml:space="preserve">
Se remite Certificado de antecedentes financieros del año 2019, que no esta autorizado ante notario público aprobado por el Subdepartamento de Supervisión Nacional.
</v>
      </c>
      <c r="T535" s="169">
        <f>VLOOKUP(A535,BASE.!$A$2:$T$878,20,FALSE)</f>
        <v>37970</v>
      </c>
      <c r="U535" s="183">
        <v>7027</v>
      </c>
      <c r="V535" s="184">
        <v>20362164</v>
      </c>
      <c r="W535" s="184">
        <v>52428564</v>
      </c>
      <c r="X535" s="170">
        <v>44286</v>
      </c>
      <c r="Y535" s="166" t="s">
        <v>7879</v>
      </c>
      <c r="Z535" s="166" t="s">
        <v>7880</v>
      </c>
      <c r="AA535" s="183" t="s">
        <v>7884</v>
      </c>
    </row>
    <row r="536" spans="1:27" x14ac:dyDescent="0.2">
      <c r="A536" s="183">
        <v>7027</v>
      </c>
      <c r="B536" s="124" t="str">
        <f>VLOOKUP(A536,BASE.!$A$2:$T$878,2,FALSE)</f>
        <v xml:space="preserve">
Organización No Gubernamental de Desarrollo Centro de Promoción y Apoyo a la Infancia - ONG. PAICABI
</v>
      </c>
      <c r="C536" s="124">
        <f>VLOOKUP(A536,BASE.!$A$2:$T$878,3,FALSE)</f>
        <v>650364007</v>
      </c>
      <c r="D536" s="124" t="str">
        <f>VLOOKUP(A536,BASE.!$A$2:$T$878,4,FALSE)</f>
        <v>Corporación de Derecho Privado.</v>
      </c>
      <c r="E536" s="124" t="str">
        <f>VLOOKUP(A536,BASE.!$A$2:$T$878,5,FALSE)</f>
        <v>Otorgado por Decreto Supremo Nº223, de fecha 23 de febrero de 2001, del Ministerio de Justicia.</v>
      </c>
      <c r="F536" s="124" t="str">
        <f>VLOOKUP(A536,BASE.!$A$2:$T$878,6,FALSE)</f>
        <v>Certificado de Vigencia de Persona Jurídica sin Fines de Lucro Nº de Folio 500340376225, de 13 de agosto de 2020, del Servicio de Registro Civil e Identificación</v>
      </c>
      <c r="G536" s="124" t="str">
        <f>VLOOKUP(A536,BASE.!$A$2:$T$878,7,FALSE)</f>
        <v>Promoción del desarrollo, especialmente de las personas, familias, grupos y comunidades que viven en condiciones de pobreza y/o marginalidad.</v>
      </c>
      <c r="H536" s="124" t="str">
        <f>VLOOKUP(A536,BASE.!$A$2:$T$878,8,FALSE)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6" s="124" t="str">
        <f>VLOOKUP(A536,BASE.!$A$2:$T$878,9,FALSE)</f>
        <v>Cada dos Años</v>
      </c>
      <c r="J536" s="124" t="str">
        <f>VLOOKUP(A536,BASE.!$A$2:$T$878,10,FALSE)</f>
        <v>Inicia el 01-09-2020</v>
      </c>
      <c r="K536" s="124" t="str">
        <f>VLOOKUP(A536,BASE.!$A$2:$T$878,11,FALSE)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6" s="124" t="str">
        <f>VLOOKUP(A536,BASE.!$A$2:$T$878,12,FALSE)</f>
        <v xml:space="preserve">11 Norte 967, Viña del Mar. Quinta Región </v>
      </c>
      <c r="M536" s="124" t="str">
        <f>VLOOKUP(A536,BASE.!$A$2:$T$878,13,FALSE)</f>
        <v>V</v>
      </c>
      <c r="N536" s="124" t="str">
        <f>VLOOKUP(A536,BASE.!$A$2:$T$878,14,FALSE)</f>
        <v xml:space="preserve"> Viña del Mar</v>
      </c>
      <c r="O536" s="124" t="str">
        <f>VLOOKUP(A536,BASE.!$A$2:$T$878,15,FALSE)</f>
        <v>Fono: +56 (32) 2881777
Fono Director Ejecutivo Sr. Iván Zamora Zapata: 92401822
Fono Secretaria. Srta. Patricia Nanjari Valenzuela: 92541986</v>
      </c>
      <c r="P536" s="124" t="str">
        <f>VLOOKUP(A536,BASE.!$A$2:$T$878,16,FALSE)</f>
        <v>paicabi@paicabi.cl</v>
      </c>
      <c r="Q536" s="124">
        <f>VLOOKUP(A536,BASE.!$A$2:$T$878,17,FALSE)</f>
        <v>0</v>
      </c>
      <c r="R536" s="124" t="str">
        <f>VLOOKUP(A536,BASE.!$A$2:$T$878,18,FALSE)</f>
        <v>93401: Institución de Asistencia Social</v>
      </c>
      <c r="S536" s="124" t="str">
        <f>VLOOKUP(A536,BASE.!$A$2:$T$878,19,FALSE)</f>
        <v xml:space="preserve">
Se remite Certificado de antecedentes financieros del año 2019, que no esta autorizado ante notario público aprobado por el Subdepartamento de Supervisión Nacional.
</v>
      </c>
      <c r="T536" s="169">
        <f>VLOOKUP(A536,BASE.!$A$2:$T$878,20,FALSE)</f>
        <v>37970</v>
      </c>
      <c r="U536" s="183">
        <v>7027</v>
      </c>
      <c r="V536" s="184">
        <v>27416772</v>
      </c>
      <c r="W536" s="184">
        <v>116429892</v>
      </c>
      <c r="X536" s="170">
        <v>44286</v>
      </c>
      <c r="Y536" s="166" t="s">
        <v>7879</v>
      </c>
      <c r="Z536" s="166" t="s">
        <v>7880</v>
      </c>
      <c r="AA536" s="183" t="s">
        <v>7892</v>
      </c>
    </row>
    <row r="537" spans="1:27" x14ac:dyDescent="0.2">
      <c r="A537" s="183">
        <v>7027</v>
      </c>
      <c r="B537" s="124" t="str">
        <f>VLOOKUP(A537,BASE.!$A$2:$T$878,2,FALSE)</f>
        <v xml:space="preserve">
Organización No Gubernamental de Desarrollo Centro de Promoción y Apoyo a la Infancia - ONG. PAICABI
</v>
      </c>
      <c r="C537" s="124">
        <f>VLOOKUP(A537,BASE.!$A$2:$T$878,3,FALSE)</f>
        <v>650364007</v>
      </c>
      <c r="D537" s="124" t="str">
        <f>VLOOKUP(A537,BASE.!$A$2:$T$878,4,FALSE)</f>
        <v>Corporación de Derecho Privado.</v>
      </c>
      <c r="E537" s="124" t="str">
        <f>VLOOKUP(A537,BASE.!$A$2:$T$878,5,FALSE)</f>
        <v>Otorgado por Decreto Supremo Nº223, de fecha 23 de febrero de 2001, del Ministerio de Justicia.</v>
      </c>
      <c r="F537" s="124" t="str">
        <f>VLOOKUP(A537,BASE.!$A$2:$T$878,6,FALSE)</f>
        <v>Certificado de Vigencia de Persona Jurídica sin Fines de Lucro Nº de Folio 500340376225, de 13 de agosto de 2020, del Servicio de Registro Civil e Identificación</v>
      </c>
      <c r="G537" s="124" t="str">
        <f>VLOOKUP(A537,BASE.!$A$2:$T$878,7,FALSE)</f>
        <v>Promoción del desarrollo, especialmente de las personas, familias, grupos y comunidades que viven en condiciones de pobreza y/o marginalidad.</v>
      </c>
      <c r="H537" s="124" t="str">
        <f>VLOOKUP(A537,BASE.!$A$2:$T$878,8,FALSE)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7" s="124" t="str">
        <f>VLOOKUP(A537,BASE.!$A$2:$T$878,9,FALSE)</f>
        <v>Cada dos Años</v>
      </c>
      <c r="J537" s="124" t="str">
        <f>VLOOKUP(A537,BASE.!$A$2:$T$878,10,FALSE)</f>
        <v>Inicia el 01-09-2020</v>
      </c>
      <c r="K537" s="124" t="str">
        <f>VLOOKUP(A537,BASE.!$A$2:$T$878,11,FALSE)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7" s="124" t="str">
        <f>VLOOKUP(A537,BASE.!$A$2:$T$878,12,FALSE)</f>
        <v xml:space="preserve">11 Norte 967, Viña del Mar. Quinta Región </v>
      </c>
      <c r="M537" s="124" t="str">
        <f>VLOOKUP(A537,BASE.!$A$2:$T$878,13,FALSE)</f>
        <v>V</v>
      </c>
      <c r="N537" s="124" t="str">
        <f>VLOOKUP(A537,BASE.!$A$2:$T$878,14,FALSE)</f>
        <v xml:space="preserve"> Viña del Mar</v>
      </c>
      <c r="O537" s="124" t="str">
        <f>VLOOKUP(A537,BASE.!$A$2:$T$878,15,FALSE)</f>
        <v>Fono: +56 (32) 2881777
Fono Director Ejecutivo Sr. Iván Zamora Zapata: 92401822
Fono Secretaria. Srta. Patricia Nanjari Valenzuela: 92541986</v>
      </c>
      <c r="P537" s="124" t="str">
        <f>VLOOKUP(A537,BASE.!$A$2:$T$878,16,FALSE)</f>
        <v>paicabi@paicabi.cl</v>
      </c>
      <c r="Q537" s="124">
        <f>VLOOKUP(A537,BASE.!$A$2:$T$878,17,FALSE)</f>
        <v>0</v>
      </c>
      <c r="R537" s="124" t="str">
        <f>VLOOKUP(A537,BASE.!$A$2:$T$878,18,FALSE)</f>
        <v>93401: Institución de Asistencia Social</v>
      </c>
      <c r="S537" s="124" t="str">
        <f>VLOOKUP(A537,BASE.!$A$2:$T$878,19,FALSE)</f>
        <v xml:space="preserve">
Se remite Certificado de antecedentes financieros del año 2019, que no esta autorizado ante notario público aprobado por el Subdepartamento de Supervisión Nacional.
</v>
      </c>
      <c r="T537" s="169">
        <f>VLOOKUP(A537,BASE.!$A$2:$T$878,20,FALSE)</f>
        <v>37970</v>
      </c>
      <c r="U537" s="183">
        <v>7027</v>
      </c>
      <c r="V537" s="184">
        <v>12505896</v>
      </c>
      <c r="W537" s="184">
        <v>28539096</v>
      </c>
      <c r="X537" s="170">
        <v>44286</v>
      </c>
      <c r="Y537" s="166" t="s">
        <v>7879</v>
      </c>
      <c r="Z537" s="166" t="s">
        <v>7880</v>
      </c>
      <c r="AA537" s="183" t="s">
        <v>7964</v>
      </c>
    </row>
    <row r="538" spans="1:27" x14ac:dyDescent="0.2">
      <c r="A538" s="183">
        <v>7027</v>
      </c>
      <c r="B538" s="124" t="str">
        <f>VLOOKUP(A538,BASE.!$A$2:$T$878,2,FALSE)</f>
        <v xml:space="preserve">
Organización No Gubernamental de Desarrollo Centro de Promoción y Apoyo a la Infancia - ONG. PAICABI
</v>
      </c>
      <c r="C538" s="124">
        <f>VLOOKUP(A538,BASE.!$A$2:$T$878,3,FALSE)</f>
        <v>650364007</v>
      </c>
      <c r="D538" s="124" t="str">
        <f>VLOOKUP(A538,BASE.!$A$2:$T$878,4,FALSE)</f>
        <v>Corporación de Derecho Privado.</v>
      </c>
      <c r="E538" s="124" t="str">
        <f>VLOOKUP(A538,BASE.!$A$2:$T$878,5,FALSE)</f>
        <v>Otorgado por Decreto Supremo Nº223, de fecha 23 de febrero de 2001, del Ministerio de Justicia.</v>
      </c>
      <c r="F538" s="124" t="str">
        <f>VLOOKUP(A538,BASE.!$A$2:$T$878,6,FALSE)</f>
        <v>Certificado de Vigencia de Persona Jurídica sin Fines de Lucro Nº de Folio 500340376225, de 13 de agosto de 2020, del Servicio de Registro Civil e Identificación</v>
      </c>
      <c r="G538" s="124" t="str">
        <f>VLOOKUP(A538,BASE.!$A$2:$T$878,7,FALSE)</f>
        <v>Promoción del desarrollo, especialmente de las personas, familias, grupos y comunidades que viven en condiciones de pobreza y/o marginalidad.</v>
      </c>
      <c r="H538" s="124" t="str">
        <f>VLOOKUP(A538,BASE.!$A$2:$T$878,8,FALSE)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8" s="124" t="str">
        <f>VLOOKUP(A538,BASE.!$A$2:$T$878,9,FALSE)</f>
        <v>Cada dos Años</v>
      </c>
      <c r="J538" s="124" t="str">
        <f>VLOOKUP(A538,BASE.!$A$2:$T$878,10,FALSE)</f>
        <v>Inicia el 01-09-2020</v>
      </c>
      <c r="K538" s="124" t="str">
        <f>VLOOKUP(A538,BASE.!$A$2:$T$878,11,FALSE)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8" s="124" t="str">
        <f>VLOOKUP(A538,BASE.!$A$2:$T$878,12,FALSE)</f>
        <v xml:space="preserve">11 Norte 967, Viña del Mar. Quinta Región </v>
      </c>
      <c r="M538" s="124" t="str">
        <f>VLOOKUP(A538,BASE.!$A$2:$T$878,13,FALSE)</f>
        <v>V</v>
      </c>
      <c r="N538" s="124" t="str">
        <f>VLOOKUP(A538,BASE.!$A$2:$T$878,14,FALSE)</f>
        <v xml:space="preserve"> Viña del Mar</v>
      </c>
      <c r="O538" s="124" t="str">
        <f>VLOOKUP(A538,BASE.!$A$2:$T$878,15,FALSE)</f>
        <v>Fono: +56 (32) 2881777
Fono Director Ejecutivo Sr. Iván Zamora Zapata: 92401822
Fono Secretaria. Srta. Patricia Nanjari Valenzuela: 92541986</v>
      </c>
      <c r="P538" s="124" t="str">
        <f>VLOOKUP(A538,BASE.!$A$2:$T$878,16,FALSE)</f>
        <v>paicabi@paicabi.cl</v>
      </c>
      <c r="Q538" s="124">
        <f>VLOOKUP(A538,BASE.!$A$2:$T$878,17,FALSE)</f>
        <v>0</v>
      </c>
      <c r="R538" s="124" t="str">
        <f>VLOOKUP(A538,BASE.!$A$2:$T$878,18,FALSE)</f>
        <v>93401: Institución de Asistencia Social</v>
      </c>
      <c r="S538" s="124" t="str">
        <f>VLOOKUP(A538,BASE.!$A$2:$T$878,19,FALSE)</f>
        <v xml:space="preserve">
Se remite Certificado de antecedentes financieros del año 2019, que no esta autorizado ante notario público aprobado por el Subdepartamento de Supervisión Nacional.
</v>
      </c>
      <c r="T538" s="169">
        <f>VLOOKUP(A538,BASE.!$A$2:$T$878,20,FALSE)</f>
        <v>37970</v>
      </c>
      <c r="U538" s="183">
        <v>7027</v>
      </c>
      <c r="V538" s="184">
        <v>36074700</v>
      </c>
      <c r="W538" s="184">
        <v>82045902</v>
      </c>
      <c r="X538" s="170">
        <v>44286</v>
      </c>
      <c r="Y538" s="166" t="s">
        <v>7879</v>
      </c>
      <c r="Z538" s="166" t="s">
        <v>7880</v>
      </c>
      <c r="AA538" s="183" t="s">
        <v>7904</v>
      </c>
    </row>
    <row r="539" spans="1:27" x14ac:dyDescent="0.2">
      <c r="A539" s="183">
        <v>7027</v>
      </c>
      <c r="B539" s="124" t="str">
        <f>VLOOKUP(A539,BASE.!$A$2:$T$878,2,FALSE)</f>
        <v xml:space="preserve">
Organización No Gubernamental de Desarrollo Centro de Promoción y Apoyo a la Infancia - ONG. PAICABI
</v>
      </c>
      <c r="C539" s="124">
        <f>VLOOKUP(A539,BASE.!$A$2:$T$878,3,FALSE)</f>
        <v>650364007</v>
      </c>
      <c r="D539" s="124" t="str">
        <f>VLOOKUP(A539,BASE.!$A$2:$T$878,4,FALSE)</f>
        <v>Corporación de Derecho Privado.</v>
      </c>
      <c r="E539" s="124" t="str">
        <f>VLOOKUP(A539,BASE.!$A$2:$T$878,5,FALSE)</f>
        <v>Otorgado por Decreto Supremo Nº223, de fecha 23 de febrero de 2001, del Ministerio de Justicia.</v>
      </c>
      <c r="F539" s="124" t="str">
        <f>VLOOKUP(A539,BASE.!$A$2:$T$878,6,FALSE)</f>
        <v>Certificado de Vigencia de Persona Jurídica sin Fines de Lucro Nº de Folio 500340376225, de 13 de agosto de 2020, del Servicio de Registro Civil e Identificación</v>
      </c>
      <c r="G539" s="124" t="str">
        <f>VLOOKUP(A539,BASE.!$A$2:$T$878,7,FALSE)</f>
        <v>Promoción del desarrollo, especialmente de las personas, familias, grupos y comunidades que viven en condiciones de pobreza y/o marginalidad.</v>
      </c>
      <c r="H539" s="124" t="str">
        <f>VLOOKUP(A539,BASE.!$A$2:$T$878,8,FALSE)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39" s="124" t="str">
        <f>VLOOKUP(A539,BASE.!$A$2:$T$878,9,FALSE)</f>
        <v>Cada dos Años</v>
      </c>
      <c r="J539" s="124" t="str">
        <f>VLOOKUP(A539,BASE.!$A$2:$T$878,10,FALSE)</f>
        <v>Inicia el 01-09-2020</v>
      </c>
      <c r="K539" s="124" t="str">
        <f>VLOOKUP(A539,BASE.!$A$2:$T$878,11,FALSE)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39" s="124" t="str">
        <f>VLOOKUP(A539,BASE.!$A$2:$T$878,12,FALSE)</f>
        <v xml:space="preserve">11 Norte 967, Viña del Mar. Quinta Región </v>
      </c>
      <c r="M539" s="124" t="str">
        <f>VLOOKUP(A539,BASE.!$A$2:$T$878,13,FALSE)</f>
        <v>V</v>
      </c>
      <c r="N539" s="124" t="str">
        <f>VLOOKUP(A539,BASE.!$A$2:$T$878,14,FALSE)</f>
        <v xml:space="preserve"> Viña del Mar</v>
      </c>
      <c r="O539" s="124" t="str">
        <f>VLOOKUP(A539,BASE.!$A$2:$T$878,15,FALSE)</f>
        <v>Fono: +56 (32) 2881777
Fono Director Ejecutivo Sr. Iván Zamora Zapata: 92401822
Fono Secretaria. Srta. Patricia Nanjari Valenzuela: 92541986</v>
      </c>
      <c r="P539" s="124" t="str">
        <f>VLOOKUP(A539,BASE.!$A$2:$T$878,16,FALSE)</f>
        <v>paicabi@paicabi.cl</v>
      </c>
      <c r="Q539" s="124">
        <f>VLOOKUP(A539,BASE.!$A$2:$T$878,17,FALSE)</f>
        <v>0</v>
      </c>
      <c r="R539" s="124" t="str">
        <f>VLOOKUP(A539,BASE.!$A$2:$T$878,18,FALSE)</f>
        <v>93401: Institución de Asistencia Social</v>
      </c>
      <c r="S539" s="124" t="str">
        <f>VLOOKUP(A539,BASE.!$A$2:$T$878,19,FALSE)</f>
        <v xml:space="preserve">
Se remite Certificado de antecedentes financieros del año 2019, que no esta autorizado ante notario público aprobado por el Subdepartamento de Supervisión Nacional.
</v>
      </c>
      <c r="T539" s="169">
        <f>VLOOKUP(A539,BASE.!$A$2:$T$878,20,FALSE)</f>
        <v>37970</v>
      </c>
      <c r="U539" s="183">
        <v>7027</v>
      </c>
      <c r="V539" s="184">
        <v>18277848</v>
      </c>
      <c r="W539" s="184">
        <v>88938272</v>
      </c>
      <c r="X539" s="170">
        <v>44286</v>
      </c>
      <c r="Y539" s="166" t="s">
        <v>7879</v>
      </c>
      <c r="Z539" s="166" t="s">
        <v>7880</v>
      </c>
      <c r="AA539" s="183" t="s">
        <v>7917</v>
      </c>
    </row>
    <row r="540" spans="1:27" x14ac:dyDescent="0.2">
      <c r="A540" s="183">
        <v>7027</v>
      </c>
      <c r="B540" s="124" t="str">
        <f>VLOOKUP(A540,BASE.!$A$2:$T$878,2,FALSE)</f>
        <v xml:space="preserve">
Organización No Gubernamental de Desarrollo Centro de Promoción y Apoyo a la Infancia - ONG. PAICABI
</v>
      </c>
      <c r="C540" s="124">
        <f>VLOOKUP(A540,BASE.!$A$2:$T$878,3,FALSE)</f>
        <v>650364007</v>
      </c>
      <c r="D540" s="124" t="str">
        <f>VLOOKUP(A540,BASE.!$A$2:$T$878,4,FALSE)</f>
        <v>Corporación de Derecho Privado.</v>
      </c>
      <c r="E540" s="124" t="str">
        <f>VLOOKUP(A540,BASE.!$A$2:$T$878,5,FALSE)</f>
        <v>Otorgado por Decreto Supremo Nº223, de fecha 23 de febrero de 2001, del Ministerio de Justicia.</v>
      </c>
      <c r="F540" s="124" t="str">
        <f>VLOOKUP(A540,BASE.!$A$2:$T$878,6,FALSE)</f>
        <v>Certificado de Vigencia de Persona Jurídica sin Fines de Lucro Nº de Folio 500340376225, de 13 de agosto de 2020, del Servicio de Registro Civil e Identificación</v>
      </c>
      <c r="G540" s="124" t="str">
        <f>VLOOKUP(A540,BASE.!$A$2:$T$878,7,FALSE)</f>
        <v>Promoción del desarrollo, especialmente de las personas, familias, grupos y comunidades que viven en condiciones de pobreza y/o marginalidad.</v>
      </c>
      <c r="H540" s="124" t="str">
        <f>VLOOKUP(A540,BASE.!$A$2:$T$878,8,FALSE)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0" s="124" t="str">
        <f>VLOOKUP(A540,BASE.!$A$2:$T$878,9,FALSE)</f>
        <v>Cada dos Años</v>
      </c>
      <c r="J540" s="124" t="str">
        <f>VLOOKUP(A540,BASE.!$A$2:$T$878,10,FALSE)</f>
        <v>Inicia el 01-09-2020</v>
      </c>
      <c r="K540" s="124" t="str">
        <f>VLOOKUP(A540,BASE.!$A$2:$T$878,11,FALSE)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0" s="124" t="str">
        <f>VLOOKUP(A540,BASE.!$A$2:$T$878,12,FALSE)</f>
        <v xml:space="preserve">11 Norte 967, Viña del Mar. Quinta Región </v>
      </c>
      <c r="M540" s="124" t="str">
        <f>VLOOKUP(A540,BASE.!$A$2:$T$878,13,FALSE)</f>
        <v>V</v>
      </c>
      <c r="N540" s="124" t="str">
        <f>VLOOKUP(A540,BASE.!$A$2:$T$878,14,FALSE)</f>
        <v xml:space="preserve"> Viña del Mar</v>
      </c>
      <c r="O540" s="124" t="str">
        <f>VLOOKUP(A540,BASE.!$A$2:$T$878,15,FALSE)</f>
        <v>Fono: +56 (32) 2881777
Fono Director Ejecutivo Sr. Iván Zamora Zapata: 92401822
Fono Secretaria. Srta. Patricia Nanjari Valenzuela: 92541986</v>
      </c>
      <c r="P540" s="124" t="str">
        <f>VLOOKUP(A540,BASE.!$A$2:$T$878,16,FALSE)</f>
        <v>paicabi@paicabi.cl</v>
      </c>
      <c r="Q540" s="124">
        <f>VLOOKUP(A540,BASE.!$A$2:$T$878,17,FALSE)</f>
        <v>0</v>
      </c>
      <c r="R540" s="124" t="str">
        <f>VLOOKUP(A540,BASE.!$A$2:$T$878,18,FALSE)</f>
        <v>93401: Institución de Asistencia Social</v>
      </c>
      <c r="S540" s="124" t="str">
        <f>VLOOKUP(A540,BASE.!$A$2:$T$878,19,FALSE)</f>
        <v xml:space="preserve">
Se remite Certificado de antecedentes financieros del año 2019, que no esta autorizado ante notario público aprobado por el Subdepartamento de Supervisión Nacional.
</v>
      </c>
      <c r="T540" s="169">
        <f>VLOOKUP(A540,BASE.!$A$2:$T$878,20,FALSE)</f>
        <v>37970</v>
      </c>
      <c r="U540" s="183">
        <v>7027</v>
      </c>
      <c r="V540" s="184">
        <v>44411964</v>
      </c>
      <c r="W540" s="184">
        <v>108544764</v>
      </c>
      <c r="X540" s="170">
        <v>44286</v>
      </c>
      <c r="Y540" s="166" t="s">
        <v>7879</v>
      </c>
      <c r="Z540" s="166" t="s">
        <v>7880</v>
      </c>
      <c r="AA540" s="183" t="s">
        <v>8003</v>
      </c>
    </row>
    <row r="541" spans="1:27" x14ac:dyDescent="0.2">
      <c r="A541" s="183">
        <v>7027</v>
      </c>
      <c r="B541" s="124" t="str">
        <f>VLOOKUP(A541,BASE.!$A$2:$T$878,2,FALSE)</f>
        <v xml:space="preserve">
Organización No Gubernamental de Desarrollo Centro de Promoción y Apoyo a la Infancia - ONG. PAICABI
</v>
      </c>
      <c r="C541" s="124">
        <f>VLOOKUP(A541,BASE.!$A$2:$T$878,3,FALSE)</f>
        <v>650364007</v>
      </c>
      <c r="D541" s="124" t="str">
        <f>VLOOKUP(A541,BASE.!$A$2:$T$878,4,FALSE)</f>
        <v>Corporación de Derecho Privado.</v>
      </c>
      <c r="E541" s="124" t="str">
        <f>VLOOKUP(A541,BASE.!$A$2:$T$878,5,FALSE)</f>
        <v>Otorgado por Decreto Supremo Nº223, de fecha 23 de febrero de 2001, del Ministerio de Justicia.</v>
      </c>
      <c r="F541" s="124" t="str">
        <f>VLOOKUP(A541,BASE.!$A$2:$T$878,6,FALSE)</f>
        <v>Certificado de Vigencia de Persona Jurídica sin Fines de Lucro Nº de Folio 500340376225, de 13 de agosto de 2020, del Servicio de Registro Civil e Identificación</v>
      </c>
      <c r="G541" s="124" t="str">
        <f>VLOOKUP(A541,BASE.!$A$2:$T$878,7,FALSE)</f>
        <v>Promoción del desarrollo, especialmente de las personas, familias, grupos y comunidades que viven en condiciones de pobreza y/o marginalidad.</v>
      </c>
      <c r="H541" s="124" t="str">
        <f>VLOOKUP(A541,BASE.!$A$2:$T$878,8,FALSE)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1" s="124" t="str">
        <f>VLOOKUP(A541,BASE.!$A$2:$T$878,9,FALSE)</f>
        <v>Cada dos Años</v>
      </c>
      <c r="J541" s="124" t="str">
        <f>VLOOKUP(A541,BASE.!$A$2:$T$878,10,FALSE)</f>
        <v>Inicia el 01-09-2020</v>
      </c>
      <c r="K541" s="124" t="str">
        <f>VLOOKUP(A541,BASE.!$A$2:$T$878,11,FALSE)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1" s="124" t="str">
        <f>VLOOKUP(A541,BASE.!$A$2:$T$878,12,FALSE)</f>
        <v xml:space="preserve">11 Norte 967, Viña del Mar. Quinta Región </v>
      </c>
      <c r="M541" s="124" t="str">
        <f>VLOOKUP(A541,BASE.!$A$2:$T$878,13,FALSE)</f>
        <v>V</v>
      </c>
      <c r="N541" s="124" t="str">
        <f>VLOOKUP(A541,BASE.!$A$2:$T$878,14,FALSE)</f>
        <v xml:space="preserve"> Viña del Mar</v>
      </c>
      <c r="O541" s="124" t="str">
        <f>VLOOKUP(A541,BASE.!$A$2:$T$878,15,FALSE)</f>
        <v>Fono: +56 (32) 2881777
Fono Director Ejecutivo Sr. Iván Zamora Zapata: 92401822
Fono Secretaria. Srta. Patricia Nanjari Valenzuela: 92541986</v>
      </c>
      <c r="P541" s="124" t="str">
        <f>VLOOKUP(A541,BASE.!$A$2:$T$878,16,FALSE)</f>
        <v>paicabi@paicabi.cl</v>
      </c>
      <c r="Q541" s="124">
        <f>VLOOKUP(A541,BASE.!$A$2:$T$878,17,FALSE)</f>
        <v>0</v>
      </c>
      <c r="R541" s="124" t="str">
        <f>VLOOKUP(A541,BASE.!$A$2:$T$878,18,FALSE)</f>
        <v>93401: Institución de Asistencia Social</v>
      </c>
      <c r="S541" s="124" t="str">
        <f>VLOOKUP(A541,BASE.!$A$2:$T$878,19,FALSE)</f>
        <v xml:space="preserve">
Se remite Certificado de antecedentes financieros del año 2019, que no esta autorizado ante notario público aprobado por el Subdepartamento de Supervisión Nacional.
</v>
      </c>
      <c r="T541" s="169">
        <f>VLOOKUP(A541,BASE.!$A$2:$T$878,20,FALSE)</f>
        <v>37970</v>
      </c>
      <c r="U541" s="183">
        <v>7027</v>
      </c>
      <c r="V541" s="184">
        <v>11880601</v>
      </c>
      <c r="W541" s="184">
        <v>46242955</v>
      </c>
      <c r="X541" s="170">
        <v>44286</v>
      </c>
      <c r="Y541" s="166" t="s">
        <v>7879</v>
      </c>
      <c r="Z541" s="166" t="s">
        <v>7880</v>
      </c>
      <c r="AA541" s="183" t="s">
        <v>7956</v>
      </c>
    </row>
    <row r="542" spans="1:27" x14ac:dyDescent="0.2">
      <c r="A542" s="183">
        <v>7027</v>
      </c>
      <c r="B542" s="124" t="str">
        <f>VLOOKUP(A542,BASE.!$A$2:$T$878,2,FALSE)</f>
        <v xml:space="preserve">
Organización No Gubernamental de Desarrollo Centro de Promoción y Apoyo a la Infancia - ONG. PAICABI
</v>
      </c>
      <c r="C542" s="124">
        <f>VLOOKUP(A542,BASE.!$A$2:$T$878,3,FALSE)</f>
        <v>650364007</v>
      </c>
      <c r="D542" s="124" t="str">
        <f>VLOOKUP(A542,BASE.!$A$2:$T$878,4,FALSE)</f>
        <v>Corporación de Derecho Privado.</v>
      </c>
      <c r="E542" s="124" t="str">
        <f>VLOOKUP(A542,BASE.!$A$2:$T$878,5,FALSE)</f>
        <v>Otorgado por Decreto Supremo Nº223, de fecha 23 de febrero de 2001, del Ministerio de Justicia.</v>
      </c>
      <c r="F542" s="124" t="str">
        <f>VLOOKUP(A542,BASE.!$A$2:$T$878,6,FALSE)</f>
        <v>Certificado de Vigencia de Persona Jurídica sin Fines de Lucro Nº de Folio 500340376225, de 13 de agosto de 2020, del Servicio de Registro Civil e Identificación</v>
      </c>
      <c r="G542" s="124" t="str">
        <f>VLOOKUP(A542,BASE.!$A$2:$T$878,7,FALSE)</f>
        <v>Promoción del desarrollo, especialmente de las personas, familias, grupos y comunidades que viven en condiciones de pobreza y/o marginalidad.</v>
      </c>
      <c r="H542" s="124" t="str">
        <f>VLOOKUP(A542,BASE.!$A$2:$T$878,8,FALSE)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2" s="124" t="str">
        <f>VLOOKUP(A542,BASE.!$A$2:$T$878,9,FALSE)</f>
        <v>Cada dos Años</v>
      </c>
      <c r="J542" s="124" t="str">
        <f>VLOOKUP(A542,BASE.!$A$2:$T$878,10,FALSE)</f>
        <v>Inicia el 01-09-2020</v>
      </c>
      <c r="K542" s="124" t="str">
        <f>VLOOKUP(A542,BASE.!$A$2:$T$878,11,FALSE)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2" s="124" t="str">
        <f>VLOOKUP(A542,BASE.!$A$2:$T$878,12,FALSE)</f>
        <v xml:space="preserve">11 Norte 967, Viña del Mar. Quinta Región </v>
      </c>
      <c r="M542" s="124" t="str">
        <f>VLOOKUP(A542,BASE.!$A$2:$T$878,13,FALSE)</f>
        <v>V</v>
      </c>
      <c r="N542" s="124" t="str">
        <f>VLOOKUP(A542,BASE.!$A$2:$T$878,14,FALSE)</f>
        <v xml:space="preserve"> Viña del Mar</v>
      </c>
      <c r="O542" s="124" t="str">
        <f>VLOOKUP(A542,BASE.!$A$2:$T$878,15,FALSE)</f>
        <v>Fono: +56 (32) 2881777
Fono Director Ejecutivo Sr. Iván Zamora Zapata: 92401822
Fono Secretaria. Srta. Patricia Nanjari Valenzuela: 92541986</v>
      </c>
      <c r="P542" s="124" t="str">
        <f>VLOOKUP(A542,BASE.!$A$2:$T$878,16,FALSE)</f>
        <v>paicabi@paicabi.cl</v>
      </c>
      <c r="Q542" s="124">
        <f>VLOOKUP(A542,BASE.!$A$2:$T$878,17,FALSE)</f>
        <v>0</v>
      </c>
      <c r="R542" s="124" t="str">
        <f>VLOOKUP(A542,BASE.!$A$2:$T$878,18,FALSE)</f>
        <v>93401: Institución de Asistencia Social</v>
      </c>
      <c r="S542" s="124" t="str">
        <f>VLOOKUP(A542,BASE.!$A$2:$T$878,19,FALSE)</f>
        <v xml:space="preserve">
Se remite Certificado de antecedentes financieros del año 2019, que no esta autorizado ante notario público aprobado por el Subdepartamento de Supervisión Nacional.
</v>
      </c>
      <c r="T542" s="169">
        <f>VLOOKUP(A542,BASE.!$A$2:$T$878,20,FALSE)</f>
        <v>37970</v>
      </c>
      <c r="U542" s="183">
        <v>7027</v>
      </c>
      <c r="V542" s="184">
        <v>14429880</v>
      </c>
      <c r="W542" s="184">
        <v>43289640</v>
      </c>
      <c r="X542" s="170">
        <v>44286</v>
      </c>
      <c r="Y542" s="166" t="s">
        <v>7879</v>
      </c>
      <c r="Z542" s="166" t="s">
        <v>7880</v>
      </c>
      <c r="AA542" s="183" t="s">
        <v>7885</v>
      </c>
    </row>
    <row r="543" spans="1:27" x14ac:dyDescent="0.2">
      <c r="A543" s="183">
        <v>7027</v>
      </c>
      <c r="B543" s="124" t="str">
        <f>VLOOKUP(A543,BASE.!$A$2:$T$878,2,FALSE)</f>
        <v xml:space="preserve">
Organización No Gubernamental de Desarrollo Centro de Promoción y Apoyo a la Infancia - ONG. PAICABI
</v>
      </c>
      <c r="C543" s="124">
        <f>VLOOKUP(A543,BASE.!$A$2:$T$878,3,FALSE)</f>
        <v>650364007</v>
      </c>
      <c r="D543" s="124" t="str">
        <f>VLOOKUP(A543,BASE.!$A$2:$T$878,4,FALSE)</f>
        <v>Corporación de Derecho Privado.</v>
      </c>
      <c r="E543" s="124" t="str">
        <f>VLOOKUP(A543,BASE.!$A$2:$T$878,5,FALSE)</f>
        <v>Otorgado por Decreto Supremo Nº223, de fecha 23 de febrero de 2001, del Ministerio de Justicia.</v>
      </c>
      <c r="F543" s="124" t="str">
        <f>VLOOKUP(A543,BASE.!$A$2:$T$878,6,FALSE)</f>
        <v>Certificado de Vigencia de Persona Jurídica sin Fines de Lucro Nº de Folio 500340376225, de 13 de agosto de 2020, del Servicio de Registro Civil e Identificación</v>
      </c>
      <c r="G543" s="124" t="str">
        <f>VLOOKUP(A543,BASE.!$A$2:$T$878,7,FALSE)</f>
        <v>Promoción del desarrollo, especialmente de las personas, familias, grupos y comunidades que viven en condiciones de pobreza y/o marginalidad.</v>
      </c>
      <c r="H543" s="124" t="str">
        <f>VLOOKUP(A543,BASE.!$A$2:$T$878,8,FALSE)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3" s="124" t="str">
        <f>VLOOKUP(A543,BASE.!$A$2:$T$878,9,FALSE)</f>
        <v>Cada dos Años</v>
      </c>
      <c r="J543" s="124" t="str">
        <f>VLOOKUP(A543,BASE.!$A$2:$T$878,10,FALSE)</f>
        <v>Inicia el 01-09-2020</v>
      </c>
      <c r="K543" s="124" t="str">
        <f>VLOOKUP(A543,BASE.!$A$2:$T$878,11,FALSE)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3" s="124" t="str">
        <f>VLOOKUP(A543,BASE.!$A$2:$T$878,12,FALSE)</f>
        <v xml:space="preserve">11 Norte 967, Viña del Mar. Quinta Región </v>
      </c>
      <c r="M543" s="124" t="str">
        <f>VLOOKUP(A543,BASE.!$A$2:$T$878,13,FALSE)</f>
        <v>V</v>
      </c>
      <c r="N543" s="124" t="str">
        <f>VLOOKUP(A543,BASE.!$A$2:$T$878,14,FALSE)</f>
        <v xml:space="preserve"> Viña del Mar</v>
      </c>
      <c r="O543" s="124" t="str">
        <f>VLOOKUP(A543,BASE.!$A$2:$T$878,15,FALSE)</f>
        <v>Fono: +56 (32) 2881777
Fono Director Ejecutivo Sr. Iván Zamora Zapata: 92401822
Fono Secretaria. Srta. Patricia Nanjari Valenzuela: 92541986</v>
      </c>
      <c r="P543" s="124" t="str">
        <f>VLOOKUP(A543,BASE.!$A$2:$T$878,16,FALSE)</f>
        <v>paicabi@paicabi.cl</v>
      </c>
      <c r="Q543" s="124">
        <f>VLOOKUP(A543,BASE.!$A$2:$T$878,17,FALSE)</f>
        <v>0</v>
      </c>
      <c r="R543" s="124" t="str">
        <f>VLOOKUP(A543,BASE.!$A$2:$T$878,18,FALSE)</f>
        <v>93401: Institución de Asistencia Social</v>
      </c>
      <c r="S543" s="124" t="str">
        <f>VLOOKUP(A543,BASE.!$A$2:$T$878,19,FALSE)</f>
        <v xml:space="preserve">
Se remite Certificado de antecedentes financieros del año 2019, que no esta autorizado ante notario público aprobado por el Subdepartamento de Supervisión Nacional.
</v>
      </c>
      <c r="T543" s="169">
        <f>VLOOKUP(A543,BASE.!$A$2:$T$878,20,FALSE)</f>
        <v>37970</v>
      </c>
      <c r="U543" s="183">
        <v>7027</v>
      </c>
      <c r="V543" s="184">
        <v>54352548</v>
      </c>
      <c r="W543" s="184">
        <v>118485348</v>
      </c>
      <c r="X543" s="170">
        <v>44286</v>
      </c>
      <c r="Y543" s="166" t="s">
        <v>7879</v>
      </c>
      <c r="Z543" s="166" t="s">
        <v>7880</v>
      </c>
      <c r="AA543" s="183" t="s">
        <v>7886</v>
      </c>
    </row>
    <row r="544" spans="1:27" x14ac:dyDescent="0.2">
      <c r="A544" s="183">
        <v>7027</v>
      </c>
      <c r="B544" s="124" t="str">
        <f>VLOOKUP(A544,BASE.!$A$2:$T$878,2,FALSE)</f>
        <v xml:space="preserve">
Organización No Gubernamental de Desarrollo Centro de Promoción y Apoyo a la Infancia - ONG. PAICABI
</v>
      </c>
      <c r="C544" s="124">
        <f>VLOOKUP(A544,BASE.!$A$2:$T$878,3,FALSE)</f>
        <v>650364007</v>
      </c>
      <c r="D544" s="124" t="str">
        <f>VLOOKUP(A544,BASE.!$A$2:$T$878,4,FALSE)</f>
        <v>Corporación de Derecho Privado.</v>
      </c>
      <c r="E544" s="124" t="str">
        <f>VLOOKUP(A544,BASE.!$A$2:$T$878,5,FALSE)</f>
        <v>Otorgado por Decreto Supremo Nº223, de fecha 23 de febrero de 2001, del Ministerio de Justicia.</v>
      </c>
      <c r="F544" s="124" t="str">
        <f>VLOOKUP(A544,BASE.!$A$2:$T$878,6,FALSE)</f>
        <v>Certificado de Vigencia de Persona Jurídica sin Fines de Lucro Nº de Folio 500340376225, de 13 de agosto de 2020, del Servicio de Registro Civil e Identificación</v>
      </c>
      <c r="G544" s="124" t="str">
        <f>VLOOKUP(A544,BASE.!$A$2:$T$878,7,FALSE)</f>
        <v>Promoción del desarrollo, especialmente de las personas, familias, grupos y comunidades que viven en condiciones de pobreza y/o marginalidad.</v>
      </c>
      <c r="H544" s="124" t="str">
        <f>VLOOKUP(A544,BASE.!$A$2:$T$878,8,FALSE)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4" s="124" t="str">
        <f>VLOOKUP(A544,BASE.!$A$2:$T$878,9,FALSE)</f>
        <v>Cada dos Años</v>
      </c>
      <c r="J544" s="124" t="str">
        <f>VLOOKUP(A544,BASE.!$A$2:$T$878,10,FALSE)</f>
        <v>Inicia el 01-09-2020</v>
      </c>
      <c r="K544" s="124" t="str">
        <f>VLOOKUP(A544,BASE.!$A$2:$T$878,11,FALSE)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4" s="124" t="str">
        <f>VLOOKUP(A544,BASE.!$A$2:$T$878,12,FALSE)</f>
        <v xml:space="preserve">11 Norte 967, Viña del Mar. Quinta Región </v>
      </c>
      <c r="M544" s="124" t="str">
        <f>VLOOKUP(A544,BASE.!$A$2:$T$878,13,FALSE)</f>
        <v>V</v>
      </c>
      <c r="N544" s="124" t="str">
        <f>VLOOKUP(A544,BASE.!$A$2:$T$878,14,FALSE)</f>
        <v xml:space="preserve"> Viña del Mar</v>
      </c>
      <c r="O544" s="124" t="str">
        <f>VLOOKUP(A544,BASE.!$A$2:$T$878,15,FALSE)</f>
        <v>Fono: +56 (32) 2881777
Fono Director Ejecutivo Sr. Iván Zamora Zapata: 92401822
Fono Secretaria. Srta. Patricia Nanjari Valenzuela: 92541986</v>
      </c>
      <c r="P544" s="124" t="str">
        <f>VLOOKUP(A544,BASE.!$A$2:$T$878,16,FALSE)</f>
        <v>paicabi@paicabi.cl</v>
      </c>
      <c r="Q544" s="124">
        <f>VLOOKUP(A544,BASE.!$A$2:$T$878,17,FALSE)</f>
        <v>0</v>
      </c>
      <c r="R544" s="124" t="str">
        <f>VLOOKUP(A544,BASE.!$A$2:$T$878,18,FALSE)</f>
        <v>93401: Institución de Asistencia Social</v>
      </c>
      <c r="S544" s="124" t="str">
        <f>VLOOKUP(A544,BASE.!$A$2:$T$878,19,FALSE)</f>
        <v xml:space="preserve">
Se remite Certificado de antecedentes financieros del año 2019, que no esta autorizado ante notario público aprobado por el Subdepartamento de Supervisión Nacional.
</v>
      </c>
      <c r="T544" s="169">
        <f>VLOOKUP(A544,BASE.!$A$2:$T$878,20,FALSE)</f>
        <v>37970</v>
      </c>
      <c r="U544" s="183">
        <v>7027</v>
      </c>
      <c r="V544" s="184">
        <v>21722400</v>
      </c>
      <c r="W544" s="184">
        <v>43494819</v>
      </c>
      <c r="X544" s="170">
        <v>44286</v>
      </c>
      <c r="Y544" s="166" t="s">
        <v>7879</v>
      </c>
      <c r="Z544" s="166" t="s">
        <v>7880</v>
      </c>
      <c r="AA544" s="183" t="s">
        <v>7933</v>
      </c>
    </row>
    <row r="545" spans="1:27" x14ac:dyDescent="0.2">
      <c r="A545" s="183">
        <v>7027</v>
      </c>
      <c r="B545" s="124" t="str">
        <f>VLOOKUP(A545,BASE.!$A$2:$T$878,2,FALSE)</f>
        <v xml:space="preserve">
Organización No Gubernamental de Desarrollo Centro de Promoción y Apoyo a la Infancia - ONG. PAICABI
</v>
      </c>
      <c r="C545" s="124">
        <f>VLOOKUP(A545,BASE.!$A$2:$T$878,3,FALSE)</f>
        <v>650364007</v>
      </c>
      <c r="D545" s="124" t="str">
        <f>VLOOKUP(A545,BASE.!$A$2:$T$878,4,FALSE)</f>
        <v>Corporación de Derecho Privado.</v>
      </c>
      <c r="E545" s="124" t="str">
        <f>VLOOKUP(A545,BASE.!$A$2:$T$878,5,FALSE)</f>
        <v>Otorgado por Decreto Supremo Nº223, de fecha 23 de febrero de 2001, del Ministerio de Justicia.</v>
      </c>
      <c r="F545" s="124" t="str">
        <f>VLOOKUP(A545,BASE.!$A$2:$T$878,6,FALSE)</f>
        <v>Certificado de Vigencia de Persona Jurídica sin Fines de Lucro Nº de Folio 500340376225, de 13 de agosto de 2020, del Servicio de Registro Civil e Identificación</v>
      </c>
      <c r="G545" s="124" t="str">
        <f>VLOOKUP(A545,BASE.!$A$2:$T$878,7,FALSE)</f>
        <v>Promoción del desarrollo, especialmente de las personas, familias, grupos y comunidades que viven en condiciones de pobreza y/o marginalidad.</v>
      </c>
      <c r="H545" s="124" t="str">
        <f>VLOOKUP(A545,BASE.!$A$2:$T$878,8,FALSE)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5" s="124" t="str">
        <f>VLOOKUP(A545,BASE.!$A$2:$T$878,9,FALSE)</f>
        <v>Cada dos Años</v>
      </c>
      <c r="J545" s="124" t="str">
        <f>VLOOKUP(A545,BASE.!$A$2:$T$878,10,FALSE)</f>
        <v>Inicia el 01-09-2020</v>
      </c>
      <c r="K545" s="124" t="str">
        <f>VLOOKUP(A545,BASE.!$A$2:$T$878,11,FALSE)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5" s="124" t="str">
        <f>VLOOKUP(A545,BASE.!$A$2:$T$878,12,FALSE)</f>
        <v xml:space="preserve">11 Norte 967, Viña del Mar. Quinta Región </v>
      </c>
      <c r="M545" s="124" t="str">
        <f>VLOOKUP(A545,BASE.!$A$2:$T$878,13,FALSE)</f>
        <v>V</v>
      </c>
      <c r="N545" s="124" t="str">
        <f>VLOOKUP(A545,BASE.!$A$2:$T$878,14,FALSE)</f>
        <v xml:space="preserve"> Viña del Mar</v>
      </c>
      <c r="O545" s="124" t="str">
        <f>VLOOKUP(A545,BASE.!$A$2:$T$878,15,FALSE)</f>
        <v>Fono: +56 (32) 2881777
Fono Director Ejecutivo Sr. Iván Zamora Zapata: 92401822
Fono Secretaria. Srta. Patricia Nanjari Valenzuela: 92541986</v>
      </c>
      <c r="P545" s="124" t="str">
        <f>VLOOKUP(A545,BASE.!$A$2:$T$878,16,FALSE)</f>
        <v>paicabi@paicabi.cl</v>
      </c>
      <c r="Q545" s="124">
        <f>VLOOKUP(A545,BASE.!$A$2:$T$878,17,FALSE)</f>
        <v>0</v>
      </c>
      <c r="R545" s="124" t="str">
        <f>VLOOKUP(A545,BASE.!$A$2:$T$878,18,FALSE)</f>
        <v>93401: Institución de Asistencia Social</v>
      </c>
      <c r="S545" s="124" t="str">
        <f>VLOOKUP(A545,BASE.!$A$2:$T$878,19,FALSE)</f>
        <v xml:space="preserve">
Se remite Certificado de antecedentes financieros del año 2019, que no esta autorizado ante notario público aprobado por el Subdepartamento de Supervisión Nacional.
</v>
      </c>
      <c r="T545" s="169">
        <f>VLOOKUP(A545,BASE.!$A$2:$T$878,20,FALSE)</f>
        <v>37970</v>
      </c>
      <c r="U545" s="183">
        <v>7027</v>
      </c>
      <c r="V545" s="184">
        <v>119980056</v>
      </c>
      <c r="W545" s="184">
        <v>244935576</v>
      </c>
      <c r="X545" s="170">
        <v>44286</v>
      </c>
      <c r="Y545" s="166" t="s">
        <v>7879</v>
      </c>
      <c r="Z545" s="166" t="s">
        <v>7880</v>
      </c>
      <c r="AA545" s="183" t="s">
        <v>7888</v>
      </c>
    </row>
    <row r="546" spans="1:27" x14ac:dyDescent="0.2">
      <c r="A546" s="183">
        <v>7027</v>
      </c>
      <c r="B546" s="124" t="str">
        <f>VLOOKUP(A546,BASE.!$A$2:$T$878,2,FALSE)</f>
        <v xml:space="preserve">
Organización No Gubernamental de Desarrollo Centro de Promoción y Apoyo a la Infancia - ONG. PAICABI
</v>
      </c>
      <c r="C546" s="124">
        <f>VLOOKUP(A546,BASE.!$A$2:$T$878,3,FALSE)</f>
        <v>650364007</v>
      </c>
      <c r="D546" s="124" t="str">
        <f>VLOOKUP(A546,BASE.!$A$2:$T$878,4,FALSE)</f>
        <v>Corporación de Derecho Privado.</v>
      </c>
      <c r="E546" s="124" t="str">
        <f>VLOOKUP(A546,BASE.!$A$2:$T$878,5,FALSE)</f>
        <v>Otorgado por Decreto Supremo Nº223, de fecha 23 de febrero de 2001, del Ministerio de Justicia.</v>
      </c>
      <c r="F546" s="124" t="str">
        <f>VLOOKUP(A546,BASE.!$A$2:$T$878,6,FALSE)</f>
        <v>Certificado de Vigencia de Persona Jurídica sin Fines de Lucro Nº de Folio 500340376225, de 13 de agosto de 2020, del Servicio de Registro Civil e Identificación</v>
      </c>
      <c r="G546" s="124" t="str">
        <f>VLOOKUP(A546,BASE.!$A$2:$T$878,7,FALSE)</f>
        <v>Promoción del desarrollo, especialmente de las personas, familias, grupos y comunidades que viven en condiciones de pobreza y/o marginalidad.</v>
      </c>
      <c r="H546" s="124" t="str">
        <f>VLOOKUP(A546,BASE.!$A$2:$T$878,8,FALSE)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6" s="124" t="str">
        <f>VLOOKUP(A546,BASE.!$A$2:$T$878,9,FALSE)</f>
        <v>Cada dos Años</v>
      </c>
      <c r="J546" s="124" t="str">
        <f>VLOOKUP(A546,BASE.!$A$2:$T$878,10,FALSE)</f>
        <v>Inicia el 01-09-2020</v>
      </c>
      <c r="K546" s="124" t="str">
        <f>VLOOKUP(A546,BASE.!$A$2:$T$878,11,FALSE)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6" s="124" t="str">
        <f>VLOOKUP(A546,BASE.!$A$2:$T$878,12,FALSE)</f>
        <v xml:space="preserve">11 Norte 967, Viña del Mar. Quinta Región </v>
      </c>
      <c r="M546" s="124" t="str">
        <f>VLOOKUP(A546,BASE.!$A$2:$T$878,13,FALSE)</f>
        <v>V</v>
      </c>
      <c r="N546" s="124" t="str">
        <f>VLOOKUP(A546,BASE.!$A$2:$T$878,14,FALSE)</f>
        <v xml:space="preserve"> Viña del Mar</v>
      </c>
      <c r="O546" s="124" t="str">
        <f>VLOOKUP(A546,BASE.!$A$2:$T$878,15,FALSE)</f>
        <v>Fono: +56 (32) 2881777
Fono Director Ejecutivo Sr. Iván Zamora Zapata: 92401822
Fono Secretaria. Srta. Patricia Nanjari Valenzuela: 92541986</v>
      </c>
      <c r="P546" s="124" t="str">
        <f>VLOOKUP(A546,BASE.!$A$2:$T$878,16,FALSE)</f>
        <v>paicabi@paicabi.cl</v>
      </c>
      <c r="Q546" s="124">
        <f>VLOOKUP(A546,BASE.!$A$2:$T$878,17,FALSE)</f>
        <v>0</v>
      </c>
      <c r="R546" s="124" t="str">
        <f>VLOOKUP(A546,BASE.!$A$2:$T$878,18,FALSE)</f>
        <v>93401: Institución de Asistencia Social</v>
      </c>
      <c r="S546" s="124" t="str">
        <f>VLOOKUP(A546,BASE.!$A$2:$T$878,19,FALSE)</f>
        <v xml:space="preserve">
Se remite Certificado de antecedentes financieros del año 2019, que no esta autorizado ante notario público aprobado por el Subdepartamento de Supervisión Nacional.
</v>
      </c>
      <c r="T546" s="169">
        <f>VLOOKUP(A546,BASE.!$A$2:$T$878,20,FALSE)</f>
        <v>37970</v>
      </c>
      <c r="U546" s="183">
        <v>7027</v>
      </c>
      <c r="V546" s="184">
        <v>26775444</v>
      </c>
      <c r="W546" s="184">
        <v>42808644</v>
      </c>
      <c r="X546" s="170">
        <v>44286</v>
      </c>
      <c r="Y546" s="166" t="s">
        <v>7879</v>
      </c>
      <c r="Z546" s="166" t="s">
        <v>7880</v>
      </c>
      <c r="AA546" s="183" t="s">
        <v>7939</v>
      </c>
    </row>
    <row r="547" spans="1:27" x14ac:dyDescent="0.2">
      <c r="A547" s="183">
        <v>7027</v>
      </c>
      <c r="B547" s="124" t="str">
        <f>VLOOKUP(A547,BASE.!$A$2:$T$878,2,FALSE)</f>
        <v xml:space="preserve">
Organización No Gubernamental de Desarrollo Centro de Promoción y Apoyo a la Infancia - ONG. PAICABI
</v>
      </c>
      <c r="C547" s="124">
        <f>VLOOKUP(A547,BASE.!$A$2:$T$878,3,FALSE)</f>
        <v>650364007</v>
      </c>
      <c r="D547" s="124" t="str">
        <f>VLOOKUP(A547,BASE.!$A$2:$T$878,4,FALSE)</f>
        <v>Corporación de Derecho Privado.</v>
      </c>
      <c r="E547" s="124" t="str">
        <f>VLOOKUP(A547,BASE.!$A$2:$T$878,5,FALSE)</f>
        <v>Otorgado por Decreto Supremo Nº223, de fecha 23 de febrero de 2001, del Ministerio de Justicia.</v>
      </c>
      <c r="F547" s="124" t="str">
        <f>VLOOKUP(A547,BASE.!$A$2:$T$878,6,FALSE)</f>
        <v>Certificado de Vigencia de Persona Jurídica sin Fines de Lucro Nº de Folio 500340376225, de 13 de agosto de 2020, del Servicio de Registro Civil e Identificación</v>
      </c>
      <c r="G547" s="124" t="str">
        <f>VLOOKUP(A547,BASE.!$A$2:$T$878,7,FALSE)</f>
        <v>Promoción del desarrollo, especialmente de las personas, familias, grupos y comunidades que viven en condiciones de pobreza y/o marginalidad.</v>
      </c>
      <c r="H547" s="124" t="str">
        <f>VLOOKUP(A547,BASE.!$A$2:$T$878,8,FALSE)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7" s="124" t="str">
        <f>VLOOKUP(A547,BASE.!$A$2:$T$878,9,FALSE)</f>
        <v>Cada dos Años</v>
      </c>
      <c r="J547" s="124" t="str">
        <f>VLOOKUP(A547,BASE.!$A$2:$T$878,10,FALSE)</f>
        <v>Inicia el 01-09-2020</v>
      </c>
      <c r="K547" s="124" t="str">
        <f>VLOOKUP(A547,BASE.!$A$2:$T$878,11,FALSE)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7" s="124" t="str">
        <f>VLOOKUP(A547,BASE.!$A$2:$T$878,12,FALSE)</f>
        <v xml:space="preserve">11 Norte 967, Viña del Mar. Quinta Región </v>
      </c>
      <c r="M547" s="124" t="str">
        <f>VLOOKUP(A547,BASE.!$A$2:$T$878,13,FALSE)</f>
        <v>V</v>
      </c>
      <c r="N547" s="124" t="str">
        <f>VLOOKUP(A547,BASE.!$A$2:$T$878,14,FALSE)</f>
        <v xml:space="preserve"> Viña del Mar</v>
      </c>
      <c r="O547" s="124" t="str">
        <f>VLOOKUP(A547,BASE.!$A$2:$T$878,15,FALSE)</f>
        <v>Fono: +56 (32) 2881777
Fono Director Ejecutivo Sr. Iván Zamora Zapata: 92401822
Fono Secretaria. Srta. Patricia Nanjari Valenzuela: 92541986</v>
      </c>
      <c r="P547" s="124" t="str">
        <f>VLOOKUP(A547,BASE.!$A$2:$T$878,16,FALSE)</f>
        <v>paicabi@paicabi.cl</v>
      </c>
      <c r="Q547" s="124">
        <f>VLOOKUP(A547,BASE.!$A$2:$T$878,17,FALSE)</f>
        <v>0</v>
      </c>
      <c r="R547" s="124" t="str">
        <f>VLOOKUP(A547,BASE.!$A$2:$T$878,18,FALSE)</f>
        <v>93401: Institución de Asistencia Social</v>
      </c>
      <c r="S547" s="124" t="str">
        <f>VLOOKUP(A547,BASE.!$A$2:$T$878,19,FALSE)</f>
        <v xml:space="preserve">
Se remite Certificado de antecedentes financieros del año 2019, que no esta autorizado ante notario público aprobado por el Subdepartamento de Supervisión Nacional.
</v>
      </c>
      <c r="T547" s="169">
        <f>VLOOKUP(A547,BASE.!$A$2:$T$878,20,FALSE)</f>
        <v>37970</v>
      </c>
      <c r="U547" s="183">
        <v>7027</v>
      </c>
      <c r="V547" s="184">
        <v>57719520</v>
      </c>
      <c r="W547" s="184">
        <v>102612480</v>
      </c>
      <c r="X547" s="170">
        <v>44286</v>
      </c>
      <c r="Y547" s="166" t="s">
        <v>7879</v>
      </c>
      <c r="Z547" s="166" t="s">
        <v>7880</v>
      </c>
      <c r="AA547" s="183" t="s">
        <v>7889</v>
      </c>
    </row>
    <row r="548" spans="1:27" x14ac:dyDescent="0.2">
      <c r="A548" s="183">
        <v>7036</v>
      </c>
      <c r="B548" s="124" t="str">
        <f>VLOOKUP(A548,BASE.!$A$2:$T$878,2,FALSE)</f>
        <v xml:space="preserve">
Fundación  María de la Luz Zañartu
</v>
      </c>
      <c r="C548" s="124" t="str">
        <f>VLOOKUP(A548,BASE.!$A$2:$T$878,3,FALSE)</f>
        <v>75187300K</v>
      </c>
      <c r="D548" s="124" t="str">
        <f>VLOOKUP(A548,BASE.!$A$2:$T$878,4,FALSE)</f>
        <v>Fundación de Derecho Privado</v>
      </c>
      <c r="E548" s="124" t="str">
        <f>VLOOKUP(A548,BASE.!$A$2:$T$878,5,FALSE)</f>
        <v>Otorgado por Decreto Supremo Nº496, de fecha 18 de mayo de 1999, del Ministerio de Justicia.</v>
      </c>
      <c r="F548" s="124" t="str">
        <f>VLOOKUP(A548,BASE.!$A$2:$T$878,6,FALSE)</f>
        <v xml:space="preserve">Certificado de Vigencia folio Nº 500348195324, de fecha 30 de septiembre de 2020, emitido por el Servicio de Registro Civil e Identificación. </v>
      </c>
      <c r="G548" s="124" t="str">
        <f>VLOOKUP(A548,BASE.!$A$2:$T$878,7,FALSE)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48" s="124" t="str">
        <f>VLOOKUP(A548,BASE.!$A$2:$T$878,8,FALSE)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48" s="124" t="str">
        <f>VLOOKUP(A548,BASE.!$A$2:$T$878,9,FALSE)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48" s="124" t="str">
        <f>VLOOKUP(A548,BASE.!$A$2:$T$878,10,FALSE)</f>
        <v>10 de julio de 2017, según Certificado de directorio de persona jurídica, folio Nº 500348005479, de fecha 29 de septiembre de 2020, emitido por el Servicio de Registro Civil e Identificación</v>
      </c>
      <c r="K548" s="124" t="str">
        <f>VLOOKUP(A548,BASE.!$A$2:$T$878,11,FALSE)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48" s="124" t="str">
        <f>VLOOKUP(A548,BASE.!$A$2:$T$878,12,FALSE)</f>
        <v xml:space="preserve">Calle Uno Nº 3011, comuna de Quilicura, Región Metropolitana.
</v>
      </c>
      <c r="M548" s="124" t="str">
        <f>VLOOKUP(A548,BASE.!$A$2:$T$878,13,FALSE)</f>
        <v>XIII</v>
      </c>
      <c r="N548" s="124" t="str">
        <f>VLOOKUP(A548,BASE.!$A$2:$T$878,14,FALSE)</f>
        <v>Quilicura</v>
      </c>
      <c r="O548" s="124" t="str">
        <f>VLOOKUP(A548,BASE.!$A$2:$T$878,15,FALSE)</f>
        <v>Teléfono:  984991231.</v>
      </c>
      <c r="P548" s="124" t="str">
        <f>VLOOKUP(A548,BASE.!$A$2:$T$878,16,FALSE)</f>
        <v>lisette@fundacionmariadelaluz.cl 
gerente@fmdl.cl</v>
      </c>
      <c r="Q548" s="124">
        <f>VLOOKUP(A548,BASE.!$A$2:$T$878,17,FALSE)</f>
        <v>0</v>
      </c>
      <c r="R548" s="124" t="str">
        <f>VLOOKUP(A548,BASE.!$A$2:$T$878,18,FALSE)</f>
        <v>93401: Instituciones de asistencia social.</v>
      </c>
      <c r="S548" s="124" t="str">
        <f>VLOOKUP(A548,BASE.!$A$2:$T$878,19,FALSE)</f>
        <v>Se acompaña certificado financiero correspondiente al año 2019, aprobado por el Sub Departamento de Supervisión Financiera Nacional</v>
      </c>
      <c r="T548" s="169">
        <f>VLOOKUP(A548,BASE.!$A$2:$T$878,20,FALSE)</f>
        <v>37970</v>
      </c>
      <c r="U548" s="183">
        <v>7036</v>
      </c>
      <c r="V548" s="184">
        <v>23509222</v>
      </c>
      <c r="W548" s="184">
        <v>56510259</v>
      </c>
      <c r="X548" s="170">
        <v>44286</v>
      </c>
      <c r="Y548" s="166" t="s">
        <v>7879</v>
      </c>
      <c r="Z548" s="166" t="s">
        <v>7880</v>
      </c>
      <c r="AA548" s="183" t="s">
        <v>8054</v>
      </c>
    </row>
    <row r="549" spans="1:27" x14ac:dyDescent="0.2">
      <c r="A549" s="183">
        <v>7036</v>
      </c>
      <c r="B549" s="124" t="str">
        <f>VLOOKUP(A549,BASE.!$A$2:$T$878,2,FALSE)</f>
        <v xml:space="preserve">
Fundación  María de la Luz Zañartu
</v>
      </c>
      <c r="C549" s="124" t="str">
        <f>VLOOKUP(A549,BASE.!$A$2:$T$878,3,FALSE)</f>
        <v>75187300K</v>
      </c>
      <c r="D549" s="124" t="str">
        <f>VLOOKUP(A549,BASE.!$A$2:$T$878,4,FALSE)</f>
        <v>Fundación de Derecho Privado</v>
      </c>
      <c r="E549" s="124" t="str">
        <f>VLOOKUP(A549,BASE.!$A$2:$T$878,5,FALSE)</f>
        <v>Otorgado por Decreto Supremo Nº496, de fecha 18 de mayo de 1999, del Ministerio de Justicia.</v>
      </c>
      <c r="F549" s="124" t="str">
        <f>VLOOKUP(A549,BASE.!$A$2:$T$878,6,FALSE)</f>
        <v xml:space="preserve">Certificado de Vigencia folio Nº 500348195324, de fecha 30 de septiembre de 2020, emitido por el Servicio de Registro Civil e Identificación. </v>
      </c>
      <c r="G549" s="124" t="str">
        <f>VLOOKUP(A549,BASE.!$A$2:$T$878,7,FALSE)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49" s="124" t="str">
        <f>VLOOKUP(A549,BASE.!$A$2:$T$878,8,FALSE)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49" s="124" t="str">
        <f>VLOOKUP(A549,BASE.!$A$2:$T$878,9,FALSE)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49" s="124" t="str">
        <f>VLOOKUP(A549,BASE.!$A$2:$T$878,10,FALSE)</f>
        <v>10 de julio de 2017, según Certificado de directorio de persona jurídica, folio Nº 500348005479, de fecha 29 de septiembre de 2020, emitido por el Servicio de Registro Civil e Identificación</v>
      </c>
      <c r="K549" s="124" t="str">
        <f>VLOOKUP(A549,BASE.!$A$2:$T$878,11,FALSE)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49" s="124" t="str">
        <f>VLOOKUP(A549,BASE.!$A$2:$T$878,12,FALSE)</f>
        <v xml:space="preserve">Calle Uno Nº 3011, comuna de Quilicura, Región Metropolitana.
</v>
      </c>
      <c r="M549" s="124" t="str">
        <f>VLOOKUP(A549,BASE.!$A$2:$T$878,13,FALSE)</f>
        <v>XIII</v>
      </c>
      <c r="N549" s="124" t="str">
        <f>VLOOKUP(A549,BASE.!$A$2:$T$878,14,FALSE)</f>
        <v>Quilicura</v>
      </c>
      <c r="O549" s="124" t="str">
        <f>VLOOKUP(A549,BASE.!$A$2:$T$878,15,FALSE)</f>
        <v>Teléfono:  984991231.</v>
      </c>
      <c r="P549" s="124" t="str">
        <f>VLOOKUP(A549,BASE.!$A$2:$T$878,16,FALSE)</f>
        <v>lisette@fundacionmariadelaluz.cl 
gerente@fmdl.cl</v>
      </c>
      <c r="Q549" s="124">
        <f>VLOOKUP(A549,BASE.!$A$2:$T$878,17,FALSE)</f>
        <v>0</v>
      </c>
      <c r="R549" s="124" t="str">
        <f>VLOOKUP(A549,BASE.!$A$2:$T$878,18,FALSE)</f>
        <v>93401: Instituciones de asistencia social.</v>
      </c>
      <c r="S549" s="124" t="str">
        <f>VLOOKUP(A549,BASE.!$A$2:$T$878,19,FALSE)</f>
        <v>Se acompaña certificado financiero correspondiente al año 2019, aprobado por el Sub Departamento de Supervisión Financiera Nacional</v>
      </c>
      <c r="T549" s="169">
        <f>VLOOKUP(A549,BASE.!$A$2:$T$878,20,FALSE)</f>
        <v>37970</v>
      </c>
      <c r="U549" s="183">
        <v>7036</v>
      </c>
      <c r="V549" s="184">
        <v>40002834</v>
      </c>
      <c r="W549" s="184">
        <v>109789773</v>
      </c>
      <c r="X549" s="170">
        <v>44286</v>
      </c>
      <c r="Y549" s="166" t="s">
        <v>7879</v>
      </c>
      <c r="Z549" s="166" t="s">
        <v>7880</v>
      </c>
      <c r="AA549" s="183" t="s">
        <v>7887</v>
      </c>
    </row>
    <row r="550" spans="1:27" x14ac:dyDescent="0.2">
      <c r="A550" s="183">
        <v>7037</v>
      </c>
      <c r="B550" s="124" t="str">
        <f>VLOOKUP(A550,BASE.!$A$2:$T$878,2,FALSE)</f>
        <v xml:space="preserve">
Organización no gubernamental de Desarrollo Integral del Joven y su Familia Surcos, u ONG Surcos.
</v>
      </c>
      <c r="C550" s="124">
        <f>VLOOKUP(A550,BASE.!$A$2:$T$878,3,FALSE)</f>
        <v>753474005</v>
      </c>
      <c r="D550" s="124" t="str">
        <f>VLOOKUP(A550,BASE.!$A$2:$T$878,4,FALSE)</f>
        <v>Corporación de Derecho Privado.</v>
      </c>
      <c r="E550" s="124" t="str">
        <f>VLOOKUP(A550,BASE.!$A$2:$T$878,5,FALSE)</f>
        <v>Decreto Supremo Nº 739, de 7 de septiembre de 1999, del Ministerio de Justicia.</v>
      </c>
      <c r="F550" s="124" t="str">
        <f>VLOOKUP(A550,BASE.!$A$2:$T$878,6,FALSE)</f>
        <v xml:space="preserve">Certificado de Vigencia de Persona Jurídica sin Fines de Lucro, Folio Nº 500356492827, de 17 de noviembre de 2020, del Servicio de Registro Civil e Identificación.
</v>
      </c>
      <c r="G550" s="124" t="str">
        <f>VLOOKUP(A550,BASE.!$A$2:$T$878,7,FALSE)</f>
        <v xml:space="preserve">Promoción y desarrollo, especialmente de las personas, familias, grupos y comunidades que viven en condiciones de pobreza y/o marginalidad.  </v>
      </c>
      <c r="H550" s="124" t="str">
        <f>VLOOKUP(A550,BASE.!$A$2:$T$878,8,FALSE)</f>
        <v xml:space="preserve">Presidente: Marcelo Ovalle Briones .Vicepresidente: Emma Alejandra Miarnda Luna 
Secretario: Marjorie Alejandra Matinez Marciel 
Tesorero: Claudio Iván Gutierrez Torres, 
</v>
      </c>
      <c r="I550" s="124" t="str">
        <f>VLOOKUP(A550,BASE.!$A$2:$T$878,9,FALSE)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0" s="124" t="str">
        <f>VLOOKUP(A550,BASE.!$A$2:$T$878,10,FALSE)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0" s="124" t="str">
        <f>VLOOKUP(A550,BASE.!$A$2:$T$878,11,FALSE)</f>
        <v xml:space="preserve">Presidente: Marcelo Ovalle Briones 
Ercilia Bereniche Silva Barra, 
</v>
      </c>
      <c r="L550" s="124" t="str">
        <f>VLOOKUP(A550,BASE.!$A$2:$T$878,12,FALSE)</f>
        <v xml:space="preserve">Teatinos N° 371, oficina 401, Región Metropolitana.
</v>
      </c>
      <c r="M550" s="124" t="str">
        <f>VLOOKUP(A550,BASE.!$A$2:$T$878,13,FALSE)</f>
        <v>XIII</v>
      </c>
      <c r="N550" s="124" t="str">
        <f>VLOOKUP(A550,BASE.!$A$2:$T$878,14,FALSE)</f>
        <v>Santiago</v>
      </c>
      <c r="O550" s="124" t="str">
        <f>VLOOKUP(A550,BASE.!$A$2:$T$878,15,FALSE)</f>
        <v>Fono: 02-26387566</v>
      </c>
      <c r="P550" s="124" t="str">
        <f>VLOOKUP(A550,BASE.!$A$2:$T$878,16,FALSE)</f>
        <v>jvelasquezt@ongsurcos.cl</v>
      </c>
      <c r="Q550" s="124">
        <f>VLOOKUP(A550,BASE.!$A$2:$T$878,17,FALSE)</f>
        <v>0</v>
      </c>
      <c r="R550" s="124" t="str">
        <f>VLOOKUP(A550,BASE.!$A$2:$T$878,18,FALSE)</f>
        <v>93401 Institución de Asistencia Social.</v>
      </c>
      <c r="S550" s="124" t="str">
        <f>VLOOKUP(A550,BASE.!$A$2:$T$878,19,FALSE)</f>
        <v>Certificado de antecedentes financieros correspondientes al año 2019 aprobados por el Subdepartamento de Supervisión Nacional.</v>
      </c>
      <c r="T550" s="169">
        <f>VLOOKUP(A550,BASE.!$A$2:$T$878,20,FALSE)</f>
        <v>37970</v>
      </c>
      <c r="U550" s="183">
        <v>7037</v>
      </c>
      <c r="V550" s="184">
        <v>6206400</v>
      </c>
      <c r="W550" s="184">
        <v>18696780</v>
      </c>
      <c r="X550" s="170">
        <v>44286</v>
      </c>
      <c r="Y550" s="166" t="s">
        <v>7879</v>
      </c>
      <c r="Z550" s="166" t="s">
        <v>7880</v>
      </c>
      <c r="AA550" s="183" t="s">
        <v>7949</v>
      </c>
    </row>
    <row r="551" spans="1:27" x14ac:dyDescent="0.2">
      <c r="A551" s="183">
        <v>7037</v>
      </c>
      <c r="B551" s="124" t="str">
        <f>VLOOKUP(A551,BASE.!$A$2:$T$878,2,FALSE)</f>
        <v xml:space="preserve">
Organización no gubernamental de Desarrollo Integral del Joven y su Familia Surcos, u ONG Surcos.
</v>
      </c>
      <c r="C551" s="124">
        <f>VLOOKUP(A551,BASE.!$A$2:$T$878,3,FALSE)</f>
        <v>753474005</v>
      </c>
      <c r="D551" s="124" t="str">
        <f>VLOOKUP(A551,BASE.!$A$2:$T$878,4,FALSE)</f>
        <v>Corporación de Derecho Privado.</v>
      </c>
      <c r="E551" s="124" t="str">
        <f>VLOOKUP(A551,BASE.!$A$2:$T$878,5,FALSE)</f>
        <v>Decreto Supremo Nº 739, de 7 de septiembre de 1999, del Ministerio de Justicia.</v>
      </c>
      <c r="F551" s="124" t="str">
        <f>VLOOKUP(A551,BASE.!$A$2:$T$878,6,FALSE)</f>
        <v xml:space="preserve">Certificado de Vigencia de Persona Jurídica sin Fines de Lucro, Folio Nº 500356492827, de 17 de noviembre de 2020, del Servicio de Registro Civil e Identificación.
</v>
      </c>
      <c r="G551" s="124" t="str">
        <f>VLOOKUP(A551,BASE.!$A$2:$T$878,7,FALSE)</f>
        <v xml:space="preserve">Promoción y desarrollo, especialmente de las personas, familias, grupos y comunidades que viven en condiciones de pobreza y/o marginalidad.  </v>
      </c>
      <c r="H551" s="124" t="str">
        <f>VLOOKUP(A551,BASE.!$A$2:$T$878,8,FALSE)</f>
        <v xml:space="preserve">Presidente: Marcelo Ovalle Briones .Vicepresidente: Emma Alejandra Miarnda Luna 
Secretario: Marjorie Alejandra Matinez Marciel 
Tesorero: Claudio Iván Gutierrez Torres, 
</v>
      </c>
      <c r="I551" s="124" t="str">
        <f>VLOOKUP(A551,BASE.!$A$2:$T$878,9,FALSE)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1" s="124" t="str">
        <f>VLOOKUP(A551,BASE.!$A$2:$T$878,10,FALSE)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1" s="124" t="str">
        <f>VLOOKUP(A551,BASE.!$A$2:$T$878,11,FALSE)</f>
        <v xml:space="preserve">Presidente: Marcelo Ovalle Briones 
Ercilia Bereniche Silva Barra, 
</v>
      </c>
      <c r="L551" s="124" t="str">
        <f>VLOOKUP(A551,BASE.!$A$2:$T$878,12,FALSE)</f>
        <v xml:space="preserve">Teatinos N° 371, oficina 401, Región Metropolitana.
</v>
      </c>
      <c r="M551" s="124" t="str">
        <f>VLOOKUP(A551,BASE.!$A$2:$T$878,13,FALSE)</f>
        <v>XIII</v>
      </c>
      <c r="N551" s="124" t="str">
        <f>VLOOKUP(A551,BASE.!$A$2:$T$878,14,FALSE)</f>
        <v>Santiago</v>
      </c>
      <c r="O551" s="124" t="str">
        <f>VLOOKUP(A551,BASE.!$A$2:$T$878,15,FALSE)</f>
        <v>Fono: 02-26387566</v>
      </c>
      <c r="P551" s="124" t="str">
        <f>VLOOKUP(A551,BASE.!$A$2:$T$878,16,FALSE)</f>
        <v>jvelasquezt@ongsurcos.cl</v>
      </c>
      <c r="Q551" s="124">
        <f>VLOOKUP(A551,BASE.!$A$2:$T$878,17,FALSE)</f>
        <v>0</v>
      </c>
      <c r="R551" s="124" t="str">
        <f>VLOOKUP(A551,BASE.!$A$2:$T$878,18,FALSE)</f>
        <v>93401 Institución de Asistencia Social.</v>
      </c>
      <c r="S551" s="124" t="str">
        <f>VLOOKUP(A551,BASE.!$A$2:$T$878,19,FALSE)</f>
        <v>Certificado de antecedentes financieros correspondientes al año 2019 aprobados por el Subdepartamento de Supervisión Nacional.</v>
      </c>
      <c r="T551" s="169">
        <f>VLOOKUP(A551,BASE.!$A$2:$T$878,20,FALSE)</f>
        <v>37970</v>
      </c>
      <c r="U551" s="183">
        <v>7037</v>
      </c>
      <c r="V551" s="184">
        <v>6206400</v>
      </c>
      <c r="W551" s="184">
        <v>18619200</v>
      </c>
      <c r="X551" s="170">
        <v>44286</v>
      </c>
      <c r="Y551" s="166" t="s">
        <v>7879</v>
      </c>
      <c r="Z551" s="166" t="s">
        <v>7880</v>
      </c>
      <c r="AA551" s="183" t="s">
        <v>7966</v>
      </c>
    </row>
    <row r="552" spans="1:27" x14ac:dyDescent="0.2">
      <c r="A552" s="183">
        <v>7037</v>
      </c>
      <c r="B552" s="124" t="str">
        <f>VLOOKUP(A552,BASE.!$A$2:$T$878,2,FALSE)</f>
        <v xml:space="preserve">
Organización no gubernamental de Desarrollo Integral del Joven y su Familia Surcos, u ONG Surcos.
</v>
      </c>
      <c r="C552" s="124">
        <f>VLOOKUP(A552,BASE.!$A$2:$T$878,3,FALSE)</f>
        <v>753474005</v>
      </c>
      <c r="D552" s="124" t="str">
        <f>VLOOKUP(A552,BASE.!$A$2:$T$878,4,FALSE)</f>
        <v>Corporación de Derecho Privado.</v>
      </c>
      <c r="E552" s="124" t="str">
        <f>VLOOKUP(A552,BASE.!$A$2:$T$878,5,FALSE)</f>
        <v>Decreto Supremo Nº 739, de 7 de septiembre de 1999, del Ministerio de Justicia.</v>
      </c>
      <c r="F552" s="124" t="str">
        <f>VLOOKUP(A552,BASE.!$A$2:$T$878,6,FALSE)</f>
        <v xml:space="preserve">Certificado de Vigencia de Persona Jurídica sin Fines de Lucro, Folio Nº 500356492827, de 17 de noviembre de 2020, del Servicio de Registro Civil e Identificación.
</v>
      </c>
      <c r="G552" s="124" t="str">
        <f>VLOOKUP(A552,BASE.!$A$2:$T$878,7,FALSE)</f>
        <v xml:space="preserve">Promoción y desarrollo, especialmente de las personas, familias, grupos y comunidades que viven en condiciones de pobreza y/o marginalidad.  </v>
      </c>
      <c r="H552" s="124" t="str">
        <f>VLOOKUP(A552,BASE.!$A$2:$T$878,8,FALSE)</f>
        <v xml:space="preserve">Presidente: Marcelo Ovalle Briones .Vicepresidente: Emma Alejandra Miarnda Luna 
Secretario: Marjorie Alejandra Matinez Marciel 
Tesorero: Claudio Iván Gutierrez Torres, 
</v>
      </c>
      <c r="I552" s="124" t="str">
        <f>VLOOKUP(A552,BASE.!$A$2:$T$878,9,FALSE)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2" s="124" t="str">
        <f>VLOOKUP(A552,BASE.!$A$2:$T$878,10,FALSE)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2" s="124" t="str">
        <f>VLOOKUP(A552,BASE.!$A$2:$T$878,11,FALSE)</f>
        <v xml:space="preserve">Presidente: Marcelo Ovalle Briones 
Ercilia Bereniche Silva Barra, 
</v>
      </c>
      <c r="L552" s="124" t="str">
        <f>VLOOKUP(A552,BASE.!$A$2:$T$878,12,FALSE)</f>
        <v xml:space="preserve">Teatinos N° 371, oficina 401, Región Metropolitana.
</v>
      </c>
      <c r="M552" s="124" t="str">
        <f>VLOOKUP(A552,BASE.!$A$2:$T$878,13,FALSE)</f>
        <v>XIII</v>
      </c>
      <c r="N552" s="124" t="str">
        <f>VLOOKUP(A552,BASE.!$A$2:$T$878,14,FALSE)</f>
        <v>Santiago</v>
      </c>
      <c r="O552" s="124" t="str">
        <f>VLOOKUP(A552,BASE.!$A$2:$T$878,15,FALSE)</f>
        <v>Fono: 02-26387566</v>
      </c>
      <c r="P552" s="124" t="str">
        <f>VLOOKUP(A552,BASE.!$A$2:$T$878,16,FALSE)</f>
        <v>jvelasquezt@ongsurcos.cl</v>
      </c>
      <c r="Q552" s="124">
        <f>VLOOKUP(A552,BASE.!$A$2:$T$878,17,FALSE)</f>
        <v>0</v>
      </c>
      <c r="R552" s="124" t="str">
        <f>VLOOKUP(A552,BASE.!$A$2:$T$878,18,FALSE)</f>
        <v>93401 Institución de Asistencia Social.</v>
      </c>
      <c r="S552" s="124" t="str">
        <f>VLOOKUP(A552,BASE.!$A$2:$T$878,19,FALSE)</f>
        <v>Certificado de antecedentes financieros correspondientes al año 2019 aprobados por el Subdepartamento de Supervisión Nacional.</v>
      </c>
      <c r="T552" s="169">
        <f>VLOOKUP(A552,BASE.!$A$2:$T$878,20,FALSE)</f>
        <v>37970</v>
      </c>
      <c r="U552" s="183">
        <v>7037</v>
      </c>
      <c r="V552" s="184">
        <v>6206400</v>
      </c>
      <c r="W552" s="184">
        <v>18619200</v>
      </c>
      <c r="X552" s="170">
        <v>44286</v>
      </c>
      <c r="Y552" s="166" t="s">
        <v>7879</v>
      </c>
      <c r="Z552" s="166" t="s">
        <v>7880</v>
      </c>
      <c r="AA552" s="183" t="s">
        <v>7977</v>
      </c>
    </row>
    <row r="553" spans="1:27" x14ac:dyDescent="0.2">
      <c r="A553" s="183">
        <v>7037</v>
      </c>
      <c r="B553" s="124" t="str">
        <f>VLOOKUP(A553,BASE.!$A$2:$T$878,2,FALSE)</f>
        <v xml:space="preserve">
Organización no gubernamental de Desarrollo Integral del Joven y su Familia Surcos, u ONG Surcos.
</v>
      </c>
      <c r="C553" s="124">
        <f>VLOOKUP(A553,BASE.!$A$2:$T$878,3,FALSE)</f>
        <v>753474005</v>
      </c>
      <c r="D553" s="124" t="str">
        <f>VLOOKUP(A553,BASE.!$A$2:$T$878,4,FALSE)</f>
        <v>Corporación de Derecho Privado.</v>
      </c>
      <c r="E553" s="124" t="str">
        <f>VLOOKUP(A553,BASE.!$A$2:$T$878,5,FALSE)</f>
        <v>Decreto Supremo Nº 739, de 7 de septiembre de 1999, del Ministerio de Justicia.</v>
      </c>
      <c r="F553" s="124" t="str">
        <f>VLOOKUP(A553,BASE.!$A$2:$T$878,6,FALSE)</f>
        <v xml:space="preserve">Certificado de Vigencia de Persona Jurídica sin Fines de Lucro, Folio Nº 500356492827, de 17 de noviembre de 2020, del Servicio de Registro Civil e Identificación.
</v>
      </c>
      <c r="G553" s="124" t="str">
        <f>VLOOKUP(A553,BASE.!$A$2:$T$878,7,FALSE)</f>
        <v xml:space="preserve">Promoción y desarrollo, especialmente de las personas, familias, grupos y comunidades que viven en condiciones de pobreza y/o marginalidad.  </v>
      </c>
      <c r="H553" s="124" t="str">
        <f>VLOOKUP(A553,BASE.!$A$2:$T$878,8,FALSE)</f>
        <v xml:space="preserve">Presidente: Marcelo Ovalle Briones .Vicepresidente: Emma Alejandra Miarnda Luna 
Secretario: Marjorie Alejandra Matinez Marciel 
Tesorero: Claudio Iván Gutierrez Torres, 
</v>
      </c>
      <c r="I553" s="124" t="str">
        <f>VLOOKUP(A553,BASE.!$A$2:$T$878,9,FALSE)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3" s="124" t="str">
        <f>VLOOKUP(A553,BASE.!$A$2:$T$878,10,FALSE)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3" s="124" t="str">
        <f>VLOOKUP(A553,BASE.!$A$2:$T$878,11,FALSE)</f>
        <v xml:space="preserve">Presidente: Marcelo Ovalle Briones 
Ercilia Bereniche Silva Barra, 
</v>
      </c>
      <c r="L553" s="124" t="str">
        <f>VLOOKUP(A553,BASE.!$A$2:$T$878,12,FALSE)</f>
        <v xml:space="preserve">Teatinos N° 371, oficina 401, Región Metropolitana.
</v>
      </c>
      <c r="M553" s="124" t="str">
        <f>VLOOKUP(A553,BASE.!$A$2:$T$878,13,FALSE)</f>
        <v>XIII</v>
      </c>
      <c r="N553" s="124" t="str">
        <f>VLOOKUP(A553,BASE.!$A$2:$T$878,14,FALSE)</f>
        <v>Santiago</v>
      </c>
      <c r="O553" s="124" t="str">
        <f>VLOOKUP(A553,BASE.!$A$2:$T$878,15,FALSE)</f>
        <v>Fono: 02-26387566</v>
      </c>
      <c r="P553" s="124" t="str">
        <f>VLOOKUP(A553,BASE.!$A$2:$T$878,16,FALSE)</f>
        <v>jvelasquezt@ongsurcos.cl</v>
      </c>
      <c r="Q553" s="124">
        <f>VLOOKUP(A553,BASE.!$A$2:$T$878,17,FALSE)</f>
        <v>0</v>
      </c>
      <c r="R553" s="124" t="str">
        <f>VLOOKUP(A553,BASE.!$A$2:$T$878,18,FALSE)</f>
        <v>93401 Institución de Asistencia Social.</v>
      </c>
      <c r="S553" s="124" t="str">
        <f>VLOOKUP(A553,BASE.!$A$2:$T$878,19,FALSE)</f>
        <v>Certificado de antecedentes financieros correspondientes al año 2019 aprobados por el Subdepartamento de Supervisión Nacional.</v>
      </c>
      <c r="T553" s="169">
        <f>VLOOKUP(A553,BASE.!$A$2:$T$878,20,FALSE)</f>
        <v>37970</v>
      </c>
      <c r="U553" s="183">
        <v>7037</v>
      </c>
      <c r="V553" s="184">
        <v>8068320</v>
      </c>
      <c r="W553" s="184">
        <v>24204960</v>
      </c>
      <c r="X553" s="170">
        <v>44286</v>
      </c>
      <c r="Y553" s="166" t="s">
        <v>7879</v>
      </c>
      <c r="Z553" s="166" t="s">
        <v>7880</v>
      </c>
      <c r="AA553" s="183" t="s">
        <v>7994</v>
      </c>
    </row>
    <row r="554" spans="1:27" x14ac:dyDescent="0.2">
      <c r="A554" s="183">
        <v>7037</v>
      </c>
      <c r="B554" s="124" t="str">
        <f>VLOOKUP(A554,BASE.!$A$2:$T$878,2,FALSE)</f>
        <v xml:space="preserve">
Organización no gubernamental de Desarrollo Integral del Joven y su Familia Surcos, u ONG Surcos.
</v>
      </c>
      <c r="C554" s="124">
        <f>VLOOKUP(A554,BASE.!$A$2:$T$878,3,FALSE)</f>
        <v>753474005</v>
      </c>
      <c r="D554" s="124" t="str">
        <f>VLOOKUP(A554,BASE.!$A$2:$T$878,4,FALSE)</f>
        <v>Corporación de Derecho Privado.</v>
      </c>
      <c r="E554" s="124" t="str">
        <f>VLOOKUP(A554,BASE.!$A$2:$T$878,5,FALSE)</f>
        <v>Decreto Supremo Nº 739, de 7 de septiembre de 1999, del Ministerio de Justicia.</v>
      </c>
      <c r="F554" s="124" t="str">
        <f>VLOOKUP(A554,BASE.!$A$2:$T$878,6,FALSE)</f>
        <v xml:space="preserve">Certificado de Vigencia de Persona Jurídica sin Fines de Lucro, Folio Nº 500356492827, de 17 de noviembre de 2020, del Servicio de Registro Civil e Identificación.
</v>
      </c>
      <c r="G554" s="124" t="str">
        <f>VLOOKUP(A554,BASE.!$A$2:$T$878,7,FALSE)</f>
        <v xml:space="preserve">Promoción y desarrollo, especialmente de las personas, familias, grupos y comunidades que viven en condiciones de pobreza y/o marginalidad.  </v>
      </c>
      <c r="H554" s="124" t="str">
        <f>VLOOKUP(A554,BASE.!$A$2:$T$878,8,FALSE)</f>
        <v xml:space="preserve">Presidente: Marcelo Ovalle Briones .Vicepresidente: Emma Alejandra Miarnda Luna 
Secretario: Marjorie Alejandra Matinez Marciel 
Tesorero: Claudio Iván Gutierrez Torres, 
</v>
      </c>
      <c r="I554" s="124" t="str">
        <f>VLOOKUP(A554,BASE.!$A$2:$T$878,9,FALSE)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4" s="124" t="str">
        <f>VLOOKUP(A554,BASE.!$A$2:$T$878,10,FALSE)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4" s="124" t="str">
        <f>VLOOKUP(A554,BASE.!$A$2:$T$878,11,FALSE)</f>
        <v xml:space="preserve">Presidente: Marcelo Ovalle Briones 
Ercilia Bereniche Silva Barra, 
</v>
      </c>
      <c r="L554" s="124" t="str">
        <f>VLOOKUP(A554,BASE.!$A$2:$T$878,12,FALSE)</f>
        <v xml:space="preserve">Teatinos N° 371, oficina 401, Región Metropolitana.
</v>
      </c>
      <c r="M554" s="124" t="str">
        <f>VLOOKUP(A554,BASE.!$A$2:$T$878,13,FALSE)</f>
        <v>XIII</v>
      </c>
      <c r="N554" s="124" t="str">
        <f>VLOOKUP(A554,BASE.!$A$2:$T$878,14,FALSE)</f>
        <v>Santiago</v>
      </c>
      <c r="O554" s="124" t="str">
        <f>VLOOKUP(A554,BASE.!$A$2:$T$878,15,FALSE)</f>
        <v>Fono: 02-26387566</v>
      </c>
      <c r="P554" s="124" t="str">
        <f>VLOOKUP(A554,BASE.!$A$2:$T$878,16,FALSE)</f>
        <v>jvelasquezt@ongsurcos.cl</v>
      </c>
      <c r="Q554" s="124">
        <f>VLOOKUP(A554,BASE.!$A$2:$T$878,17,FALSE)</f>
        <v>0</v>
      </c>
      <c r="R554" s="124" t="str">
        <f>VLOOKUP(A554,BASE.!$A$2:$T$878,18,FALSE)</f>
        <v>93401 Institución de Asistencia Social.</v>
      </c>
      <c r="S554" s="124" t="str">
        <f>VLOOKUP(A554,BASE.!$A$2:$T$878,19,FALSE)</f>
        <v>Certificado de antecedentes financieros correspondientes al año 2019 aprobados por el Subdepartamento de Supervisión Nacional.</v>
      </c>
      <c r="T554" s="169">
        <f>VLOOKUP(A554,BASE.!$A$2:$T$878,20,FALSE)</f>
        <v>37970</v>
      </c>
      <c r="U554" s="183">
        <v>7037</v>
      </c>
      <c r="V554" s="184">
        <v>12412800</v>
      </c>
      <c r="W554" s="184">
        <v>18774360</v>
      </c>
      <c r="X554" s="170">
        <v>44286</v>
      </c>
      <c r="Y554" s="166" t="s">
        <v>7879</v>
      </c>
      <c r="Z554" s="166" t="s">
        <v>7880</v>
      </c>
      <c r="AA554" s="183" t="s">
        <v>7979</v>
      </c>
    </row>
    <row r="555" spans="1:27" x14ac:dyDescent="0.2">
      <c r="A555" s="183">
        <v>7037</v>
      </c>
      <c r="B555" s="124" t="str">
        <f>VLOOKUP(A555,BASE.!$A$2:$T$878,2,FALSE)</f>
        <v xml:space="preserve">
Organización no gubernamental de Desarrollo Integral del Joven y su Familia Surcos, u ONG Surcos.
</v>
      </c>
      <c r="C555" s="124">
        <f>VLOOKUP(A555,BASE.!$A$2:$T$878,3,FALSE)</f>
        <v>753474005</v>
      </c>
      <c r="D555" s="124" t="str">
        <f>VLOOKUP(A555,BASE.!$A$2:$T$878,4,FALSE)</f>
        <v>Corporación de Derecho Privado.</v>
      </c>
      <c r="E555" s="124" t="str">
        <f>VLOOKUP(A555,BASE.!$A$2:$T$878,5,FALSE)</f>
        <v>Decreto Supremo Nº 739, de 7 de septiembre de 1999, del Ministerio de Justicia.</v>
      </c>
      <c r="F555" s="124" t="str">
        <f>VLOOKUP(A555,BASE.!$A$2:$T$878,6,FALSE)</f>
        <v xml:space="preserve">Certificado de Vigencia de Persona Jurídica sin Fines de Lucro, Folio Nº 500356492827, de 17 de noviembre de 2020, del Servicio de Registro Civil e Identificación.
</v>
      </c>
      <c r="G555" s="124" t="str">
        <f>VLOOKUP(A555,BASE.!$A$2:$T$878,7,FALSE)</f>
        <v xml:space="preserve">Promoción y desarrollo, especialmente de las personas, familias, grupos y comunidades que viven en condiciones de pobreza y/o marginalidad.  </v>
      </c>
      <c r="H555" s="124" t="str">
        <f>VLOOKUP(A555,BASE.!$A$2:$T$878,8,FALSE)</f>
        <v xml:space="preserve">Presidente: Marcelo Ovalle Briones .Vicepresidente: Emma Alejandra Miarnda Luna 
Secretario: Marjorie Alejandra Matinez Marciel 
Tesorero: Claudio Iván Gutierrez Torres, 
</v>
      </c>
      <c r="I555" s="124" t="str">
        <f>VLOOKUP(A555,BASE.!$A$2:$T$878,9,FALSE)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5" s="124" t="str">
        <f>VLOOKUP(A555,BASE.!$A$2:$T$878,10,FALSE)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5" s="124" t="str">
        <f>VLOOKUP(A555,BASE.!$A$2:$T$878,11,FALSE)</f>
        <v xml:space="preserve">Presidente: Marcelo Ovalle Briones 
Ercilia Bereniche Silva Barra, 
</v>
      </c>
      <c r="L555" s="124" t="str">
        <f>VLOOKUP(A555,BASE.!$A$2:$T$878,12,FALSE)</f>
        <v xml:space="preserve">Teatinos N° 371, oficina 401, Región Metropolitana.
</v>
      </c>
      <c r="M555" s="124" t="str">
        <f>VLOOKUP(A555,BASE.!$A$2:$T$878,13,FALSE)</f>
        <v>XIII</v>
      </c>
      <c r="N555" s="124" t="str">
        <f>VLOOKUP(A555,BASE.!$A$2:$T$878,14,FALSE)</f>
        <v>Santiago</v>
      </c>
      <c r="O555" s="124" t="str">
        <f>VLOOKUP(A555,BASE.!$A$2:$T$878,15,FALSE)</f>
        <v>Fono: 02-26387566</v>
      </c>
      <c r="P555" s="124" t="str">
        <f>VLOOKUP(A555,BASE.!$A$2:$T$878,16,FALSE)</f>
        <v>jvelasquezt@ongsurcos.cl</v>
      </c>
      <c r="Q555" s="124">
        <f>VLOOKUP(A555,BASE.!$A$2:$T$878,17,FALSE)</f>
        <v>0</v>
      </c>
      <c r="R555" s="124" t="str">
        <f>VLOOKUP(A555,BASE.!$A$2:$T$878,18,FALSE)</f>
        <v>93401 Institución de Asistencia Social.</v>
      </c>
      <c r="S555" s="124" t="str">
        <f>VLOOKUP(A555,BASE.!$A$2:$T$878,19,FALSE)</f>
        <v>Certificado de antecedentes financieros correspondientes al año 2019 aprobados por el Subdepartamento de Supervisión Nacional.</v>
      </c>
      <c r="T555" s="169">
        <f>VLOOKUP(A555,BASE.!$A$2:$T$878,20,FALSE)</f>
        <v>37970</v>
      </c>
      <c r="U555" s="183">
        <v>7037</v>
      </c>
      <c r="V555" s="184">
        <v>6206400</v>
      </c>
      <c r="W555" s="184">
        <v>19612530</v>
      </c>
      <c r="X555" s="170">
        <v>44286</v>
      </c>
      <c r="Y555" s="166" t="s">
        <v>7879</v>
      </c>
      <c r="Z555" s="166" t="s">
        <v>7880</v>
      </c>
      <c r="AA555" s="183" t="s">
        <v>7921</v>
      </c>
    </row>
    <row r="556" spans="1:27" x14ac:dyDescent="0.2">
      <c r="A556" s="183">
        <v>7037</v>
      </c>
      <c r="B556" s="124" t="str">
        <f>VLOOKUP(A556,BASE.!$A$2:$T$878,2,FALSE)</f>
        <v xml:space="preserve">
Organización no gubernamental de Desarrollo Integral del Joven y su Familia Surcos, u ONG Surcos.
</v>
      </c>
      <c r="C556" s="124">
        <f>VLOOKUP(A556,BASE.!$A$2:$T$878,3,FALSE)</f>
        <v>753474005</v>
      </c>
      <c r="D556" s="124" t="str">
        <f>VLOOKUP(A556,BASE.!$A$2:$T$878,4,FALSE)</f>
        <v>Corporación de Derecho Privado.</v>
      </c>
      <c r="E556" s="124" t="str">
        <f>VLOOKUP(A556,BASE.!$A$2:$T$878,5,FALSE)</f>
        <v>Decreto Supremo Nº 739, de 7 de septiembre de 1999, del Ministerio de Justicia.</v>
      </c>
      <c r="F556" s="124" t="str">
        <f>VLOOKUP(A556,BASE.!$A$2:$T$878,6,FALSE)</f>
        <v xml:space="preserve">Certificado de Vigencia de Persona Jurídica sin Fines de Lucro, Folio Nº 500356492827, de 17 de noviembre de 2020, del Servicio de Registro Civil e Identificación.
</v>
      </c>
      <c r="G556" s="124" t="str">
        <f>VLOOKUP(A556,BASE.!$A$2:$T$878,7,FALSE)</f>
        <v xml:space="preserve">Promoción y desarrollo, especialmente de las personas, familias, grupos y comunidades que viven en condiciones de pobreza y/o marginalidad.  </v>
      </c>
      <c r="H556" s="124" t="str">
        <f>VLOOKUP(A556,BASE.!$A$2:$T$878,8,FALSE)</f>
        <v xml:space="preserve">Presidente: Marcelo Ovalle Briones .Vicepresidente: Emma Alejandra Miarnda Luna 
Secretario: Marjorie Alejandra Matinez Marciel 
Tesorero: Claudio Iván Gutierrez Torres, 
</v>
      </c>
      <c r="I556" s="124" t="str">
        <f>VLOOKUP(A556,BASE.!$A$2:$T$878,9,FALSE)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6" s="124" t="str">
        <f>VLOOKUP(A556,BASE.!$A$2:$T$878,10,FALSE)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6" s="124" t="str">
        <f>VLOOKUP(A556,BASE.!$A$2:$T$878,11,FALSE)</f>
        <v xml:space="preserve">Presidente: Marcelo Ovalle Briones 
Ercilia Bereniche Silva Barra, 
</v>
      </c>
      <c r="L556" s="124" t="str">
        <f>VLOOKUP(A556,BASE.!$A$2:$T$878,12,FALSE)</f>
        <v xml:space="preserve">Teatinos N° 371, oficina 401, Región Metropolitana.
</v>
      </c>
      <c r="M556" s="124" t="str">
        <f>VLOOKUP(A556,BASE.!$A$2:$T$878,13,FALSE)</f>
        <v>XIII</v>
      </c>
      <c r="N556" s="124" t="str">
        <f>VLOOKUP(A556,BASE.!$A$2:$T$878,14,FALSE)</f>
        <v>Santiago</v>
      </c>
      <c r="O556" s="124" t="str">
        <f>VLOOKUP(A556,BASE.!$A$2:$T$878,15,FALSE)</f>
        <v>Fono: 02-26387566</v>
      </c>
      <c r="P556" s="124" t="str">
        <f>VLOOKUP(A556,BASE.!$A$2:$T$878,16,FALSE)</f>
        <v>jvelasquezt@ongsurcos.cl</v>
      </c>
      <c r="Q556" s="124">
        <f>VLOOKUP(A556,BASE.!$A$2:$T$878,17,FALSE)</f>
        <v>0</v>
      </c>
      <c r="R556" s="124" t="str">
        <f>VLOOKUP(A556,BASE.!$A$2:$T$878,18,FALSE)</f>
        <v>93401 Institución de Asistencia Social.</v>
      </c>
      <c r="S556" s="124" t="str">
        <f>VLOOKUP(A556,BASE.!$A$2:$T$878,19,FALSE)</f>
        <v>Certificado de antecedentes financieros correspondientes al año 2019 aprobados por el Subdepartamento de Supervisión Nacional.</v>
      </c>
      <c r="T556" s="169">
        <f>VLOOKUP(A556,BASE.!$A$2:$T$878,20,FALSE)</f>
        <v>37970</v>
      </c>
      <c r="U556" s="183">
        <v>7037</v>
      </c>
      <c r="V556" s="184">
        <v>6206400</v>
      </c>
      <c r="W556" s="184">
        <v>18696780</v>
      </c>
      <c r="X556" s="170">
        <v>44286</v>
      </c>
      <c r="Y556" s="166" t="s">
        <v>7879</v>
      </c>
      <c r="Z556" s="166" t="s">
        <v>7880</v>
      </c>
      <c r="AA556" s="183" t="s">
        <v>7969</v>
      </c>
    </row>
    <row r="557" spans="1:27" x14ac:dyDescent="0.2">
      <c r="A557" s="183">
        <v>7038</v>
      </c>
      <c r="B557" s="124" t="str">
        <f>VLOOKUP(A557,BASE.!$A$2:$T$878,2,FALSE)</f>
        <v xml:space="preserve">
Organización no gubernamental de desarrollo María Madre.
</v>
      </c>
      <c r="C557" s="124">
        <f>VLOOKUP(A557,BASE.!$A$2:$T$878,3,FALSE)</f>
        <v>759418204</v>
      </c>
      <c r="D557" s="124" t="str">
        <f>VLOOKUP(A557,BASE.!$A$2:$T$878,4,FALSE)</f>
        <v>Corporación de Derecho Privado.</v>
      </c>
      <c r="E557" s="124" t="str">
        <f>VLOOKUP(A557,BASE.!$A$2:$T$878,5,FALSE)</f>
        <v>Decreto Nº 1222, de 29 de noviembre de 1996, del Ministerio de Justicia.</v>
      </c>
      <c r="F557" s="124" t="str">
        <f>VLOOKUP(A557,BASE.!$A$2:$T$878,6,FALSE)</f>
        <v>Certificado de Vigencia  de persona jurídica sin fines de lucro, folio Nº 500353086754, emitido el 29 de octubre de 2020 por el SRCeI</v>
      </c>
      <c r="G557" s="124" t="str">
        <f>VLOOKUP(A557,BASE.!$A$2:$T$878,7,FALSE)</f>
        <v xml:space="preserve">La promoción y desarrollo, especialmente de las personas, familias, grupos y comunidades que viven en condiciones de pobreza y/o marginalidad.  </v>
      </c>
      <c r="H557" s="124" t="str">
        <f>VLOOKUP(A557,BASE.!$A$2:$T$878,8,FALSE)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57" s="124" t="str">
        <f>VLOOKUP(A557,BASE.!$A$2:$T$878,9,FALSE)</f>
        <v xml:space="preserve">
Conforme a Estatutos de la ONG de Desarrollo María Madre, la elección del Directorio se realiza cada 2 años</v>
      </c>
      <c r="J557" s="124" t="str">
        <f>VLOOKUP(A557,BASE.!$A$2:$T$878,10,FALSE)</f>
        <v xml:space="preserve">2 años (Directorio no se encuentra vigente, expirando en funciones el 10 de septiembre de 2020)
</v>
      </c>
      <c r="K557" s="124" t="str">
        <f>VLOOKUP(A557,BASE.!$A$2:$T$878,11,FALSE)</f>
        <v xml:space="preserve">Claudia Marambio Valencia, </v>
      </c>
      <c r="L557" s="124" t="str">
        <f>VLOOKUP(A557,BASE.!$A$2:$T$878,12,FALSE)</f>
        <v xml:space="preserve">Madrid Nº 570, Recreo, Viña del Mar, Región de Valparaíso.
</v>
      </c>
      <c r="M557" s="124" t="str">
        <f>VLOOKUP(A557,BASE.!$A$2:$T$878,13,FALSE)</f>
        <v>V</v>
      </c>
      <c r="N557" s="124" t="str">
        <f>VLOOKUP(A557,BASE.!$A$2:$T$878,14,FALSE)</f>
        <v>Viña del Mar</v>
      </c>
      <c r="O557" s="124" t="str">
        <f>VLOOKUP(A557,BASE.!$A$2:$T$878,15,FALSE)</f>
        <v>032-2622210</v>
      </c>
      <c r="P557" s="124">
        <f>VLOOKUP(A557,BASE.!$A$2:$T$878,16,FALSE)</f>
        <v>0</v>
      </c>
      <c r="Q557" s="124">
        <f>VLOOKUP(A557,BASE.!$A$2:$T$878,17,FALSE)</f>
        <v>0</v>
      </c>
      <c r="R557" s="124" t="str">
        <f>VLOOKUP(A557,BASE.!$A$2:$T$878,18,FALSE)</f>
        <v>93401 Institución de Asistencia Social.</v>
      </c>
      <c r="S557" s="124" t="str">
        <f>VLOOKUP(A557,BASE.!$A$2:$T$878,19,FALSE)</f>
        <v xml:space="preserve">
Antecedentes financieros del año 2019, Aprobados por Subdepartamento de Supervisión Financiera.-
</v>
      </c>
      <c r="T557" s="169">
        <f>VLOOKUP(A557,BASE.!$A$2:$T$878,20,FALSE)</f>
        <v>37970</v>
      </c>
      <c r="U557" s="183">
        <v>7038</v>
      </c>
      <c r="V557" s="184">
        <v>23284344</v>
      </c>
      <c r="W557" s="184">
        <v>57173484</v>
      </c>
      <c r="X557" s="170">
        <v>44286</v>
      </c>
      <c r="Y557" s="166" t="s">
        <v>7879</v>
      </c>
      <c r="Z557" s="166" t="s">
        <v>7880</v>
      </c>
      <c r="AA557" s="183" t="s">
        <v>7889</v>
      </c>
    </row>
    <row r="558" spans="1:27" x14ac:dyDescent="0.2">
      <c r="A558" s="183">
        <v>7039</v>
      </c>
      <c r="B558" s="124" t="str">
        <f>VLOOKUP(A558,BASE.!$A$2:$T$878,2,FALSE)</f>
        <v>Fundación de Beneficencia Hogar de Niños San José</v>
      </c>
      <c r="C558" s="124">
        <f>VLOOKUP(A558,BASE.!$A$2:$T$878,3,FALSE)</f>
        <v>700249204</v>
      </c>
      <c r="D558" s="124" t="str">
        <f>VLOOKUP(A558,BASE.!$A$2:$T$878,4,FALSE)</f>
        <v>Fundación de Derecho Privado.</v>
      </c>
      <c r="E558" s="124" t="str">
        <f>VLOOKUP(A558,BASE.!$A$2:$T$878,5,FALSE)</f>
        <v xml:space="preserve">Decreto Supremo Nº2962, de 15 de octubre de 1964, del Ministerio de Justicia. </v>
      </c>
      <c r="F558" s="124" t="str">
        <f>VLOOKUP(A558,BASE.!$A$2:$T$878,6,FALSE)</f>
        <v>Certificado de Vigencia Folio Nº 500342203697, de 24 de agosto de 2020 del Servicio de Registro Civil e Identificación.</v>
      </c>
      <c r="G558" s="124" t="str">
        <f>VLOOKUP(A558,BASE.!$A$2:$T$878,7,FALSE)</f>
        <v xml:space="preserve">La creación, atención y mantenimiento de hogares para niños huérfanos, indigentes o abandonados por sus familiares y la creación de establecimientos educacionales que permitan un desarrollo integral del menor en situación irregular.
</v>
      </c>
      <c r="H558" s="124" t="str">
        <f>VLOOKUP(A558,BASE.!$A$2:$T$878,8,FALSE)</f>
        <v xml:space="preserve">DIRECTORIO:
Presidente: José Esteban Raúl Ahumada Figueroa, 
Secretario: Martín Santa María Oyanadel, 
Tesorero: Ricardo Majluf Sapag, 
CONSEJEROS:
Matthew Andrew Lyons,
Maria Jesus Egaña Velarde 
Pablo Vicente Gonzalez Figari </v>
      </c>
      <c r="I558" s="124" t="str">
        <f>VLOOKUP(A558,BASE.!$A$2:$T$878,9,FALSE)</f>
        <v xml:space="preserve">Los religiosos duran 3 años en sus cargos y los laicos, 4 años.
Renovación parcial anual.
</v>
      </c>
      <c r="J558" s="124" t="str">
        <f>VLOOKUP(A558,BASE.!$A$2:$T$878,10,FALSE)</f>
        <v>3 años, fecha de nombramiento 2 de octubre de 2017 cesó el 2 de octubre de 2020.
No esta vigente</v>
      </c>
      <c r="K558" s="124" t="str">
        <f>VLOOKUP(A558,BASE.!$A$2:$T$878,11,FALSE)</f>
        <v xml:space="preserve">José Esteban Raúl Ahumada Figueroa, 
Poder de Representación:
María Jesús Egaña Velarde, 
María Dolores González Ramírez, 
Daniel Anthony Panchot Schaefer, 
Directora Ejecutiva: Carolina Judith Gana Ahumada,
</v>
      </c>
      <c r="L558" s="124" t="str">
        <f>VLOOKUP(A558,BASE.!$A$2:$T$878,12,FALSE)</f>
        <v xml:space="preserve">Egaña N°940, comuna de Peñalolen, Región Metropolitana
</v>
      </c>
      <c r="M558" s="124" t="str">
        <f>VLOOKUP(A558,BASE.!$A$2:$T$878,13,FALSE)</f>
        <v>XIII</v>
      </c>
      <c r="N558" s="124" t="str">
        <f>VLOOKUP(A558,BASE.!$A$2:$T$878,14,FALSE)</f>
        <v>Peñalolen</v>
      </c>
      <c r="O558" s="124" t="str">
        <f>VLOOKUP(A558,BASE.!$A$2:$T$878,15,FALSE)</f>
        <v>Fonos 22268000-2776769</v>
      </c>
      <c r="P558" s="124" t="str">
        <f>VLOOKUP(A558,BASE.!$A$2:$T$878,16,FALSE)</f>
        <v xml:space="preserve">e-mdoloresama@hotmail.com
</v>
      </c>
      <c r="Q558" s="124">
        <f>VLOOKUP(A558,BASE.!$A$2:$T$878,17,FALSE)</f>
        <v>0</v>
      </c>
      <c r="R558" s="124" t="str">
        <f>VLOOKUP(A558,BASE.!$A$2:$T$878,18,FALSE)</f>
        <v>93401: Institución de Asistencia Social.</v>
      </c>
      <c r="S558" s="124" t="str">
        <f>VLOOKUP(A558,BASE.!$A$2:$T$878,19,FALSE)</f>
        <v>Antecedentes Financieros correspondientes al año 2019 aprobados por el Subdepartamento de Supervisión Financiera Nacional.</v>
      </c>
      <c r="T558" s="169">
        <f>VLOOKUP(A558,BASE.!$A$2:$T$878,20,FALSE)</f>
        <v>37970</v>
      </c>
      <c r="U558" s="183">
        <v>7039</v>
      </c>
      <c r="V558" s="184">
        <v>42640536</v>
      </c>
      <c r="W558" s="184">
        <v>110872900</v>
      </c>
      <c r="X558" s="170">
        <v>44286</v>
      </c>
      <c r="Y558" s="166" t="s">
        <v>7879</v>
      </c>
      <c r="Z558" s="166" t="s">
        <v>7880</v>
      </c>
      <c r="AA558" s="183" t="s">
        <v>7961</v>
      </c>
    </row>
    <row r="559" spans="1:27" x14ac:dyDescent="0.2">
      <c r="A559" s="183">
        <v>7041</v>
      </c>
      <c r="B559" s="124" t="str">
        <f>VLOOKUP(A559,BASE.!$A$2:$T$878,2,FALSE)</f>
        <v>Corporación de Educación y Desarrollo Popular “El Trampolín”</v>
      </c>
      <c r="C559" s="124">
        <f>VLOOKUP(A559,BASE.!$A$2:$T$878,3,FALSE)</f>
        <v>725712006</v>
      </c>
      <c r="D559" s="124" t="str">
        <f>VLOOKUP(A559,BASE.!$A$2:$T$878,4,FALSE)</f>
        <v>Corporación de Derecho Privado.</v>
      </c>
      <c r="E559" s="124" t="str">
        <f>VLOOKUP(A559,BASE.!$A$2:$T$878,5,FALSE)</f>
        <v>Otorgada por Decreto Supremo Nº 833, de fecha 31 de mayo de 1994, del Ministerio de Justicia, publicado en el Diario Oficial el día 27 de julio de 1994.</v>
      </c>
      <c r="F559" s="124" t="str">
        <f>VLOOKUP(A559,BASE.!$A$2:$T$878,6,FALSE)</f>
        <v xml:space="preserve">Certificado de directorio de persona jurídica sin fines de lucro, donde consta su vigencia, folio Nº 500327212955, de fecha 2 de julio de 2020, del Servicio de Registro Civil e Identificación.
</v>
      </c>
      <c r="G559" s="124" t="str">
        <f>VLOOKUP(A559,BASE.!$A$2:$T$878,7,FALSE)</f>
        <v xml:space="preserve">La promoción del desarrollo, especialmente de las personas, famitas, grupos y comunidades que viven en condiciones de pobreza y/o marginalidad.  </v>
      </c>
      <c r="H559" s="124" t="str">
        <f>VLOOKUP(A559,BASE.!$A$2:$T$878,8,FALSE)</f>
        <v xml:space="preserve">Presidente: Hugo Francisco Palma Aguilera
Vicepresidenta: Marlene Sepúlveda Penroz, 
Secretaria: Vilma Chavarría Rubilar,
Tesorera: Nancy Pennings, 
Primera Directora: Paula Villablanca Plaza, 
Segunda Directora: Vilma Elizabeth Aguilera Saavedra, 
</v>
      </c>
      <c r="I559" s="124" t="str">
        <f>VLOOKUP(A559,BASE.!$A$2:$T$878,9,FALSE)</f>
        <v xml:space="preserve">Durarán 01 año en sus cargos.
</v>
      </c>
      <c r="J559" s="124" t="str">
        <f>VLOOKUP(A559,BASE.!$A$2:$T$878,10,FALSE)</f>
        <v>De 15 de mayo de 2020 al 15 de mayo de 2021.</v>
      </c>
      <c r="K559" s="124" t="str">
        <f>VLOOKUP(A559,BASE.!$A$2:$T$878,11,FALSE)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59" s="124" t="str">
        <f>VLOOKUP(A559,BASE.!$A$2:$T$878,12,FALSE)</f>
        <v xml:space="preserve">La Candelaria Nº 1998, comuna de Maipú, Región Metropolitana,  </v>
      </c>
      <c r="M559" s="124" t="str">
        <f>VLOOKUP(A559,BASE.!$A$2:$T$878,13,FALSE)</f>
        <v>XIII</v>
      </c>
      <c r="N559" s="124" t="str">
        <f>VLOOKUP(A559,BASE.!$A$2:$T$878,14,FALSE)</f>
        <v>maipú</v>
      </c>
      <c r="O559" s="124" t="str">
        <f>VLOOKUP(A559,BASE.!$A$2:$T$878,15,FALSE)</f>
        <v>(56) 2 5315700</v>
      </c>
      <c r="P559" s="124">
        <f>VLOOKUP(A559,BASE.!$A$2:$T$878,16,FALSE)</f>
        <v>0</v>
      </c>
      <c r="Q559" s="124">
        <f>VLOOKUP(A559,BASE.!$A$2:$T$878,17,FALSE)</f>
        <v>0</v>
      </c>
      <c r="R559" s="124" t="str">
        <f>VLOOKUP(A559,BASE.!$A$2:$T$878,18,FALSE)</f>
        <v>93401: Institución de Asistencia Social</v>
      </c>
      <c r="S559" s="124" t="str">
        <f>VLOOKUP(A559,BASE.!$A$2:$T$878,19,FALSE)</f>
        <v xml:space="preserve">Se acompaña certificado financiero, correspondiente al año 2019 y balance general año 2019, aprobado por el  Sub Departamento de Supervisión Financiera Nacional. </v>
      </c>
      <c r="T559" s="169">
        <f>VLOOKUP(A559,BASE.!$A$2:$T$878,20,FALSE)</f>
        <v>37970</v>
      </c>
      <c r="U559" s="183">
        <v>7041</v>
      </c>
      <c r="V559" s="184">
        <v>6633090</v>
      </c>
      <c r="W559" s="184">
        <v>21314329</v>
      </c>
      <c r="X559" s="170">
        <v>44286</v>
      </c>
      <c r="Y559" s="166" t="s">
        <v>7879</v>
      </c>
      <c r="Z559" s="166" t="s">
        <v>7880</v>
      </c>
      <c r="AA559" s="183" t="s">
        <v>8055</v>
      </c>
    </row>
    <row r="560" spans="1:27" x14ac:dyDescent="0.2">
      <c r="A560" s="183">
        <v>7041</v>
      </c>
      <c r="B560" s="124" t="str">
        <f>VLOOKUP(A560,BASE.!$A$2:$T$878,2,FALSE)</f>
        <v>Corporación de Educación y Desarrollo Popular “El Trampolín”</v>
      </c>
      <c r="C560" s="124">
        <f>VLOOKUP(A560,BASE.!$A$2:$T$878,3,FALSE)</f>
        <v>725712006</v>
      </c>
      <c r="D560" s="124" t="str">
        <f>VLOOKUP(A560,BASE.!$A$2:$T$878,4,FALSE)</f>
        <v>Corporación de Derecho Privado.</v>
      </c>
      <c r="E560" s="124" t="str">
        <f>VLOOKUP(A560,BASE.!$A$2:$T$878,5,FALSE)</f>
        <v>Otorgada por Decreto Supremo Nº 833, de fecha 31 de mayo de 1994, del Ministerio de Justicia, publicado en el Diario Oficial el día 27 de julio de 1994.</v>
      </c>
      <c r="F560" s="124" t="str">
        <f>VLOOKUP(A560,BASE.!$A$2:$T$878,6,FALSE)</f>
        <v xml:space="preserve">Certificado de directorio de persona jurídica sin fines de lucro, donde consta su vigencia, folio Nº 500327212955, de fecha 2 de julio de 2020, del Servicio de Registro Civil e Identificación.
</v>
      </c>
      <c r="G560" s="124" t="str">
        <f>VLOOKUP(A560,BASE.!$A$2:$T$878,7,FALSE)</f>
        <v xml:space="preserve">La promoción del desarrollo, especialmente de las personas, famitas, grupos y comunidades que viven en condiciones de pobreza y/o marginalidad.  </v>
      </c>
      <c r="H560" s="124" t="str">
        <f>VLOOKUP(A560,BASE.!$A$2:$T$878,8,FALSE)</f>
        <v xml:space="preserve">Presidente: Hugo Francisco Palma Aguilera
Vicepresidenta: Marlene Sepúlveda Penroz, 
Secretaria: Vilma Chavarría Rubilar,
Tesorera: Nancy Pennings, 
Primera Directora: Paula Villablanca Plaza, 
Segunda Directora: Vilma Elizabeth Aguilera Saavedra, 
</v>
      </c>
      <c r="I560" s="124" t="str">
        <f>VLOOKUP(A560,BASE.!$A$2:$T$878,9,FALSE)</f>
        <v xml:space="preserve">Durarán 01 año en sus cargos.
</v>
      </c>
      <c r="J560" s="124" t="str">
        <f>VLOOKUP(A560,BASE.!$A$2:$T$878,10,FALSE)</f>
        <v>De 15 de mayo de 2020 al 15 de mayo de 2021.</v>
      </c>
      <c r="K560" s="124" t="str">
        <f>VLOOKUP(A560,BASE.!$A$2:$T$878,11,FALSE)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0" s="124" t="str">
        <f>VLOOKUP(A560,BASE.!$A$2:$T$878,12,FALSE)</f>
        <v xml:space="preserve">La Candelaria Nº 1998, comuna de Maipú, Región Metropolitana,  </v>
      </c>
      <c r="M560" s="124" t="str">
        <f>VLOOKUP(A560,BASE.!$A$2:$T$878,13,FALSE)</f>
        <v>XIII</v>
      </c>
      <c r="N560" s="124" t="str">
        <f>VLOOKUP(A560,BASE.!$A$2:$T$878,14,FALSE)</f>
        <v>maipú</v>
      </c>
      <c r="O560" s="124" t="str">
        <f>VLOOKUP(A560,BASE.!$A$2:$T$878,15,FALSE)</f>
        <v>(56) 2 5315700</v>
      </c>
      <c r="P560" s="124">
        <f>VLOOKUP(A560,BASE.!$A$2:$T$878,16,FALSE)</f>
        <v>0</v>
      </c>
      <c r="Q560" s="124">
        <f>VLOOKUP(A560,BASE.!$A$2:$T$878,17,FALSE)</f>
        <v>0</v>
      </c>
      <c r="R560" s="124" t="str">
        <f>VLOOKUP(A560,BASE.!$A$2:$T$878,18,FALSE)</f>
        <v>93401: Institución de Asistencia Social</v>
      </c>
      <c r="S560" s="124" t="str">
        <f>VLOOKUP(A560,BASE.!$A$2:$T$878,19,FALSE)</f>
        <v xml:space="preserve">Se acompaña certificado financiero, correspondiente al año 2019 y balance general año 2019, aprobado por el  Sub Departamento de Supervisión Financiera Nacional. </v>
      </c>
      <c r="T560" s="169">
        <f>VLOOKUP(A560,BASE.!$A$2:$T$878,20,FALSE)</f>
        <v>37970</v>
      </c>
      <c r="U560" s="183">
        <v>7041</v>
      </c>
      <c r="V560" s="184">
        <v>6206400</v>
      </c>
      <c r="W560" s="184">
        <v>20403540</v>
      </c>
      <c r="X560" s="170">
        <v>44286</v>
      </c>
      <c r="Y560" s="166" t="s">
        <v>7879</v>
      </c>
      <c r="Z560" s="166" t="s">
        <v>7880</v>
      </c>
      <c r="AA560" s="183" t="s">
        <v>7921</v>
      </c>
    </row>
    <row r="561" spans="1:27" x14ac:dyDescent="0.2">
      <c r="A561" s="183">
        <v>7049</v>
      </c>
      <c r="B561" s="124" t="str">
        <f>VLOOKUP(A561,BASE.!$A$2:$T$878,2,FALSE)</f>
        <v xml:space="preserve">
I. Municipalidad de Valparaíso
</v>
      </c>
      <c r="C561" s="124">
        <f>VLOOKUP(A561,BASE.!$A$2:$T$878,3,FALSE)</f>
        <v>690609002</v>
      </c>
      <c r="D561" s="124" t="str">
        <f>VLOOKUP(A561,BASE.!$A$2:$T$878,4,FALSE)</f>
        <v>Municipalidad</v>
      </c>
      <c r="E561" s="124" t="str">
        <f>VLOOKUP(A561,BASE.!$A$2:$T$878,5,FALSE)</f>
        <v>Constitución Política de la República, art. 118</v>
      </c>
      <c r="F561" s="124" t="str">
        <f>VLOOKUP(A561,BASE.!$A$2:$T$878,6,FALSE)</f>
        <v>Indefinida.</v>
      </c>
      <c r="G561" s="124" t="str">
        <f>VLOOKUP(A561,BASE.!$A$2:$T$878,7,FALSE)</f>
        <v>Según Ley Orgánica Nº 18.695, arts. 1º al 4º.</v>
      </c>
      <c r="H561" s="124" t="str">
        <f>VLOOKUP(A561,BASE.!$A$2:$T$878,8,FALSE)</f>
        <v>no tiene</v>
      </c>
      <c r="I561" s="124">
        <f>VLOOKUP(A561,BASE.!$A$2:$T$878,9,FALSE)</f>
        <v>0</v>
      </c>
      <c r="J561" s="124">
        <f>VLOOKUP(A561,BASE.!$A$2:$T$878,10,FALSE)</f>
        <v>0</v>
      </c>
      <c r="K561" s="124" t="str">
        <f>VLOOKUP(A561,BASE.!$A$2:$T$878,11,FALSE)</f>
        <v xml:space="preserve">Jorge Enrique Castro Múñoz, </v>
      </c>
      <c r="L561" s="124" t="str">
        <f>VLOOKUP(A561,BASE.!$A$2:$T$878,12,FALSE)</f>
        <v>Condell Nº 1490, Valparaíso, Quinta Región.</v>
      </c>
      <c r="M561" s="124" t="str">
        <f>VLOOKUP(A561,BASE.!$A$2:$T$878,13,FALSE)</f>
        <v>V</v>
      </c>
      <c r="N561" s="124" t="str">
        <f>VLOOKUP(A561,BASE.!$A$2:$T$878,14,FALSE)</f>
        <v>Valparaíso</v>
      </c>
      <c r="O561" s="124">
        <f>VLOOKUP(A561,BASE.!$A$2:$T$878,15,FALSE)</f>
        <v>0</v>
      </c>
      <c r="P561" s="124">
        <f>VLOOKUP(A561,BASE.!$A$2:$T$878,16,FALSE)</f>
        <v>0</v>
      </c>
      <c r="Q561" s="124">
        <f>VLOOKUP(A561,BASE.!$A$2:$T$878,17,FALSE)</f>
        <v>0</v>
      </c>
      <c r="R561" s="124">
        <f>VLOOKUP(A561,BASE.!$A$2:$T$878,18,FALSE)</f>
        <v>91001</v>
      </c>
      <c r="S561" s="124" t="str">
        <f>VLOOKUP(A561,BASE.!$A$2:$T$878,19,FALSE)</f>
        <v xml:space="preserve">No se acompañan. Aplica Informe Jurídico Nº 09, de  fecha 14 de marzo de 2011 del Departamento Jurídico y Dictamen Nº 070791, de 2009, de la Contraloría General de la República.  
</v>
      </c>
      <c r="T561" s="169">
        <f>VLOOKUP(A561,BASE.!$A$2:$T$878,20,FALSE)</f>
        <v>37970</v>
      </c>
      <c r="U561" s="183">
        <v>7049</v>
      </c>
      <c r="V561" s="184">
        <v>20072946</v>
      </c>
      <c r="W561" s="184">
        <v>20072946</v>
      </c>
      <c r="X561" s="170">
        <v>44286</v>
      </c>
      <c r="Y561" s="166" t="s">
        <v>7879</v>
      </c>
      <c r="Z561" s="166" t="s">
        <v>7880</v>
      </c>
      <c r="AA561" s="183" t="s">
        <v>7888</v>
      </c>
    </row>
    <row r="562" spans="1:27" x14ac:dyDescent="0.2">
      <c r="A562" s="183">
        <v>7050</v>
      </c>
      <c r="B562" s="124" t="str">
        <f>VLOOKUP(A562,BASE.!$A$2:$T$878,2,FALSE)</f>
        <v>I. Municipalidad de Talcahuano</v>
      </c>
      <c r="C562" s="124">
        <f>VLOOKUP(A562,BASE.!$A$2:$T$878,3,FALSE)</f>
        <v>691508005</v>
      </c>
      <c r="D562" s="124" t="str">
        <f>VLOOKUP(A562,BASE.!$A$2:$T$878,4,FALSE)</f>
        <v>Municipalidad</v>
      </c>
      <c r="E562" s="124" t="str">
        <f>VLOOKUP(A562,BASE.!$A$2:$T$878,5,FALSE)</f>
        <v>Constitución Política de la República, art. 107.</v>
      </c>
      <c r="F562" s="124" t="str">
        <f>VLOOKUP(A562,BASE.!$A$2:$T$878,6,FALSE)</f>
        <v>Indefinida.</v>
      </c>
      <c r="G562" s="124" t="str">
        <f>VLOOKUP(A562,BASE.!$A$2:$T$878,7,FALSE)</f>
        <v>Según Ley Orgánica Nº 18.695, arts. 1º al 4º.</v>
      </c>
      <c r="H562" s="124" t="str">
        <f>VLOOKUP(A562,BASE.!$A$2:$T$878,8,FALSE)</f>
        <v>no tiene</v>
      </c>
      <c r="I562" s="124">
        <f>VLOOKUP(A562,BASE.!$A$2:$T$878,9,FALSE)</f>
        <v>0</v>
      </c>
      <c r="J562" s="124">
        <f>VLOOKUP(A562,BASE.!$A$2:$T$878,10,FALSE)</f>
        <v>0</v>
      </c>
      <c r="K562" s="124" t="str">
        <f>VLOOKUP(A562,BASE.!$A$2:$T$878,11,FALSE)</f>
        <v xml:space="preserve">Henry Campos Coa,                 </v>
      </c>
      <c r="L562" s="124" t="str">
        <f>VLOOKUP(A562,BASE.!$A$2:$T$878,12,FALSE)</f>
        <v>Sargento Aldea Nº250, Talcahuano, Octava Región.</v>
      </c>
      <c r="M562" s="124" t="str">
        <f>VLOOKUP(A562,BASE.!$A$2:$T$878,13,FALSE)</f>
        <v>VIII</v>
      </c>
      <c r="N562" s="124" t="str">
        <f>VLOOKUP(A562,BASE.!$A$2:$T$878,14,FALSE)</f>
        <v xml:space="preserve"> Talcahuano</v>
      </c>
      <c r="O562" s="124" t="str">
        <f>VLOOKUP(A562,BASE.!$A$2:$T$878,15,FALSE)</f>
        <v xml:space="preserve">Teléfonos: 41-3835302- 98088293
</v>
      </c>
      <c r="P562" s="124" t="str">
        <f>VLOOKUP(A562,BASE.!$A$2:$T$878,16,FALSE)</f>
        <v>alcaldia@talcahuano.cl
Ximena.pantoja@talcahuano.cl</v>
      </c>
      <c r="Q562" s="124">
        <f>VLOOKUP(A562,BASE.!$A$2:$T$878,17,FALSE)</f>
        <v>0</v>
      </c>
      <c r="R562" s="124">
        <f>VLOOKUP(A562,BASE.!$A$2:$T$878,18,FALSE)</f>
        <v>91001</v>
      </c>
      <c r="S562" s="124" t="str">
        <f>VLOOKUP(A562,BASE.!$A$2:$T$878,19,FALSE)</f>
        <v xml:space="preserve">No se acompañan. Aplica Informe Jurídico Nº 09, de  fecha 14 de marzo de 2011 del Departamento Jurídico y Dictamen Nº 070791, de 2009, de la Contraloría General de la República.  
</v>
      </c>
      <c r="T562" s="169">
        <f>VLOOKUP(A562,BASE.!$A$2:$T$878,20,FALSE)</f>
        <v>37970</v>
      </c>
      <c r="U562" s="183">
        <v>7050</v>
      </c>
      <c r="V562" s="184">
        <v>7385659</v>
      </c>
      <c r="W562" s="184">
        <v>14563154</v>
      </c>
      <c r="X562" s="170">
        <v>44286</v>
      </c>
      <c r="Y562" s="166" t="s">
        <v>7879</v>
      </c>
      <c r="Z562" s="166" t="s">
        <v>7880</v>
      </c>
      <c r="AA562" s="183" t="s">
        <v>7965</v>
      </c>
    </row>
    <row r="563" spans="1:27" x14ac:dyDescent="0.2">
      <c r="A563" s="183">
        <v>7051</v>
      </c>
      <c r="B563" s="124" t="str">
        <f>VLOOKUP(A563,BASE.!$A$2:$T$878,2,FALSE)</f>
        <v xml:space="preserve">
I. Municipalidad de La Pintana
</v>
      </c>
      <c r="C563" s="124">
        <f>VLOOKUP(A563,BASE.!$A$2:$T$878,3,FALSE)</f>
        <v>692538005</v>
      </c>
      <c r="D563" s="124" t="str">
        <f>VLOOKUP(A563,BASE.!$A$2:$T$878,4,FALSE)</f>
        <v>Municipalidad</v>
      </c>
      <c r="E563" s="124" t="str">
        <f>VLOOKUP(A563,BASE.!$A$2:$T$878,5,FALSE)</f>
        <v>Constitución Política de la República, art. 107.</v>
      </c>
      <c r="F563" s="124" t="str">
        <f>VLOOKUP(A563,BASE.!$A$2:$T$878,6,FALSE)</f>
        <v>Indefinida.</v>
      </c>
      <c r="G563" s="124" t="str">
        <f>VLOOKUP(A563,BASE.!$A$2:$T$878,7,FALSE)</f>
        <v>Según Ley Orgánica Nº 18.695, arts. 1º al 4º.</v>
      </c>
      <c r="H563" s="124" t="str">
        <f>VLOOKUP(A563,BASE.!$A$2:$T$878,8,FALSE)</f>
        <v>no tiene</v>
      </c>
      <c r="I563" s="124">
        <f>VLOOKUP(A563,BASE.!$A$2:$T$878,9,FALSE)</f>
        <v>0</v>
      </c>
      <c r="J563" s="124">
        <f>VLOOKUP(A563,BASE.!$A$2:$T$878,10,FALSE)</f>
        <v>0</v>
      </c>
      <c r="K563" s="124" t="str">
        <f>VLOOKUP(A563,BASE.!$A$2:$T$878,11,FALSE)</f>
        <v xml:space="preserve">Claudia Gerlene Pizarro Peña, </v>
      </c>
      <c r="L563" s="124" t="str">
        <f>VLOOKUP(A563,BASE.!$A$2:$T$878,12,FALSE)</f>
        <v>Santa Rosa Nº 12.975, comuna de La Pintana, Región Metropolitana.</v>
      </c>
      <c r="M563" s="124" t="str">
        <f>VLOOKUP(A563,BASE.!$A$2:$T$878,13,FALSE)</f>
        <v>XIII</v>
      </c>
      <c r="N563" s="124" t="str">
        <f>VLOOKUP(A563,BASE.!$A$2:$T$878,14,FALSE)</f>
        <v>La Pintana</v>
      </c>
      <c r="O563" s="124">
        <f>VLOOKUP(A563,BASE.!$A$2:$T$878,15,FALSE)</f>
        <v>0</v>
      </c>
      <c r="P563" s="124">
        <f>VLOOKUP(A563,BASE.!$A$2:$T$878,16,FALSE)</f>
        <v>0</v>
      </c>
      <c r="Q563" s="124">
        <f>VLOOKUP(A563,BASE.!$A$2:$T$878,17,FALSE)</f>
        <v>0</v>
      </c>
      <c r="R563" s="124">
        <f>VLOOKUP(A563,BASE.!$A$2:$T$878,18,FALSE)</f>
        <v>91001</v>
      </c>
      <c r="S563" s="124" t="str">
        <f>VLOOKUP(A563,BASE.!$A$2:$T$878,19,FALSE)</f>
        <v xml:space="preserve"> No se acompañan. Aplica Informe Jurídico Nº 09, de  fecha 14 de marzo de 2011 del Departamento Jurídico y Dictamen Nº 070791, de 2009, de la Contraloría General de la República.  
</v>
      </c>
      <c r="T563" s="169">
        <f>VLOOKUP(A563,BASE.!$A$2:$T$878,20,FALSE)</f>
        <v>37970</v>
      </c>
      <c r="U563" s="183">
        <v>7051</v>
      </c>
      <c r="V563" s="184">
        <v>37140615</v>
      </c>
      <c r="W563" s="184">
        <v>111047985</v>
      </c>
      <c r="X563" s="170">
        <v>44286</v>
      </c>
      <c r="Y563" s="166" t="s">
        <v>7879</v>
      </c>
      <c r="Z563" s="166" t="s">
        <v>7880</v>
      </c>
      <c r="AA563" s="183" t="s">
        <v>7941</v>
      </c>
    </row>
    <row r="564" spans="1:27" x14ac:dyDescent="0.2">
      <c r="A564" s="183">
        <v>7052</v>
      </c>
      <c r="B564" s="124" t="str">
        <f>VLOOKUP(A564,BASE.!$A$2:$T$878,2,FALSE)</f>
        <v xml:space="preserve">
I. Municipalidad de Rengo
</v>
      </c>
      <c r="C564" s="124">
        <f>VLOOKUP(A564,BASE.!$A$2:$T$878,3,FALSE)</f>
        <v>690812002</v>
      </c>
      <c r="D564" s="124" t="str">
        <f>VLOOKUP(A564,BASE.!$A$2:$T$878,4,FALSE)</f>
        <v>Municipalidad</v>
      </c>
      <c r="E564" s="124" t="str">
        <f>VLOOKUP(A564,BASE.!$A$2:$T$878,5,FALSE)</f>
        <v>Constitución Política de la República, art. 107.</v>
      </c>
      <c r="F564" s="124" t="str">
        <f>VLOOKUP(A564,BASE.!$A$2:$T$878,6,FALSE)</f>
        <v>Indefinida.</v>
      </c>
      <c r="G564" s="124" t="str">
        <f>VLOOKUP(A564,BASE.!$A$2:$T$878,7,FALSE)</f>
        <v>Según Ley Orgánica Nº 18.695, arts. 1º al 4º.</v>
      </c>
      <c r="H564" s="124" t="str">
        <f>VLOOKUP(A564,BASE.!$A$2:$T$878,8,FALSE)</f>
        <v>no tiene</v>
      </c>
      <c r="I564" s="124">
        <f>VLOOKUP(A564,BASE.!$A$2:$T$878,9,FALSE)</f>
        <v>0</v>
      </c>
      <c r="J564" s="124">
        <f>VLOOKUP(A564,BASE.!$A$2:$T$878,10,FALSE)</f>
        <v>0</v>
      </c>
      <c r="K564" s="124" t="str">
        <f>VLOOKUP(A564,BASE.!$A$2:$T$878,11,FALSE)</f>
        <v xml:space="preserve">Carolos Ernesto Soto González, </v>
      </c>
      <c r="L564" s="124" t="str">
        <f>VLOOKUP(A564,BASE.!$A$2:$T$878,12,FALSE)</f>
        <v xml:space="preserve">Urriola Nº26, Rengo, Sexta Región. </v>
      </c>
      <c r="M564" s="124" t="str">
        <f>VLOOKUP(A564,BASE.!$A$2:$T$878,13,FALSE)</f>
        <v>VI</v>
      </c>
      <c r="N564" s="124" t="str">
        <f>VLOOKUP(A564,BASE.!$A$2:$T$878,14,FALSE)</f>
        <v>Rengo</v>
      </c>
      <c r="O564" s="124" t="str">
        <f>VLOOKUP(A564,BASE.!$A$2:$T$878,15,FALSE)</f>
        <v>Teléfono (72) 512060</v>
      </c>
      <c r="P564" s="124">
        <f>VLOOKUP(A564,BASE.!$A$2:$T$878,16,FALSE)</f>
        <v>0</v>
      </c>
      <c r="Q564" s="124">
        <f>VLOOKUP(A564,BASE.!$A$2:$T$878,17,FALSE)</f>
        <v>0</v>
      </c>
      <c r="R564" s="124">
        <f>VLOOKUP(A564,BASE.!$A$2:$T$878,18,FALSE)</f>
        <v>91001</v>
      </c>
      <c r="S564" s="124" t="str">
        <f>VLOOKUP(A564,BASE.!$A$2:$T$878,19,FALSE)</f>
        <v xml:space="preserve">No se acompañan. Aplica Informe Jurídico Nº 09, de  fecha 14 de marzo de 2011 del Departamento Jurídico y Dictamen Nº 070791, de 2009, de la Contraloría General de la República.  
</v>
      </c>
      <c r="T564" s="169">
        <f>VLOOKUP(A564,BASE.!$A$2:$T$878,20,FALSE)</f>
        <v>37970</v>
      </c>
      <c r="U564" s="183">
        <v>7052</v>
      </c>
      <c r="V564" s="184">
        <v>4292760</v>
      </c>
      <c r="W564" s="184">
        <v>8710020</v>
      </c>
      <c r="X564" s="170">
        <v>44286</v>
      </c>
      <c r="Y564" s="166" t="s">
        <v>7879</v>
      </c>
      <c r="Z564" s="166" t="s">
        <v>7880</v>
      </c>
      <c r="AA564" s="183" t="s">
        <v>7968</v>
      </c>
    </row>
    <row r="565" spans="1:27" x14ac:dyDescent="0.2">
      <c r="A565" s="183">
        <v>7054</v>
      </c>
      <c r="B565" s="124" t="str">
        <f>VLOOKUP(A565,BASE.!$A$2:$T$878,2,FALSE)</f>
        <v xml:space="preserve">
I. Municipalidad de Cerro Navia
</v>
      </c>
      <c r="C565" s="124">
        <f>VLOOKUP(A565,BASE.!$A$2:$T$878,3,FALSE)</f>
        <v>692542002</v>
      </c>
      <c r="D565" s="124" t="str">
        <f>VLOOKUP(A565,BASE.!$A$2:$T$878,4,FALSE)</f>
        <v>Municipalidad</v>
      </c>
      <c r="E565" s="124" t="str">
        <f>VLOOKUP(A565,BASE.!$A$2:$T$878,5,FALSE)</f>
        <v>Constitución Política de la República, art. 107.</v>
      </c>
      <c r="F565" s="124" t="str">
        <f>VLOOKUP(A565,BASE.!$A$2:$T$878,6,FALSE)</f>
        <v>Indefinida.</v>
      </c>
      <c r="G565" s="124" t="str">
        <f>VLOOKUP(A565,BASE.!$A$2:$T$878,7,FALSE)</f>
        <v>Según Ley Orgánica Nº 18.695, arts. 1º al 4º.</v>
      </c>
      <c r="H565" s="124" t="str">
        <f>VLOOKUP(A565,BASE.!$A$2:$T$878,8,FALSE)</f>
        <v>no tiene</v>
      </c>
      <c r="I565" s="124">
        <f>VLOOKUP(A565,BASE.!$A$2:$T$878,9,FALSE)</f>
        <v>0</v>
      </c>
      <c r="J565" s="124">
        <f>VLOOKUP(A565,BASE.!$A$2:$T$878,10,FALSE)</f>
        <v>0</v>
      </c>
      <c r="K565" s="124" t="str">
        <f>VLOOKUP(A565,BASE.!$A$2:$T$878,11,FALSE)</f>
        <v xml:space="preserve">Mauro Elias Tamayo Rozas, </v>
      </c>
      <c r="L565" s="124" t="str">
        <f>VLOOKUP(A565,BASE.!$A$2:$T$878,12,FALSE)</f>
        <v xml:space="preserve">Del Consistorial Nº 6645, comuna de Cerro Navia, Región Metropolitana.
</v>
      </c>
      <c r="M565" s="124" t="str">
        <f>VLOOKUP(A565,BASE.!$A$2:$T$878,13,FALSE)</f>
        <v>XIII</v>
      </c>
      <c r="N565" s="124" t="str">
        <f>VLOOKUP(A565,BASE.!$A$2:$T$878,14,FALSE)</f>
        <v>Cerro Navia</v>
      </c>
      <c r="O565" s="124" t="str">
        <f>VLOOKUP(A565,BASE.!$A$2:$T$878,15,FALSE)</f>
        <v xml:space="preserve">Teléfono Alcalde: 223804196, 
Teléfono Jefe de Gabinete: 223804020,
Teléfono Jefe de la Oficina de la Niñez: 223804024,
</v>
      </c>
      <c r="P565" s="124" t="str">
        <f>VLOOKUP(A565,BASE.!$A$2:$T$878,16,FALSE)</f>
        <v xml:space="preserve">E-mail Alcalde:mauro.tamayo@cerronavia.cl
E-mail Jefe de Gabinete: nicolas.cataldo@cerronavia.cl
E-mail Jefe de la Oficina de la Niñez: juan.veloz@cerronavia.cl.
</v>
      </c>
      <c r="Q565" s="124">
        <f>VLOOKUP(A565,BASE.!$A$2:$T$878,17,FALSE)</f>
        <v>0</v>
      </c>
      <c r="R565" s="124">
        <f>VLOOKUP(A565,BASE.!$A$2:$T$878,18,FALSE)</f>
        <v>91001</v>
      </c>
      <c r="S565" s="124" t="str">
        <f>VLOOKUP(A565,BASE.!$A$2:$T$878,19,FALSE)</f>
        <v xml:space="preserve">No se acompañan. Aplica Informe Jurídico Nº 09, de  fecha 14 de marzo de 2011 del Departamento Jurídico y Dictamen Nº 070791, de 2009, de la Contraloría General de la República.  
</v>
      </c>
      <c r="T565" s="169">
        <f>VLOOKUP(A565,BASE.!$A$2:$T$878,20,FALSE)</f>
        <v>37970</v>
      </c>
      <c r="U565" s="183">
        <v>7054</v>
      </c>
      <c r="V565" s="184">
        <v>9014796</v>
      </c>
      <c r="W565" s="184">
        <v>18291042</v>
      </c>
      <c r="X565" s="170">
        <v>44286</v>
      </c>
      <c r="Y565" s="166" t="s">
        <v>7879</v>
      </c>
      <c r="Z565" s="166" t="s">
        <v>7880</v>
      </c>
      <c r="AA565" s="183" t="s">
        <v>8014</v>
      </c>
    </row>
    <row r="566" spans="1:27" x14ac:dyDescent="0.2">
      <c r="A566" s="183">
        <v>7056</v>
      </c>
      <c r="B566" s="124" t="str">
        <f>VLOOKUP(A566,BASE.!$A$2:$T$878,2,FALSE)</f>
        <v xml:space="preserve">
I. Municipalidad de Quilicura
</v>
      </c>
      <c r="C566" s="124">
        <f>VLOOKUP(A566,BASE.!$A$2:$T$878,3,FALSE)</f>
        <v>690713004</v>
      </c>
      <c r="D566" s="124" t="str">
        <f>VLOOKUP(A566,BASE.!$A$2:$T$878,4,FALSE)</f>
        <v>Municipalidad</v>
      </c>
      <c r="E566" s="124" t="str">
        <f>VLOOKUP(A566,BASE.!$A$2:$T$878,5,FALSE)</f>
        <v>Constitución Política de la República, art. 107.</v>
      </c>
      <c r="F566" s="124" t="str">
        <f>VLOOKUP(A566,BASE.!$A$2:$T$878,6,FALSE)</f>
        <v>Indefinida.</v>
      </c>
      <c r="G566" s="124" t="str">
        <f>VLOOKUP(A566,BASE.!$A$2:$T$878,7,FALSE)</f>
        <v>Según Ley Orgánica Nº 18.695, arts. 1º al 4º.</v>
      </c>
      <c r="H566" s="124" t="str">
        <f>VLOOKUP(A566,BASE.!$A$2:$T$878,8,FALSE)</f>
        <v>no tiene</v>
      </c>
      <c r="I566" s="124">
        <f>VLOOKUP(A566,BASE.!$A$2:$T$878,9,FALSE)</f>
        <v>0</v>
      </c>
      <c r="J566" s="124">
        <f>VLOOKUP(A566,BASE.!$A$2:$T$878,10,FALSE)</f>
        <v>0</v>
      </c>
      <c r="K566" s="124" t="str">
        <f>VLOOKUP(A566,BASE.!$A$2:$T$878,11,FALSE)</f>
        <v xml:space="preserve">Juan Carrasco Contreras </v>
      </c>
      <c r="L566" s="124" t="str">
        <f>VLOOKUP(A566,BASE.!$A$2:$T$878,12,FALSE)</f>
        <v xml:space="preserve">José Francisco Vergara Nº450, Quilicura, Región Metropolitana. </v>
      </c>
      <c r="M566" s="124" t="str">
        <f>VLOOKUP(A566,BASE.!$A$2:$T$878,13,FALSE)</f>
        <v>XIII</v>
      </c>
      <c r="N566" s="124" t="str">
        <f>VLOOKUP(A566,BASE.!$A$2:$T$878,14,FALSE)</f>
        <v>Quilicura</v>
      </c>
      <c r="O566" s="124" t="str">
        <f>VLOOKUP(A566,BASE.!$A$2:$T$878,15,FALSE)</f>
        <v>Fono mesa central 3666700, Dideco 3666730.</v>
      </c>
      <c r="P566" s="124">
        <f>VLOOKUP(A566,BASE.!$A$2:$T$878,16,FALSE)</f>
        <v>0</v>
      </c>
      <c r="Q566" s="124">
        <f>VLOOKUP(A566,BASE.!$A$2:$T$878,17,FALSE)</f>
        <v>0</v>
      </c>
      <c r="R566" s="124">
        <f>VLOOKUP(A566,BASE.!$A$2:$T$878,18,FALSE)</f>
        <v>91001</v>
      </c>
      <c r="S566" s="124" t="str">
        <f>VLOOKUP(A566,BASE.!$A$2:$T$878,19,FALSE)</f>
        <v xml:space="preserve">No se acompañan. Aplica Informe Jurídico Nº 09, de  fecha 14 de marzo de 2011 del Departamento Jurídico y Dictamen Nº 070791, de 2009, de la Contraloría General de la República.  
</v>
      </c>
      <c r="T566" s="169">
        <f>VLOOKUP(A566,BASE.!$A$2:$T$878,20,FALSE)</f>
        <v>37970</v>
      </c>
      <c r="U566" s="183">
        <v>7056</v>
      </c>
      <c r="V566" s="184">
        <v>16938300</v>
      </c>
      <c r="W566" s="184">
        <v>53177531</v>
      </c>
      <c r="X566" s="170">
        <v>44286</v>
      </c>
      <c r="Y566" s="166" t="s">
        <v>7879</v>
      </c>
      <c r="Z566" s="166" t="s">
        <v>7880</v>
      </c>
      <c r="AA566" s="183" t="s">
        <v>7930</v>
      </c>
    </row>
    <row r="567" spans="1:27" x14ac:dyDescent="0.2">
      <c r="A567" s="183">
        <v>7057</v>
      </c>
      <c r="B567" s="124" t="str">
        <f>VLOOKUP(A567,BASE.!$A$2:$T$878,2,FALSE)</f>
        <v xml:space="preserve">
I. Municipalidad de Temuco
</v>
      </c>
      <c r="C567" s="124">
        <f>VLOOKUP(A567,BASE.!$A$2:$T$878,3,FALSE)</f>
        <v>691907007</v>
      </c>
      <c r="D567" s="124" t="str">
        <f>VLOOKUP(A567,BASE.!$A$2:$T$878,4,FALSE)</f>
        <v>Municipalidad</v>
      </c>
      <c r="E567" s="124" t="str">
        <f>VLOOKUP(A567,BASE.!$A$2:$T$878,5,FALSE)</f>
        <v>Constitución Política de la República, art. 107.</v>
      </c>
      <c r="F567" s="124" t="str">
        <f>VLOOKUP(A567,BASE.!$A$2:$T$878,6,FALSE)</f>
        <v>Indefinida.</v>
      </c>
      <c r="G567" s="124" t="str">
        <f>VLOOKUP(A567,BASE.!$A$2:$T$878,7,FALSE)</f>
        <v>Según Ley Orgánica Nº 18.695, arts. 1º al 4º.</v>
      </c>
      <c r="H567" s="124" t="str">
        <f>VLOOKUP(A567,BASE.!$A$2:$T$878,8,FALSE)</f>
        <v>no tiene</v>
      </c>
      <c r="I567" s="124">
        <f>VLOOKUP(A567,BASE.!$A$2:$T$878,9,FALSE)</f>
        <v>0</v>
      </c>
      <c r="J567" s="124">
        <f>VLOOKUP(A567,BASE.!$A$2:$T$878,10,FALSE)</f>
        <v>0</v>
      </c>
      <c r="K567" s="124" t="str">
        <f>VLOOKUP(A567,BASE.!$A$2:$T$878,11,FALSE)</f>
        <v xml:space="preserve">Miguel Ángel Becker Alvear     
</v>
      </c>
      <c r="L567" s="124" t="str">
        <f>VLOOKUP(A567,BASE.!$A$2:$T$878,12,FALSE)</f>
        <v xml:space="preserve">Arturo Prat Nº 650, Temuco, Novena Región.
</v>
      </c>
      <c r="M567" s="124" t="str">
        <f>VLOOKUP(A567,BASE.!$A$2:$T$878,13,FALSE)</f>
        <v>IX</v>
      </c>
      <c r="N567" s="124" t="str">
        <f>VLOOKUP(A567,BASE.!$A$2:$T$878,14,FALSE)</f>
        <v xml:space="preserve"> Temuco,</v>
      </c>
      <c r="O567" s="124">
        <f>VLOOKUP(A567,BASE.!$A$2:$T$878,15,FALSE)</f>
        <v>452973427</v>
      </c>
      <c r="P567" s="124" t="str">
        <f>VLOOKUP(A567,BASE.!$A$2:$T$878,16,FALSE)</f>
        <v>Emails: mbecker@temuco.cl</v>
      </c>
      <c r="Q567" s="124">
        <f>VLOOKUP(A567,BASE.!$A$2:$T$878,17,FALSE)</f>
        <v>0</v>
      </c>
      <c r="R567" s="124">
        <f>VLOOKUP(A567,BASE.!$A$2:$T$878,18,FALSE)</f>
        <v>91001</v>
      </c>
      <c r="S567" s="124" t="str">
        <f>VLOOKUP(A567,BASE.!$A$2:$T$878,19,FALSE)</f>
        <v xml:space="preserve">No se acompañan. Aplica Informe Jurídico Nº 09, de  fecha 14 de marzo de 2011 del Departamento Jurídico y Dictamen Nº 070791, de 2009, de la Contraloría General de la República.  
</v>
      </c>
      <c r="T567" s="169">
        <f>VLOOKUP(A567,BASE.!$A$2:$T$878,20,FALSE)</f>
        <v>37970</v>
      </c>
      <c r="U567" s="183">
        <v>7057</v>
      </c>
      <c r="V567" s="184">
        <v>10603117</v>
      </c>
      <c r="W567" s="184">
        <v>21513749</v>
      </c>
      <c r="X567" s="170">
        <v>44286</v>
      </c>
      <c r="Y567" s="166" t="s">
        <v>7879</v>
      </c>
      <c r="Z567" s="166" t="s">
        <v>7880</v>
      </c>
      <c r="AA567" s="183" t="s">
        <v>198</v>
      </c>
    </row>
    <row r="568" spans="1:27" x14ac:dyDescent="0.2">
      <c r="A568" s="183">
        <v>7064</v>
      </c>
      <c r="B568" s="124" t="str">
        <f>VLOOKUP(A568,BASE.!$A$2:$T$878,2,FALSE)</f>
        <v xml:space="preserve">
I. Municipalidad de Quillota
</v>
      </c>
      <c r="C568" s="124">
        <f>VLOOKUP(A568,BASE.!$A$2:$T$878,3,FALSE)</f>
        <v>690601001</v>
      </c>
      <c r="D568" s="124" t="str">
        <f>VLOOKUP(A568,BASE.!$A$2:$T$878,4,FALSE)</f>
        <v>Municipalidad</v>
      </c>
      <c r="E568" s="124" t="str">
        <f>VLOOKUP(A568,BASE.!$A$2:$T$878,5,FALSE)</f>
        <v>Constitución Política de la República, artículo 107</v>
      </c>
      <c r="F568" s="124" t="str">
        <f>VLOOKUP(A568,BASE.!$A$2:$T$878,6,FALSE)</f>
        <v>Indefinida</v>
      </c>
      <c r="G568" s="124" t="str">
        <f>VLOOKUP(A568,BASE.!$A$2:$T$878,7,FALSE)</f>
        <v>Según Ley Orgánica N° 18.695, artículos 1°al 4°</v>
      </c>
      <c r="H568" s="124" t="str">
        <f>VLOOKUP(A568,BASE.!$A$2:$T$878,8,FALSE)</f>
        <v>no tiene</v>
      </c>
      <c r="I568" s="124">
        <f>VLOOKUP(A568,BASE.!$A$2:$T$878,9,FALSE)</f>
        <v>0</v>
      </c>
      <c r="J568" s="124">
        <f>VLOOKUP(A568,BASE.!$A$2:$T$878,10,FALSE)</f>
        <v>0</v>
      </c>
      <c r="K568" s="124" t="str">
        <f>VLOOKUP(A568,BASE.!$A$2:$T$878,11,FALSE)</f>
        <v xml:space="preserve"> Luis Alberto Mella Gajardo, 
</v>
      </c>
      <c r="L568" s="124" t="str">
        <f>VLOOKUP(A568,BASE.!$A$2:$T$878,12,FALSE)</f>
        <v xml:space="preserve">Maipú N°330, comuna de Quillota, Quinta Región.
</v>
      </c>
      <c r="M568" s="124" t="str">
        <f>VLOOKUP(A568,BASE.!$A$2:$T$878,13,FALSE)</f>
        <v>V</v>
      </c>
      <c r="N568" s="124" t="str">
        <f>VLOOKUP(A568,BASE.!$A$2:$T$878,14,FALSE)</f>
        <v>Quillota</v>
      </c>
      <c r="O568" s="124">
        <f>VLOOKUP(A568,BASE.!$A$2:$T$878,15,FALSE)</f>
        <v>0</v>
      </c>
      <c r="P568" s="124">
        <f>VLOOKUP(A568,BASE.!$A$2:$T$878,16,FALSE)</f>
        <v>0</v>
      </c>
      <c r="Q568" s="124">
        <f>VLOOKUP(A568,BASE.!$A$2:$T$878,17,FALSE)</f>
        <v>0</v>
      </c>
      <c r="R568" s="124">
        <f>VLOOKUP(A568,BASE.!$A$2:$T$878,18,FALSE)</f>
        <v>91001</v>
      </c>
      <c r="S568" s="124" t="str">
        <f>VLOOKUP(A568,BASE.!$A$2:$T$878,19,FALSE)</f>
        <v xml:space="preserve">No se acompañan. Aplica Informe Jurídico Nº 09, de  fecha 14 de marzo de 2011 del Departamento Jurídico y Dictamen Nº 070791, de 2009, de la Contraloría General de la República.  </v>
      </c>
      <c r="T568" s="169">
        <f>VLOOKUP(A568,BASE.!$A$2:$T$878,20,FALSE)</f>
        <v>37970</v>
      </c>
      <c r="U568" s="183">
        <v>7064</v>
      </c>
      <c r="V568" s="184">
        <v>6439140</v>
      </c>
      <c r="W568" s="184">
        <v>13065030</v>
      </c>
      <c r="X568" s="170">
        <v>44286</v>
      </c>
      <c r="Y568" s="166" t="s">
        <v>7879</v>
      </c>
      <c r="Z568" s="166" t="s">
        <v>7880</v>
      </c>
      <c r="AA568" s="183" t="s">
        <v>7885</v>
      </c>
    </row>
    <row r="569" spans="1:27" x14ac:dyDescent="0.2">
      <c r="A569" s="183">
        <v>7066</v>
      </c>
      <c r="B569" s="124" t="str">
        <f>VLOOKUP(A569,BASE.!$A$2:$T$878,2,FALSE)</f>
        <v xml:space="preserve">
I. Municipalidad de Ñuñoa
</v>
      </c>
      <c r="C569" s="124">
        <f>VLOOKUP(A569,BASE.!$A$2:$T$878,3,FALSE)</f>
        <v>690705001</v>
      </c>
      <c r="D569" s="124" t="str">
        <f>VLOOKUP(A569,BASE.!$A$2:$T$878,4,FALSE)</f>
        <v>Municipalidad</v>
      </c>
      <c r="E569" s="124" t="str">
        <f>VLOOKUP(A569,BASE.!$A$2:$T$878,5,FALSE)</f>
        <v>Constitución Política de la República, art. 107.</v>
      </c>
      <c r="F569" s="124" t="str">
        <f>VLOOKUP(A569,BASE.!$A$2:$T$878,6,FALSE)</f>
        <v>Indefinida.</v>
      </c>
      <c r="G569" s="124" t="str">
        <f>VLOOKUP(A569,BASE.!$A$2:$T$878,7,FALSE)</f>
        <v>Según Ley Orgánica Nº 18.695, arts. 1º al 4º.</v>
      </c>
      <c r="H569" s="124" t="str">
        <f>VLOOKUP(A569,BASE.!$A$2:$T$878,8,FALSE)</f>
        <v>no tiene</v>
      </c>
      <c r="I569" s="124">
        <f>VLOOKUP(A569,BASE.!$A$2:$T$878,9,FALSE)</f>
        <v>0</v>
      </c>
      <c r="J569" s="124">
        <f>VLOOKUP(A569,BASE.!$A$2:$T$878,10,FALSE)</f>
        <v>0</v>
      </c>
      <c r="K569" s="124" t="str">
        <f>VLOOKUP(A569,BASE.!$A$2:$T$878,11,FALSE)</f>
        <v xml:space="preserve">Andrés Enrique Zarhi Troy, </v>
      </c>
      <c r="L569" s="124" t="str">
        <f>VLOOKUP(A569,BASE.!$A$2:$T$878,12,FALSE)</f>
        <v>Avenida Irarrázaval Nº3550, Ñuñoa, Región Metropolitana.</v>
      </c>
      <c r="M569" s="124" t="str">
        <f>VLOOKUP(A569,BASE.!$A$2:$T$878,13,FALSE)</f>
        <v>XIII</v>
      </c>
      <c r="N569" s="124" t="str">
        <f>VLOOKUP(A569,BASE.!$A$2:$T$878,14,FALSE)</f>
        <v>Ñuñoa</v>
      </c>
      <c r="O569" s="124" t="str">
        <f>VLOOKUP(A569,BASE.!$A$2:$T$878,15,FALSE)</f>
        <v>232407050/ 232407005</v>
      </c>
      <c r="P569" s="124" t="str">
        <f>VLOOKUP(A569,BASE.!$A$2:$T$878,16,FALSE)</f>
        <v xml:space="preserve">Correo electrónico: alcalde@nunoa.cl
</v>
      </c>
      <c r="Q569" s="124">
        <f>VLOOKUP(A569,BASE.!$A$2:$T$878,17,FALSE)</f>
        <v>0</v>
      </c>
      <c r="R569" s="124">
        <f>VLOOKUP(A569,BASE.!$A$2:$T$878,18,FALSE)</f>
        <v>91001</v>
      </c>
      <c r="S569" s="124" t="str">
        <f>VLOOKUP(A569,BASE.!$A$2:$T$878,19,FALSE)</f>
        <v xml:space="preserve">No se acompañan. Aplica Informe Jurídico Nº 09, de  fecha 14 de marzo de 2011 del Departamento Jurídico y Dictamen Nº 070791, de 2009, de la Contraloría General de la República.  
.
</v>
      </c>
      <c r="T569" s="169">
        <f>VLOOKUP(A569,BASE.!$A$2:$T$878,20,FALSE)</f>
        <v>37970</v>
      </c>
      <c r="U569" s="183">
        <v>7066</v>
      </c>
      <c r="V569" s="184">
        <v>6868416</v>
      </c>
      <c r="W569" s="184">
        <v>13936032</v>
      </c>
      <c r="X569" s="170">
        <v>44286</v>
      </c>
      <c r="Y569" s="166" t="s">
        <v>7879</v>
      </c>
      <c r="Z569" s="166" t="s">
        <v>7880</v>
      </c>
      <c r="AA569" s="183" t="s">
        <v>7946</v>
      </c>
    </row>
    <row r="570" spans="1:27" x14ac:dyDescent="0.2">
      <c r="A570" s="183">
        <v>7067</v>
      </c>
      <c r="B570" s="124" t="str">
        <f>VLOOKUP(A570,BASE.!$A$2:$T$878,2,FALSE)</f>
        <v xml:space="preserve">
Instituto de Educación y Desarrollo Carlos Casanueva.
</v>
      </c>
      <c r="C570" s="124">
        <f>VLOOKUP(A570,BASE.!$A$2:$T$878,3,FALSE)</f>
        <v>825652000</v>
      </c>
      <c r="D570" s="124" t="str">
        <f>VLOOKUP(A570,BASE.!$A$2:$T$878,4,FALSE)</f>
        <v xml:space="preserve">Corporación de Desarrollo Privado.
</v>
      </c>
      <c r="E570" s="124" t="str">
        <f>VLOOKUP(A570,BASE.!$A$2:$T$878,5,FALSE)</f>
        <v xml:space="preserve">Otorgado por Decreto Supremo Nº 1118 de 24 de junio de 1968, del Ministerio de Justicia.
</v>
      </c>
      <c r="F570" s="124" t="str">
        <f>VLOOKUP(A570,BASE.!$A$2:$T$878,6,FALSE)</f>
        <v xml:space="preserve">Certificado de Vigencia Folio Nº 500356430185, de 16 de noviembre de 2020, emitido por el Servicio de Registro Civil e Identificación.
</v>
      </c>
      <c r="G570" s="124" t="str">
        <f>VLOOKUP(A570,BASE.!$A$2:$T$878,7,FALSE)</f>
        <v xml:space="preserve">Promover el desarrollo educacional, social, cultural y comunitario de todos sus asociados y de todos los habitantes del país.
</v>
      </c>
      <c r="H570" s="124" t="str">
        <f>VLOOKUP(A570,BASE.!$A$2:$T$878,8,FALSE)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570" s="124" t="str">
        <f>VLOOKUP(A570,BASE.!$A$2:$T$878,9,FALSE)</f>
        <v>Directorio dura dos años</v>
      </c>
      <c r="J570" s="124" t="str">
        <f>VLOOKUP(A570,BASE.!$A$2:$T$878,10,FALSE)</f>
        <v>vigente desde el 28 de junio de 2017.</v>
      </c>
      <c r="K570" s="124" t="str">
        <f>VLOOKUP(A570,BASE.!$A$2:$T$878,11,FALSE)</f>
        <v xml:space="preserve">Patricia Caselli de la Carrera. 
</v>
      </c>
      <c r="L570" s="124" t="str">
        <f>VLOOKUP(A570,BASE.!$A$2:$T$878,12,FALSE)</f>
        <v xml:space="preserve">José Miguel Carrera Nº 027, Quilicura, Región Metropolitana.
</v>
      </c>
      <c r="M570" s="124" t="str">
        <f>VLOOKUP(A570,BASE.!$A$2:$T$878,13,FALSE)</f>
        <v>XIII</v>
      </c>
      <c r="N570" s="124" t="str">
        <f>VLOOKUP(A570,BASE.!$A$2:$T$878,14,FALSE)</f>
        <v>Quilicura</v>
      </c>
      <c r="O570" s="124" t="str">
        <f>VLOOKUP(A570,BASE.!$A$2:$T$878,15,FALSE)</f>
        <v xml:space="preserve">Teléfonos: Patricia Caselli de la carrera: Representante legal –  973042713
Carlos Espinoza Villanueva: Vicepresidente
95776114
Oficina: 232541305 Central
PIE JOVEN EN RED MAIPU: 22 9208838
PIE ENACCION JOVEN QUILICURA: 22 8130821
</v>
      </c>
      <c r="P570" s="124" t="str">
        <f>VLOOKUP(A570,BASE.!$A$2:$T$878,16,FALSE)</f>
        <v xml:space="preserve">
corporacion.carloscasanueva@gmail.com acentral.ccc@gmail.com</v>
      </c>
      <c r="Q570" s="124">
        <f>VLOOKUP(A570,BASE.!$A$2:$T$878,17,FALSE)</f>
        <v>0</v>
      </c>
      <c r="R570" s="124" t="str">
        <f>VLOOKUP(A570,BASE.!$A$2:$T$878,18,FALSE)</f>
        <v>93401 Institución de Asistencia Social.</v>
      </c>
      <c r="S570" s="124" t="str">
        <f>VLOOKUP(A570,BASE.!$A$2:$T$878,19,FALSE)</f>
        <v>Certificado correspondiente al año 2019, aprobado por el Sub Departamento de Supervisión Financiera.</v>
      </c>
      <c r="T570" s="169">
        <f>VLOOKUP(A570,BASE.!$A$2:$T$878,20,FALSE)</f>
        <v>37970</v>
      </c>
      <c r="U570" s="183">
        <v>7067</v>
      </c>
      <c r="V570" s="184">
        <v>8016600</v>
      </c>
      <c r="W570" s="184">
        <v>24049800</v>
      </c>
      <c r="X570" s="170">
        <v>44286</v>
      </c>
      <c r="Y570" s="166" t="s">
        <v>7879</v>
      </c>
      <c r="Z570" s="166" t="s">
        <v>7880</v>
      </c>
      <c r="AA570" s="183" t="s">
        <v>7921</v>
      </c>
    </row>
    <row r="571" spans="1:27" x14ac:dyDescent="0.2">
      <c r="A571" s="183">
        <v>7067</v>
      </c>
      <c r="B571" s="124" t="str">
        <f>VLOOKUP(A571,BASE.!$A$2:$T$878,2,FALSE)</f>
        <v xml:space="preserve">
Instituto de Educación y Desarrollo Carlos Casanueva.
</v>
      </c>
      <c r="C571" s="124">
        <f>VLOOKUP(A571,BASE.!$A$2:$T$878,3,FALSE)</f>
        <v>825652000</v>
      </c>
      <c r="D571" s="124" t="str">
        <f>VLOOKUP(A571,BASE.!$A$2:$T$878,4,FALSE)</f>
        <v xml:space="preserve">Corporación de Desarrollo Privado.
</v>
      </c>
      <c r="E571" s="124" t="str">
        <f>VLOOKUP(A571,BASE.!$A$2:$T$878,5,FALSE)</f>
        <v xml:space="preserve">Otorgado por Decreto Supremo Nº 1118 de 24 de junio de 1968, del Ministerio de Justicia.
</v>
      </c>
      <c r="F571" s="124" t="str">
        <f>VLOOKUP(A571,BASE.!$A$2:$T$878,6,FALSE)</f>
        <v xml:space="preserve">Certificado de Vigencia Folio Nº 500356430185, de 16 de noviembre de 2020, emitido por el Servicio de Registro Civil e Identificación.
</v>
      </c>
      <c r="G571" s="124" t="str">
        <f>VLOOKUP(A571,BASE.!$A$2:$T$878,7,FALSE)</f>
        <v xml:space="preserve">Promover el desarrollo educacional, social, cultural y comunitario de todos sus asociados y de todos los habitantes del país.
</v>
      </c>
      <c r="H571" s="124" t="str">
        <f>VLOOKUP(A571,BASE.!$A$2:$T$878,8,FALSE)</f>
        <v xml:space="preserve">Presidenta: 
Patricia Caselli de la Carrera.
Vice presidente: 
Carlos Espinoza Villanueva 
Secretaria:
Daniela Danae Pozo Castro. 
Tesorero:
Juan Carlos Figueroa Huenumilla.
Directores: 
Manuel Aros Malgue    
María Alicia Rosales Muñoz, 
Jaime Hueraleo Vega,
</v>
      </c>
      <c r="I571" s="124" t="str">
        <f>VLOOKUP(A571,BASE.!$A$2:$T$878,9,FALSE)</f>
        <v>Directorio dura dos años</v>
      </c>
      <c r="J571" s="124" t="str">
        <f>VLOOKUP(A571,BASE.!$A$2:$T$878,10,FALSE)</f>
        <v>vigente desde el 28 de junio de 2017.</v>
      </c>
      <c r="K571" s="124" t="str">
        <f>VLOOKUP(A571,BASE.!$A$2:$T$878,11,FALSE)</f>
        <v xml:space="preserve">Patricia Caselli de la Carrera. 
</v>
      </c>
      <c r="L571" s="124" t="str">
        <f>VLOOKUP(A571,BASE.!$A$2:$T$878,12,FALSE)</f>
        <v xml:space="preserve">José Miguel Carrera Nº 027, Quilicura, Región Metropolitana.
</v>
      </c>
      <c r="M571" s="124" t="str">
        <f>VLOOKUP(A571,BASE.!$A$2:$T$878,13,FALSE)</f>
        <v>XIII</v>
      </c>
      <c r="N571" s="124" t="str">
        <f>VLOOKUP(A571,BASE.!$A$2:$T$878,14,FALSE)</f>
        <v>Quilicura</v>
      </c>
      <c r="O571" s="124" t="str">
        <f>VLOOKUP(A571,BASE.!$A$2:$T$878,15,FALSE)</f>
        <v xml:space="preserve">Teléfonos: Patricia Caselli de la carrera: Representante legal –  973042713
Carlos Espinoza Villanueva: Vicepresidente
95776114
Oficina: 232541305 Central
PIE JOVEN EN RED MAIPU: 22 9208838
PIE ENACCION JOVEN QUILICURA: 22 8130821
</v>
      </c>
      <c r="P571" s="124" t="str">
        <f>VLOOKUP(A571,BASE.!$A$2:$T$878,16,FALSE)</f>
        <v xml:space="preserve">
corporacion.carloscasanueva@gmail.com acentral.ccc@gmail.com</v>
      </c>
      <c r="Q571" s="124">
        <f>VLOOKUP(A571,BASE.!$A$2:$T$878,17,FALSE)</f>
        <v>0</v>
      </c>
      <c r="R571" s="124" t="str">
        <f>VLOOKUP(A571,BASE.!$A$2:$T$878,18,FALSE)</f>
        <v>93401 Institución de Asistencia Social.</v>
      </c>
      <c r="S571" s="124" t="str">
        <f>VLOOKUP(A571,BASE.!$A$2:$T$878,19,FALSE)</f>
        <v>Certificado correspondiente al año 2019, aprobado por el Sub Departamento de Supervisión Financiera.</v>
      </c>
      <c r="T571" s="169">
        <f>VLOOKUP(A571,BASE.!$A$2:$T$878,20,FALSE)</f>
        <v>37970</v>
      </c>
      <c r="U571" s="183">
        <v>7067</v>
      </c>
      <c r="V571" s="184">
        <v>8016600</v>
      </c>
      <c r="W571" s="184">
        <v>24049800</v>
      </c>
      <c r="X571" s="170">
        <v>44286</v>
      </c>
      <c r="Y571" s="166" t="s">
        <v>7879</v>
      </c>
      <c r="Z571" s="166" t="s">
        <v>7880</v>
      </c>
      <c r="AA571" s="183" t="s">
        <v>7930</v>
      </c>
    </row>
    <row r="572" spans="1:27" x14ac:dyDescent="0.2">
      <c r="A572" s="183">
        <v>7071</v>
      </c>
      <c r="B572" s="124" t="str">
        <f>VLOOKUP(A572,BASE.!$A$2:$T$878,2,FALSE)</f>
        <v xml:space="preserve">
I. Municipalidad de Lo Prado
</v>
      </c>
      <c r="C572" s="124">
        <f>VLOOKUP(A572,BASE.!$A$2:$T$878,3,FALSE)</f>
        <v>692541006</v>
      </c>
      <c r="D572" s="124" t="str">
        <f>VLOOKUP(A572,BASE.!$A$2:$T$878,4,FALSE)</f>
        <v>Municipalidad</v>
      </c>
      <c r="E572" s="124" t="str">
        <f>VLOOKUP(A572,BASE.!$A$2:$T$878,5,FALSE)</f>
        <v>Constitución Política de la República, art. 107.</v>
      </c>
      <c r="F572" s="124" t="str">
        <f>VLOOKUP(A572,BASE.!$A$2:$T$878,6,FALSE)</f>
        <v>Indefinida.</v>
      </c>
      <c r="G572" s="124" t="str">
        <f>VLOOKUP(A572,BASE.!$A$2:$T$878,7,FALSE)</f>
        <v>Según Ley Orgánica Nº 18.695, arts. 1º al 4º.</v>
      </c>
      <c r="H572" s="124" t="str">
        <f>VLOOKUP(A572,BASE.!$A$2:$T$878,8,FALSE)</f>
        <v>no tiene</v>
      </c>
      <c r="I572" s="124">
        <f>VLOOKUP(A572,BASE.!$A$2:$T$878,9,FALSE)</f>
        <v>0</v>
      </c>
      <c r="J572" s="124">
        <f>VLOOKUP(A572,BASE.!$A$2:$T$878,10,FALSE)</f>
        <v>0</v>
      </c>
      <c r="K572" s="124" t="str">
        <f>VLOOKUP(A572,BASE.!$A$2:$T$878,11,FALSE)</f>
        <v xml:space="preserve">Maximiliano Ríos Galleguillos. </v>
      </c>
      <c r="L572" s="124" t="str">
        <f>VLOOKUP(A572,BASE.!$A$2:$T$878,12,FALSE)</f>
        <v>Avenida San Pablo Nº5959, Lo Prado, Región Metropolitana.</v>
      </c>
      <c r="M572" s="124" t="str">
        <f>VLOOKUP(A572,BASE.!$A$2:$T$878,13,FALSE)</f>
        <v>XIII</v>
      </c>
      <c r="N572" s="124" t="str">
        <f>VLOOKUP(A572,BASE.!$A$2:$T$878,14,FALSE)</f>
        <v>Lo Prado</v>
      </c>
      <c r="O572" s="124">
        <f>VLOOKUP(A572,BASE.!$A$2:$T$878,15,FALSE)</f>
        <v>0</v>
      </c>
      <c r="P572" s="124">
        <f>VLOOKUP(A572,BASE.!$A$2:$T$878,16,FALSE)</f>
        <v>0</v>
      </c>
      <c r="Q572" s="124">
        <f>VLOOKUP(A572,BASE.!$A$2:$T$878,17,FALSE)</f>
        <v>0</v>
      </c>
      <c r="R572" s="124">
        <f>VLOOKUP(A572,BASE.!$A$2:$T$878,18,FALSE)</f>
        <v>91001</v>
      </c>
      <c r="S572" s="124" t="str">
        <f>VLOOKUP(A572,BASE.!$A$2:$T$878,19,FALSE)</f>
        <v xml:space="preserve">No se acompañan. Aplica Informe Jurídico Nº 09, de  fecha 14 de marzo de 2011 del Departamento Jurídico y Dictamen Nº 070791, de 2009, de la Contraloría General de la República.  
</v>
      </c>
      <c r="T572" s="169">
        <f>VLOOKUP(A572,BASE.!$A$2:$T$878,20,FALSE)</f>
        <v>37970</v>
      </c>
      <c r="U572" s="183">
        <v>7071</v>
      </c>
      <c r="V572" s="184">
        <v>9014796</v>
      </c>
      <c r="W572" s="184">
        <v>27044388</v>
      </c>
      <c r="X572" s="170">
        <v>44286</v>
      </c>
      <c r="Y572" s="166" t="s">
        <v>7879</v>
      </c>
      <c r="Z572" s="166" t="s">
        <v>7880</v>
      </c>
      <c r="AA572" s="183" t="s">
        <v>7979</v>
      </c>
    </row>
    <row r="573" spans="1:27" x14ac:dyDescent="0.2">
      <c r="A573" s="183">
        <v>7072</v>
      </c>
      <c r="B573" s="124" t="str">
        <f>VLOOKUP(A573,BASE.!$A$2:$T$878,2,FALSE)</f>
        <v xml:space="preserve">
I. Municipalidad de Coquimbo
</v>
      </c>
      <c r="C573" s="124">
        <f>VLOOKUP(A573,BASE.!$A$2:$T$878,3,FALSE)</f>
        <v>690403005</v>
      </c>
      <c r="D573" s="124" t="str">
        <f>VLOOKUP(A573,BASE.!$A$2:$T$878,4,FALSE)</f>
        <v>Municipalidad</v>
      </c>
      <c r="E573" s="124" t="str">
        <f>VLOOKUP(A573,BASE.!$A$2:$T$878,5,FALSE)</f>
        <v>Constitución Política de la República, art. 107.</v>
      </c>
      <c r="F573" s="124" t="str">
        <f>VLOOKUP(A573,BASE.!$A$2:$T$878,6,FALSE)</f>
        <v>Indefinida.</v>
      </c>
      <c r="G573" s="124" t="str">
        <f>VLOOKUP(A573,BASE.!$A$2:$T$878,7,FALSE)</f>
        <v>Según Ley Orgánica Nº 18.695, arts. 1º al 4º.</v>
      </c>
      <c r="H573" s="124" t="str">
        <f>VLOOKUP(A573,BASE.!$A$2:$T$878,8,FALSE)</f>
        <v>no tiene</v>
      </c>
      <c r="I573" s="124">
        <f>VLOOKUP(A573,BASE.!$A$2:$T$878,9,FALSE)</f>
        <v>0</v>
      </c>
      <c r="J573" s="124">
        <f>VLOOKUP(A573,BASE.!$A$2:$T$878,10,FALSE)</f>
        <v>0</v>
      </c>
      <c r="K573" s="124" t="str">
        <f>VLOOKUP(A573,BASE.!$A$2:$T$878,11,FALSE)</f>
        <v xml:space="preserve">Alcalde Titular: Marcelo Alejandro Pereira Peralta; </v>
      </c>
      <c r="L573" s="124" t="str">
        <f>VLOOKUP(A573,BASE.!$A$2:$T$878,12,FALSE)</f>
        <v xml:space="preserve">Bilbao Nº 348, ciudad de Coquimbo, Cuarta Región.
</v>
      </c>
      <c r="M573" s="124" t="str">
        <f>VLOOKUP(A573,BASE.!$A$2:$T$878,13,FALSE)</f>
        <v>IV</v>
      </c>
      <c r="N573" s="124" t="str">
        <f>VLOOKUP(A573,BASE.!$A$2:$T$878,14,FALSE)</f>
        <v>Coquimbo</v>
      </c>
      <c r="O573" s="124" t="str">
        <f>VLOOKUP(A573,BASE.!$A$2:$T$878,15,FALSE)</f>
        <v>Fono 51- 335300</v>
      </c>
      <c r="P573" s="124">
        <f>VLOOKUP(A573,BASE.!$A$2:$T$878,16,FALSE)</f>
        <v>0</v>
      </c>
      <c r="Q573" s="124">
        <f>VLOOKUP(A573,BASE.!$A$2:$T$878,17,FALSE)</f>
        <v>0</v>
      </c>
      <c r="R573" s="124">
        <f>VLOOKUP(A573,BASE.!$A$2:$T$878,18,FALSE)</f>
        <v>91001</v>
      </c>
      <c r="S573" s="124" t="str">
        <f>VLOOKUP(A573,BASE.!$A$2:$T$878,19,FALSE)</f>
        <v xml:space="preserve">No se acompañan. Aplica Informe Jurídico Nº 09, de  fecha 14 de marzo de 2011 del Departamento Jurídico y Dictamen Nº 070791, de 2009, de la Contraloría General de la República.  
</v>
      </c>
      <c r="T573" s="169">
        <f>VLOOKUP(A573,BASE.!$A$2:$T$878,20,FALSE)</f>
        <v>37970</v>
      </c>
      <c r="U573" s="183">
        <v>7072</v>
      </c>
      <c r="V573" s="184">
        <v>56986864</v>
      </c>
      <c r="W573" s="184">
        <v>169919387</v>
      </c>
      <c r="X573" s="170">
        <v>44286</v>
      </c>
      <c r="Y573" s="166" t="s">
        <v>7879</v>
      </c>
      <c r="Z573" s="166" t="s">
        <v>7880</v>
      </c>
      <c r="AA573" s="183" t="s">
        <v>7892</v>
      </c>
    </row>
    <row r="574" spans="1:27" x14ac:dyDescent="0.2">
      <c r="A574" s="183">
        <v>7076</v>
      </c>
      <c r="B574" s="124" t="str">
        <f>VLOOKUP(A574,BASE.!$A$2:$T$878,2,FALSE)</f>
        <v xml:space="preserve">Organización No Gubernamental de Desarrollo Corporación Educación El Quijote O.N.G. El Quijote
</v>
      </c>
      <c r="C574" s="124">
        <f>VLOOKUP(A574,BASE.!$A$2:$T$878,3,FALSE)</f>
        <v>650852001</v>
      </c>
      <c r="D574" s="124" t="str">
        <f>VLOOKUP(A574,BASE.!$A$2:$T$878,4,FALSE)</f>
        <v>Corporación de Derecho Privado.</v>
      </c>
      <c r="E574" s="124" t="str">
        <f>VLOOKUP(A574,BASE.!$A$2:$T$878,5,FALSE)</f>
        <v>Otorgado por Decreto Supremo Nº 646, de fecha 29 de junio de 2001, del Ministerio de Justicia.</v>
      </c>
      <c r="F574" s="124" t="str">
        <f>VLOOKUP(A574,BASE.!$A$2:$T$878,6,FALSE)</f>
        <v>Certificado de Vigencia del Servicio de Registro Civil e Identificación, emitido con fecha 23 de agosto de 2020, Folio N° 500342012564.</v>
      </c>
      <c r="G574" s="124" t="str">
        <f>VLOOKUP(A574,BASE.!$A$2:$T$878,7,FALSE)</f>
        <v>Promoción del desarrollo, especialmente de las personas, familias, grupos y comunidades que viven en condiciones de pobreza y/o marginalidad.</v>
      </c>
      <c r="H574" s="124" t="str">
        <f>VLOOKUP(A574,BASE.!$A$2:$T$878,8,FALSE)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74" s="124" t="str">
        <f>VLOOKUP(A574,BASE.!$A$2:$T$878,9,FALSE)</f>
        <v>Durarán dos años en sus cargos.</v>
      </c>
      <c r="J574" s="124" t="str">
        <f>VLOOKUP(A574,BASE.!$A$2:$T$878,10,FALSE)</f>
        <v>Periodo 6 de octubre del 2018 al 6 de octubre del 2020.</v>
      </c>
      <c r="K574" s="124" t="str">
        <f>VLOOKUP(A574,BASE.!$A$2:$T$878,11,FALSE)</f>
        <v xml:space="preserve"> Presidente: María Cecilia Sarmiento Videla  
</v>
      </c>
      <c r="L574" s="124" t="str">
        <f>VLOOKUP(A574,BASE.!$A$2:$T$878,12,FALSE)</f>
        <v xml:space="preserve">CalleAlmirante Cristobal Colón N° 523, Quilicura, Región Metropolitana.
</v>
      </c>
      <c r="M574" s="124" t="str">
        <f>VLOOKUP(A574,BASE.!$A$2:$T$878,13,FALSE)</f>
        <v>XIII</v>
      </c>
      <c r="N574" s="124" t="str">
        <f>VLOOKUP(A574,BASE.!$A$2:$T$878,14,FALSE)</f>
        <v>Quilicura</v>
      </c>
      <c r="O574" s="124">
        <f>VLOOKUP(A574,BASE.!$A$2:$T$878,15,FALSE)</f>
        <v>981829131</v>
      </c>
      <c r="P574" s="124" t="str">
        <f>VLOOKUP(A574,BASE.!$A$2:$T$878,16,FALSE)</f>
        <v>elquijote5@gmail.com</v>
      </c>
      <c r="Q574" s="124">
        <f>VLOOKUP(A574,BASE.!$A$2:$T$878,17,FALSE)</f>
        <v>0</v>
      </c>
      <c r="R574" s="124" t="str">
        <f>VLOOKUP(A574,BASE.!$A$2:$T$878,18,FALSE)</f>
        <v>93401: Institución de Asistencia Social</v>
      </c>
      <c r="S574" s="124" t="str">
        <f>VLOOKUP(A574,BASE.!$A$2:$T$878,19,FALSE)</f>
        <v>Acompañó Certificado financiero correspondiente al año 2019, aprobado por el Sub Departamento de Supervisión Financiera</v>
      </c>
      <c r="T574" s="169">
        <f>VLOOKUP(A574,BASE.!$A$2:$T$878,20,FALSE)</f>
        <v>37970</v>
      </c>
      <c r="U574" s="183">
        <v>7076</v>
      </c>
      <c r="V574" s="184">
        <v>16033200</v>
      </c>
      <c r="W574" s="184">
        <v>52428564</v>
      </c>
      <c r="X574" s="170">
        <v>44286</v>
      </c>
      <c r="Y574" s="166" t="s">
        <v>7879</v>
      </c>
      <c r="Z574" s="166" t="s">
        <v>7880</v>
      </c>
      <c r="AA574" s="183" t="s">
        <v>70</v>
      </c>
    </row>
    <row r="575" spans="1:27" x14ac:dyDescent="0.2">
      <c r="A575" s="183">
        <v>7079</v>
      </c>
      <c r="B575" s="124" t="str">
        <f>VLOOKUP(A575,BASE.!$A$2:$T$878,2,FALSE)</f>
        <v>Corporación Municipal de Castro para la Educación, Salud y Atención al Menor</v>
      </c>
      <c r="C575" s="124">
        <f>VLOOKUP(A575,BASE.!$A$2:$T$878,3,FALSE)</f>
        <v>711497005</v>
      </c>
      <c r="D575" s="124" t="str">
        <f>VLOOKUP(A575,BASE.!$A$2:$T$878,4,FALSE)</f>
        <v>Corporación de Derecho Privado.</v>
      </c>
      <c r="E575" s="124" t="str">
        <f>VLOOKUP(A575,BASE.!$A$2:$T$878,5,FALSE)</f>
        <v xml:space="preserve">Decreto Supremo Nº 530, de 26 de junio de 1984, del Ministerio de Justicia. </v>
      </c>
      <c r="F575" s="124" t="str">
        <f>VLOOKUP(A575,BASE.!$A$2:$T$878,6,FALSE)</f>
        <v>Certificado de Vigencia Folio Nº 500363461027, de 28 de diciembre de 2020, del Servicio de Registro Civil e Identificación.</v>
      </c>
      <c r="G575" s="124" t="str">
        <f>VLOOKUP(A575,BASE.!$A$2:$T$878,7,FALSE)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75" s="124" t="str">
        <f>VLOOKUP(A575,BASE.!$A$2:$T$878,8,FALSE)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75" s="124" t="str">
        <f>VLOOKUP(A575,BASE.!$A$2:$T$878,9,FALSE)</f>
        <v>Durarán 2 años en sus cargos.</v>
      </c>
      <c r="J575" s="124" t="str">
        <f>VLOOKUP(A575,BASE.!$A$2:$T$878,10,FALSE)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75" s="124" t="str">
        <f>VLOOKUP(A575,BASE.!$A$2:$T$878,11,FALSE)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75" s="124" t="str">
        <f>VLOOKUP(A575,BASE.!$A$2:$T$878,12,FALSE)</f>
        <v xml:space="preserve">Bernardo O´Higgins N° 557,  comuna de Castro, Décima Región 
</v>
      </c>
      <c r="M575" s="124" t="str">
        <f>VLOOKUP(A575,BASE.!$A$2:$T$878,13,FALSE)</f>
        <v>X</v>
      </c>
      <c r="N575" s="124" t="str">
        <f>VLOOKUP(A575,BASE.!$A$2:$T$878,14,FALSE)</f>
        <v>Castro</v>
      </c>
      <c r="O575" s="124" t="str">
        <f>VLOOKUP(A575,BASE.!$A$2:$T$878,15,FALSE)</f>
        <v xml:space="preserve">652537501 - 652537502
Fax: 531101
 </v>
      </c>
      <c r="P575" s="124" t="str">
        <f>VLOOKUP(A575,BASE.!$A$2:$T$878,16,FALSE)</f>
        <v xml:space="preserve">secretaria@corpocas.cl
Correo Marcelo Fuentes García (Secretario General) mfuentes@corpocas.cl 
</v>
      </c>
      <c r="Q575" s="124">
        <f>VLOOKUP(A575,BASE.!$A$2:$T$878,17,FALSE)</f>
        <v>0</v>
      </c>
      <c r="R575" s="124">
        <f>VLOOKUP(A575,BASE.!$A$2:$T$878,18,FALSE)</f>
        <v>93401</v>
      </c>
      <c r="S575" s="124" t="str">
        <f>VLOOKUP(A575,BASE.!$A$2:$T$878,19,FALSE)</f>
        <v xml:space="preserve">Se acompaña Certificado Financiero de la Institución, correspondiente al año 2019, y aprobado por el Subdepartamento de  Supervisión Financiera Nacional. </v>
      </c>
      <c r="T575" s="169">
        <f>VLOOKUP(A575,BASE.!$A$2:$T$878,20,FALSE)</f>
        <v>37970</v>
      </c>
      <c r="U575" s="183">
        <v>7079</v>
      </c>
      <c r="V575" s="184">
        <v>0</v>
      </c>
      <c r="W575" s="184">
        <v>6596442</v>
      </c>
      <c r="X575" s="170">
        <v>44286</v>
      </c>
      <c r="Y575" s="166" t="s">
        <v>7879</v>
      </c>
      <c r="Z575" s="166" t="s">
        <v>7880</v>
      </c>
      <c r="AA575" s="183" t="s">
        <v>7908</v>
      </c>
    </row>
    <row r="576" spans="1:27" x14ac:dyDescent="0.2">
      <c r="A576" s="183">
        <v>7081</v>
      </c>
      <c r="B576" s="124" t="str">
        <f>VLOOKUP(A576,BASE.!$A$2:$T$878,2,FALSE)</f>
        <v xml:space="preserve">
I. Municipalidad de Macul
</v>
      </c>
      <c r="C576" s="124">
        <f>VLOOKUP(A576,BASE.!$A$2:$T$878,3,FALSE)</f>
        <v>692537009</v>
      </c>
      <c r="D576" s="124" t="str">
        <f>VLOOKUP(A576,BASE.!$A$2:$T$878,4,FALSE)</f>
        <v xml:space="preserve">Municipalidad
</v>
      </c>
      <c r="E576" s="124" t="str">
        <f>VLOOKUP(A576,BASE.!$A$2:$T$878,5,FALSE)</f>
        <v>Constitución Política de la República, art. 107.</v>
      </c>
      <c r="F576" s="124" t="str">
        <f>VLOOKUP(A576,BASE.!$A$2:$T$878,6,FALSE)</f>
        <v xml:space="preserve">Indefinida.
</v>
      </c>
      <c r="G576" s="124" t="str">
        <f>VLOOKUP(A576,BASE.!$A$2:$T$878,7,FALSE)</f>
        <v>Según Ley Orgánica Nº 18.695, arts. 1º al 4º.</v>
      </c>
      <c r="H576" s="124" t="str">
        <f>VLOOKUP(A576,BASE.!$A$2:$T$878,8,FALSE)</f>
        <v>no tiene</v>
      </c>
      <c r="I576" s="124">
        <f>VLOOKUP(A576,BASE.!$A$2:$T$878,9,FALSE)</f>
        <v>0</v>
      </c>
      <c r="J576" s="124">
        <f>VLOOKUP(A576,BASE.!$A$2:$T$878,10,FALSE)</f>
        <v>0</v>
      </c>
      <c r="K576" s="124" t="str">
        <f>VLOOKUP(A576,BASE.!$A$2:$T$878,11,FALSE)</f>
        <v xml:space="preserve">Gonzalo Eugenio Montoya Riquelme  </v>
      </c>
      <c r="L576" s="124" t="str">
        <f>VLOOKUP(A576,BASE.!$A$2:$T$878,12,FALSE)</f>
        <v xml:space="preserve">Avenida Los Plátanos Nº3130, Macul, Región Metropolitana.
</v>
      </c>
      <c r="M576" s="124" t="str">
        <f>VLOOKUP(A576,BASE.!$A$2:$T$878,13,FALSE)</f>
        <v>XIII</v>
      </c>
      <c r="N576" s="124" t="str">
        <f>VLOOKUP(A576,BASE.!$A$2:$T$878,14,FALSE)</f>
        <v>Macul</v>
      </c>
      <c r="O576" s="124" t="str">
        <f>VLOOKUP(A576,BASE.!$A$2:$T$878,15,FALSE)</f>
        <v>Fono: 56) - (2) - 28100600</v>
      </c>
      <c r="P576" s="124" t="str">
        <f>VLOOKUP(A576,BASE.!$A$2:$T$878,16,FALSE)</f>
        <v xml:space="preserve">gmontoya@munimacul.cl
acampos@munimacul.cl
evaldesm@munimacul.cl
</v>
      </c>
      <c r="Q576" s="124">
        <f>VLOOKUP(A576,BASE.!$A$2:$T$878,17,FALSE)</f>
        <v>0</v>
      </c>
      <c r="R576" s="124">
        <f>VLOOKUP(A576,BASE.!$A$2:$T$878,18,FALSE)</f>
        <v>91001</v>
      </c>
      <c r="S576" s="124" t="str">
        <f>VLOOKUP(A576,BASE.!$A$2:$T$878,19,FALSE)</f>
        <v xml:space="preserve">No se acompañan. Aplica Informe Jurídico Nº 09, de  fecha 14 de marzo de 2011 del Departamento Jurídico y Dictamen Nº 070791, de 2009, de la Contraloría General de la República.  
</v>
      </c>
      <c r="T576" s="169">
        <f>VLOOKUP(A576,BASE.!$A$2:$T$878,20,FALSE)</f>
        <v>37970</v>
      </c>
      <c r="U576" s="183">
        <v>7081</v>
      </c>
      <c r="V576" s="184">
        <v>9014796</v>
      </c>
      <c r="W576" s="184">
        <v>27044388</v>
      </c>
      <c r="X576" s="170">
        <v>44286</v>
      </c>
      <c r="Y576" s="166" t="s">
        <v>7879</v>
      </c>
      <c r="Z576" s="166" t="s">
        <v>7880</v>
      </c>
      <c r="AA576" s="183" t="s">
        <v>7950</v>
      </c>
    </row>
    <row r="577" spans="1:27" x14ac:dyDescent="0.2">
      <c r="A577" s="183">
        <v>7082</v>
      </c>
      <c r="B577" s="124" t="str">
        <f>VLOOKUP(A577,BASE.!$A$2:$T$878,2,FALSE)</f>
        <v xml:space="preserve">
I. Municipalidad de San Bernardo
</v>
      </c>
      <c r="C577" s="124">
        <f>VLOOKUP(A577,BASE.!$A$2:$T$878,3,FALSE)</f>
        <v>690727005</v>
      </c>
      <c r="D577" s="124" t="str">
        <f>VLOOKUP(A577,BASE.!$A$2:$T$878,4,FALSE)</f>
        <v>Municipalidad</v>
      </c>
      <c r="E577" s="124" t="str">
        <f>VLOOKUP(A577,BASE.!$A$2:$T$878,5,FALSE)</f>
        <v>Constitución Política de la República, art. 107.</v>
      </c>
      <c r="F577" s="124" t="str">
        <f>VLOOKUP(A577,BASE.!$A$2:$T$878,6,FALSE)</f>
        <v>Indefinida.</v>
      </c>
      <c r="G577" s="124" t="str">
        <f>VLOOKUP(A577,BASE.!$A$2:$T$878,7,FALSE)</f>
        <v>Según Ley Orgánica Nº 18.695, arts. 1º al 4º.</v>
      </c>
      <c r="H577" s="124" t="str">
        <f>VLOOKUP(A577,BASE.!$A$2:$T$878,8,FALSE)</f>
        <v>no tiene</v>
      </c>
      <c r="I577" s="124">
        <f>VLOOKUP(A577,BASE.!$A$2:$T$878,9,FALSE)</f>
        <v>0</v>
      </c>
      <c r="J577" s="124">
        <f>VLOOKUP(A577,BASE.!$A$2:$T$878,10,FALSE)</f>
        <v>0</v>
      </c>
      <c r="K577" s="124" t="str">
        <f>VLOOKUP(A577,BASE.!$A$2:$T$878,11,FALSE)</f>
        <v xml:space="preserve">María Nora Cuevas Contreras </v>
      </c>
      <c r="L577" s="124" t="str">
        <f>VLOOKUP(A577,BASE.!$A$2:$T$878,12,FALSE)</f>
        <v xml:space="preserve">Eyzaguirre Nº 450, San Bernardo, Región Metropolitana.
</v>
      </c>
      <c r="M577" s="124" t="str">
        <f>VLOOKUP(A577,BASE.!$A$2:$T$878,13,FALSE)</f>
        <v>XIII</v>
      </c>
      <c r="N577" s="124" t="str">
        <f>VLOOKUP(A577,BASE.!$A$2:$T$878,14,FALSE)</f>
        <v>San Bernardo</v>
      </c>
      <c r="O577" s="124" t="str">
        <f>VLOOKUP(A577,BASE.!$A$2:$T$878,15,FALSE)</f>
        <v xml:space="preserve">Fono: 2927 0000 – 2927 0724
</v>
      </c>
      <c r="P577" s="124">
        <f>VLOOKUP(A577,BASE.!$A$2:$T$878,16,FALSE)</f>
        <v>0</v>
      </c>
      <c r="Q577" s="124">
        <f>VLOOKUP(A577,BASE.!$A$2:$T$878,17,FALSE)</f>
        <v>0</v>
      </c>
      <c r="R577" s="124">
        <f>VLOOKUP(A577,BASE.!$A$2:$T$878,18,FALSE)</f>
        <v>91001</v>
      </c>
      <c r="S577" s="124" t="str">
        <f>VLOOKUP(A577,BASE.!$A$2:$T$878,19,FALSE)</f>
        <v>No se acompañan. Aplica Informe Jurídico Nº 09, de fecha 14 de marzo de 2011 del Departamento Jurídico y Dictamen Nº 070791, de 2009, de la Contraloría General de la República.</v>
      </c>
      <c r="T577" s="169">
        <f>VLOOKUP(A577,BASE.!$A$2:$T$878,20,FALSE)</f>
        <v>37970</v>
      </c>
      <c r="U577" s="183">
        <v>7082</v>
      </c>
      <c r="V577" s="184">
        <v>10159532</v>
      </c>
      <c r="W577" s="184">
        <v>30478596</v>
      </c>
      <c r="X577" s="170">
        <v>44286</v>
      </c>
      <c r="Y577" s="166" t="s">
        <v>7879</v>
      </c>
      <c r="Z577" s="166" t="s">
        <v>7880</v>
      </c>
      <c r="AA577" s="183" t="s">
        <v>7969</v>
      </c>
    </row>
    <row r="578" spans="1:27" x14ac:dyDescent="0.2">
      <c r="A578" s="183">
        <v>7083</v>
      </c>
      <c r="B578" s="124" t="str">
        <f>VLOOKUP(A578,BASE.!$A$2:$T$878,2,FALSE)</f>
        <v xml:space="preserve">
I. Municipalidad de Copiapó
</v>
      </c>
      <c r="C578" s="124">
        <f>VLOOKUP(A578,BASE.!$A$2:$T$878,3,FALSE)</f>
        <v>690302004</v>
      </c>
      <c r="D578" s="124" t="str">
        <f>VLOOKUP(A578,BASE.!$A$2:$T$878,4,FALSE)</f>
        <v>Municipalidad</v>
      </c>
      <c r="E578" s="124" t="str">
        <f>VLOOKUP(A578,BASE.!$A$2:$T$878,5,FALSE)</f>
        <v>Constitución Política de la República, art. 107.</v>
      </c>
      <c r="F578" s="124" t="str">
        <f>VLOOKUP(A578,BASE.!$A$2:$T$878,6,FALSE)</f>
        <v>Indefinida.</v>
      </c>
      <c r="G578" s="124" t="str">
        <f>VLOOKUP(A578,BASE.!$A$2:$T$878,7,FALSE)</f>
        <v>Según Ley Orgánica Nº 18.695, arts. 1º al 4º.</v>
      </c>
      <c r="H578" s="124" t="str">
        <f>VLOOKUP(A578,BASE.!$A$2:$T$878,8,FALSE)</f>
        <v>no tiene</v>
      </c>
      <c r="I578" s="124">
        <f>VLOOKUP(A578,BASE.!$A$2:$T$878,9,FALSE)</f>
        <v>0</v>
      </c>
      <c r="J578" s="124">
        <f>VLOOKUP(A578,BASE.!$A$2:$T$878,10,FALSE)</f>
        <v>0</v>
      </c>
      <c r="K578" s="124" t="str">
        <f>VLOOKUP(A578,BASE.!$A$2:$T$878,11,FALSE)</f>
        <v>Marcos Rodrigo López Rivera</v>
      </c>
      <c r="L578" s="124" t="str">
        <f>VLOOKUP(A578,BASE.!$A$2:$T$878,12,FALSE)</f>
        <v>Chacabuco Nº 857, Copiapó, Tercera Región</v>
      </c>
      <c r="M578" s="124" t="str">
        <f>VLOOKUP(A578,BASE.!$A$2:$T$878,13,FALSE)</f>
        <v>III</v>
      </c>
      <c r="N578" s="124" t="str">
        <f>VLOOKUP(A578,BASE.!$A$2:$T$878,14,FALSE)</f>
        <v>Copiapó</v>
      </c>
      <c r="O578" s="124">
        <f>VLOOKUP(A578,BASE.!$A$2:$T$878,15,FALSE)</f>
        <v>0</v>
      </c>
      <c r="P578" s="124">
        <f>VLOOKUP(A578,BASE.!$A$2:$T$878,16,FALSE)</f>
        <v>0</v>
      </c>
      <c r="Q578" s="124">
        <f>VLOOKUP(A578,BASE.!$A$2:$T$878,17,FALSE)</f>
        <v>0</v>
      </c>
      <c r="R578" s="124" t="str">
        <f>VLOOKUP(A578,BASE.!$A$2:$T$878,18,FALSE)</f>
        <v>91001: Administración Pública</v>
      </c>
      <c r="S578" s="124" t="str">
        <f>VLOOKUP(A578,BASE.!$A$2:$T$878,19,FALSE)</f>
        <v xml:space="preserve">Se acompañan Balance de comprobación y de Saldos, correspondientes al año 2009, aprobados por la Unidad de Supervisión Financiera Nacional. </v>
      </c>
      <c r="T578" s="169">
        <f>VLOOKUP(A578,BASE.!$A$2:$T$878,20,FALSE)</f>
        <v>37970</v>
      </c>
      <c r="U578" s="183">
        <v>7083</v>
      </c>
      <c r="V578" s="184">
        <v>22458168</v>
      </c>
      <c r="W578" s="184">
        <v>38057643</v>
      </c>
      <c r="X578" s="170">
        <v>44286</v>
      </c>
      <c r="Y578" s="166" t="s">
        <v>7879</v>
      </c>
      <c r="Z578" s="166" t="s">
        <v>7880</v>
      </c>
      <c r="AA578" s="183" t="s">
        <v>7954</v>
      </c>
    </row>
    <row r="579" spans="1:27" x14ac:dyDescent="0.2">
      <c r="A579" s="183">
        <v>7085</v>
      </c>
      <c r="B579" s="124" t="str">
        <f>VLOOKUP(A579,BASE.!$A$2:$T$878,2,FALSE)</f>
        <v>Corporación Educacional y de Beneficencia Cristo Joven</v>
      </c>
      <c r="C579" s="124">
        <f>VLOOKUP(A579,BASE.!$A$2:$T$878,3,FALSE)</f>
        <v>730998007</v>
      </c>
      <c r="D579" s="124" t="str">
        <f>VLOOKUP(A579,BASE.!$A$2:$T$878,4,FALSE)</f>
        <v>Corporación de Derecho Privado.</v>
      </c>
      <c r="E579" s="124" t="str">
        <f>VLOOKUP(A579,BASE.!$A$2:$T$878,5,FALSE)</f>
        <v>Otorgada por Decreto Supremo Nº 93, de fecha 23 de enero de 1995, del Ministerio de Justicia, publicado en el Diario Oficial el día 23 de enero de 1995.</v>
      </c>
      <c r="F579" s="124" t="str">
        <f>VLOOKUP(A579,BASE.!$A$2:$T$878,6,FALSE)</f>
        <v xml:space="preserve">Certificado de vigencia, folio Nº 500344703890, de fecha 08 de septiembre de 2020, del Servicio de Registro Civil e Identificación. 
</v>
      </c>
      <c r="G579" s="124" t="str">
        <f>VLOOKUP(A579,BASE.!$A$2:$T$878,7,FALSE)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79" s="124" t="str">
        <f>VLOOKUP(A579,BASE.!$A$2:$T$878,8,FALSE)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579" s="124" t="str">
        <f>VLOOKUP(A579,BASE.!$A$2:$T$878,9,FALSE)</f>
        <v xml:space="preserve">Durarán 01 año en sus cargos.
</v>
      </c>
      <c r="J579" s="124" t="str">
        <f>VLOOKUP(A579,BASE.!$A$2:$T$878,10,FALSE)</f>
        <v>De  03 de julio de 2019 al 03 de julio de 2020.</v>
      </c>
      <c r="K579" s="124" t="str">
        <f>VLOOKUP(A579,BASE.!$A$2:$T$878,11,FALSE)</f>
        <v xml:space="preserve">Presidenta: Ana María Ordenes Lopez 
Director Ejecutivo: Justo Pastor Valdes Manzanares
</v>
      </c>
      <c r="L579" s="124" t="str">
        <f>VLOOKUP(A579,BASE.!$A$2:$T$878,12,FALSE)</f>
        <v xml:space="preserve">Venezuela Nº 5950, Lo Hermida, comuna de Peñalolén, Región Metropolitana. 
</v>
      </c>
      <c r="M579" s="124" t="str">
        <f>VLOOKUP(A579,BASE.!$A$2:$T$878,13,FALSE)</f>
        <v>XIII</v>
      </c>
      <c r="N579" s="124" t="str">
        <f>VLOOKUP(A579,BASE.!$A$2:$T$878,14,FALSE)</f>
        <v>Peñalolén</v>
      </c>
      <c r="O579" s="124" t="str">
        <f>VLOOKUP(A579,BASE.!$A$2:$T$878,15,FALSE)</f>
        <v>(02) 2728144- 2716913</v>
      </c>
      <c r="P579" s="124" t="str">
        <f>VLOOKUP(A579,BASE.!$A$2:$T$878,16,FALSE)</f>
        <v xml:space="preserve">corporación@cristojoven.cl
www.cristojoven.cl 
</v>
      </c>
      <c r="Q579" s="124">
        <f>VLOOKUP(A579,BASE.!$A$2:$T$878,17,FALSE)</f>
        <v>0</v>
      </c>
      <c r="R579" s="124" t="str">
        <f>VLOOKUP(A579,BASE.!$A$2:$T$878,18,FALSE)</f>
        <v>93401: Institución de Asistencia Social</v>
      </c>
      <c r="S579" s="124" t="str">
        <f>VLOOKUP(A579,BASE.!$A$2:$T$878,19,FALSE)</f>
        <v>Se acompaña certificado financiero correspondiente al año 2019 aprobado por el  Sub Departamento de Supervisión Financiera Nacional.</v>
      </c>
      <c r="T579" s="169">
        <f>VLOOKUP(A579,BASE.!$A$2:$T$878,20,FALSE)</f>
        <v>37970</v>
      </c>
      <c r="U579" s="183">
        <v>7085</v>
      </c>
      <c r="V579" s="184">
        <v>6206400</v>
      </c>
      <c r="W579" s="184">
        <v>18774360</v>
      </c>
      <c r="X579" s="170">
        <v>44286</v>
      </c>
      <c r="Y579" s="166" t="s">
        <v>7879</v>
      </c>
      <c r="Z579" s="166" t="s">
        <v>7880</v>
      </c>
      <c r="AA579" s="183" t="s">
        <v>7961</v>
      </c>
    </row>
    <row r="580" spans="1:27" x14ac:dyDescent="0.2">
      <c r="A580" s="183">
        <v>7086</v>
      </c>
      <c r="B580" s="124" t="str">
        <f>VLOOKUP(A580,BASE.!$A$2:$T$878,2,FALSE)</f>
        <v xml:space="preserve">Organización No Gubernamental de Desarrollo socialcreativa -  O.N.G. SocialCreativa (ex ONG Cordillera).
</v>
      </c>
      <c r="C580" s="124">
        <f>VLOOKUP(A580,BASE.!$A$2:$T$878,3,FALSE)</f>
        <v>746157002</v>
      </c>
      <c r="D580" s="124" t="str">
        <f>VLOOKUP(A580,BASE.!$A$2:$T$878,4,FALSE)</f>
        <v>Corporación de Derecho Privado.</v>
      </c>
      <c r="E580" s="124" t="str">
        <f>VLOOKUP(A580,BASE.!$A$2:$T$878,5,FALSE)</f>
        <v>Otorgado por Decreto Supremo Nº 1314, de fecha 10 de diciembre de 1998, del Ministerio de Justicia.</v>
      </c>
      <c r="F580" s="124" t="str">
        <f>VLOOKUP(A580,BASE.!$A$2:$T$878,6,FALSE)</f>
        <v>Certificado de Vigencia  de persona jurídica sin fines de lucro, folio Nº 500355319021, emitido el 10 de noviembre de 2020 por el SRCeI</v>
      </c>
      <c r="G580" s="124" t="str">
        <f>VLOOKUP(A580,BASE.!$A$2:$T$878,7,FALSE)</f>
        <v>Promoción del desarrollo, especialmente de las personas, familias, grupos y comunidades que viven en condiciones de pobreza y/o marginalidad.</v>
      </c>
      <c r="H580" s="124" t="str">
        <f>VLOOKUP(A580,BASE.!$A$2:$T$878,8,FALSE)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0" s="124" t="str">
        <f>VLOOKUP(A580,BASE.!$A$2:$T$878,9,FALSE)</f>
        <v>Durarán dos años en sus cargos</v>
      </c>
      <c r="J580" s="124" t="str">
        <f>VLOOKUP(A580,BASE.!$A$2:$T$878,10,FALSE)</f>
        <v>Del 19 de julio de 2018 al 19 de julio de 2020, de manera que el Directorio se encuentra vencido.
Obs: Se solicitarán antecedentes mediante correo electrónico.</v>
      </c>
      <c r="K580" s="124" t="str">
        <f>VLOOKUP(A580,BASE.!$A$2:$T$878,11,FALSE)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0" s="124" t="str">
        <f>VLOOKUP(A580,BASE.!$A$2:$T$878,12,FALSE)</f>
        <v xml:space="preserve">Ponce de Zamora N° 1784, La Florida, Región Metropolitana.
</v>
      </c>
      <c r="M580" s="124" t="str">
        <f>VLOOKUP(A580,BASE.!$A$2:$T$878,13,FALSE)</f>
        <v>XIII</v>
      </c>
      <c r="N580" s="124" t="str">
        <f>VLOOKUP(A580,BASE.!$A$2:$T$878,14,FALSE)</f>
        <v>La Florida</v>
      </c>
      <c r="O580" s="124" t="str">
        <f>VLOOKUP(A580,BASE.!$A$2:$T$878,15,FALSE)</f>
        <v xml:space="preserve">224000227
</v>
      </c>
      <c r="P580" s="124" t="str">
        <f>VLOOKUP(A580,BASE.!$A$2:$T$878,16,FALSE)</f>
        <v>direccionadministrativa@socialcreativa.cl</v>
      </c>
      <c r="Q580" s="124">
        <f>VLOOKUP(A580,BASE.!$A$2:$T$878,17,FALSE)</f>
        <v>0</v>
      </c>
      <c r="R580" s="124" t="str">
        <f>VLOOKUP(A580,BASE.!$A$2:$T$878,18,FALSE)</f>
        <v>93401: Institución de Asistencia Social</v>
      </c>
      <c r="S580" s="124" t="str">
        <f>VLOOKUP(A580,BASE.!$A$2:$T$878,19,FALSE)</f>
        <v xml:space="preserve">Antecedentes financieros correspondientes al año 2019, aprobados por el Subdepartamento de Supervisión Financiera Nacional. </v>
      </c>
      <c r="T580" s="169">
        <f>VLOOKUP(A580,BASE.!$A$2:$T$878,20,FALSE)</f>
        <v>37970</v>
      </c>
      <c r="U580" s="183">
        <v>7086</v>
      </c>
      <c r="V580" s="184">
        <v>14429880</v>
      </c>
      <c r="W580" s="184">
        <v>43289640</v>
      </c>
      <c r="X580" s="170">
        <v>44286</v>
      </c>
      <c r="Y580" s="166" t="s">
        <v>7879</v>
      </c>
      <c r="Z580" s="166" t="s">
        <v>7880</v>
      </c>
      <c r="AA580" s="183" t="s">
        <v>7949</v>
      </c>
    </row>
    <row r="581" spans="1:27" x14ac:dyDescent="0.2">
      <c r="A581" s="183">
        <v>7086</v>
      </c>
      <c r="B581" s="124" t="str">
        <f>VLOOKUP(A581,BASE.!$A$2:$T$878,2,FALSE)</f>
        <v xml:space="preserve">Organización No Gubernamental de Desarrollo socialcreativa -  O.N.G. SocialCreativa (ex ONG Cordillera).
</v>
      </c>
      <c r="C581" s="124">
        <f>VLOOKUP(A581,BASE.!$A$2:$T$878,3,FALSE)</f>
        <v>746157002</v>
      </c>
      <c r="D581" s="124" t="str">
        <f>VLOOKUP(A581,BASE.!$A$2:$T$878,4,FALSE)</f>
        <v>Corporación de Derecho Privado.</v>
      </c>
      <c r="E581" s="124" t="str">
        <f>VLOOKUP(A581,BASE.!$A$2:$T$878,5,FALSE)</f>
        <v>Otorgado por Decreto Supremo Nº 1314, de fecha 10 de diciembre de 1998, del Ministerio de Justicia.</v>
      </c>
      <c r="F581" s="124" t="str">
        <f>VLOOKUP(A581,BASE.!$A$2:$T$878,6,FALSE)</f>
        <v>Certificado de Vigencia  de persona jurídica sin fines de lucro, folio Nº 500355319021, emitido el 10 de noviembre de 2020 por el SRCeI</v>
      </c>
      <c r="G581" s="124" t="str">
        <f>VLOOKUP(A581,BASE.!$A$2:$T$878,7,FALSE)</f>
        <v>Promoción del desarrollo, especialmente de las personas, familias, grupos y comunidades que viven en condiciones de pobreza y/o marginalidad.</v>
      </c>
      <c r="H581" s="124" t="str">
        <f>VLOOKUP(A581,BASE.!$A$2:$T$878,8,FALSE)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1" s="124" t="str">
        <f>VLOOKUP(A581,BASE.!$A$2:$T$878,9,FALSE)</f>
        <v>Durarán dos años en sus cargos</v>
      </c>
      <c r="J581" s="124" t="str">
        <f>VLOOKUP(A581,BASE.!$A$2:$T$878,10,FALSE)</f>
        <v>Del 19 de julio de 2018 al 19 de julio de 2020, de manera que el Directorio se encuentra vencido.
Obs: Se solicitarán antecedentes mediante correo electrónico.</v>
      </c>
      <c r="K581" s="124" t="str">
        <f>VLOOKUP(A581,BASE.!$A$2:$T$878,11,FALSE)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1" s="124" t="str">
        <f>VLOOKUP(A581,BASE.!$A$2:$T$878,12,FALSE)</f>
        <v xml:space="preserve">Ponce de Zamora N° 1784, La Florida, Región Metropolitana.
</v>
      </c>
      <c r="M581" s="124" t="str">
        <f>VLOOKUP(A581,BASE.!$A$2:$T$878,13,FALSE)</f>
        <v>XIII</v>
      </c>
      <c r="N581" s="124" t="str">
        <f>VLOOKUP(A581,BASE.!$A$2:$T$878,14,FALSE)</f>
        <v>La Florida</v>
      </c>
      <c r="O581" s="124" t="str">
        <f>VLOOKUP(A581,BASE.!$A$2:$T$878,15,FALSE)</f>
        <v xml:space="preserve">224000227
</v>
      </c>
      <c r="P581" s="124" t="str">
        <f>VLOOKUP(A581,BASE.!$A$2:$T$878,16,FALSE)</f>
        <v>direccionadministrativa@socialcreativa.cl</v>
      </c>
      <c r="Q581" s="124">
        <f>VLOOKUP(A581,BASE.!$A$2:$T$878,17,FALSE)</f>
        <v>0</v>
      </c>
      <c r="R581" s="124" t="str">
        <f>VLOOKUP(A581,BASE.!$A$2:$T$878,18,FALSE)</f>
        <v>93401: Institución de Asistencia Social</v>
      </c>
      <c r="S581" s="124" t="str">
        <f>VLOOKUP(A581,BASE.!$A$2:$T$878,19,FALSE)</f>
        <v xml:space="preserve">Antecedentes financieros correspondientes al año 2019, aprobados por el Subdepartamento de Supervisión Financiera Nacional. </v>
      </c>
      <c r="T581" s="169">
        <f>VLOOKUP(A581,BASE.!$A$2:$T$878,20,FALSE)</f>
        <v>37970</v>
      </c>
      <c r="U581" s="183">
        <v>7086</v>
      </c>
      <c r="V581" s="184">
        <v>14429880</v>
      </c>
      <c r="W581" s="184">
        <v>43289640</v>
      </c>
      <c r="X581" s="170">
        <v>44286</v>
      </c>
      <c r="Y581" s="166" t="s">
        <v>7879</v>
      </c>
      <c r="Z581" s="166" t="s">
        <v>7880</v>
      </c>
      <c r="AA581" s="183" t="s">
        <v>7960</v>
      </c>
    </row>
    <row r="582" spans="1:27" x14ac:dyDescent="0.2">
      <c r="A582" s="183">
        <v>7086</v>
      </c>
      <c r="B582" s="124" t="str">
        <f>VLOOKUP(A582,BASE.!$A$2:$T$878,2,FALSE)</f>
        <v xml:space="preserve">Organización No Gubernamental de Desarrollo socialcreativa -  O.N.G. SocialCreativa (ex ONG Cordillera).
</v>
      </c>
      <c r="C582" s="124">
        <f>VLOOKUP(A582,BASE.!$A$2:$T$878,3,FALSE)</f>
        <v>746157002</v>
      </c>
      <c r="D582" s="124" t="str">
        <f>VLOOKUP(A582,BASE.!$A$2:$T$878,4,FALSE)</f>
        <v>Corporación de Derecho Privado.</v>
      </c>
      <c r="E582" s="124" t="str">
        <f>VLOOKUP(A582,BASE.!$A$2:$T$878,5,FALSE)</f>
        <v>Otorgado por Decreto Supremo Nº 1314, de fecha 10 de diciembre de 1998, del Ministerio de Justicia.</v>
      </c>
      <c r="F582" s="124" t="str">
        <f>VLOOKUP(A582,BASE.!$A$2:$T$878,6,FALSE)</f>
        <v>Certificado de Vigencia  de persona jurídica sin fines de lucro, folio Nº 500355319021, emitido el 10 de noviembre de 2020 por el SRCeI</v>
      </c>
      <c r="G582" s="124" t="str">
        <f>VLOOKUP(A582,BASE.!$A$2:$T$878,7,FALSE)</f>
        <v>Promoción del desarrollo, especialmente de las personas, familias, grupos y comunidades que viven en condiciones de pobreza y/o marginalidad.</v>
      </c>
      <c r="H582" s="124" t="str">
        <f>VLOOKUP(A582,BASE.!$A$2:$T$878,8,FALSE)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2" s="124" t="str">
        <f>VLOOKUP(A582,BASE.!$A$2:$T$878,9,FALSE)</f>
        <v>Durarán dos años en sus cargos</v>
      </c>
      <c r="J582" s="124" t="str">
        <f>VLOOKUP(A582,BASE.!$A$2:$T$878,10,FALSE)</f>
        <v>Del 19 de julio de 2018 al 19 de julio de 2020, de manera que el Directorio se encuentra vencido.
Obs: Se solicitarán antecedentes mediante correo electrónico.</v>
      </c>
      <c r="K582" s="124" t="str">
        <f>VLOOKUP(A582,BASE.!$A$2:$T$878,11,FALSE)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2" s="124" t="str">
        <f>VLOOKUP(A582,BASE.!$A$2:$T$878,12,FALSE)</f>
        <v xml:space="preserve">Ponce de Zamora N° 1784, La Florida, Región Metropolitana.
</v>
      </c>
      <c r="M582" s="124" t="str">
        <f>VLOOKUP(A582,BASE.!$A$2:$T$878,13,FALSE)</f>
        <v>XIII</v>
      </c>
      <c r="N582" s="124" t="str">
        <f>VLOOKUP(A582,BASE.!$A$2:$T$878,14,FALSE)</f>
        <v>La Florida</v>
      </c>
      <c r="O582" s="124" t="str">
        <f>VLOOKUP(A582,BASE.!$A$2:$T$878,15,FALSE)</f>
        <v xml:space="preserve">224000227
</v>
      </c>
      <c r="P582" s="124" t="str">
        <f>VLOOKUP(A582,BASE.!$A$2:$T$878,16,FALSE)</f>
        <v>direccionadministrativa@socialcreativa.cl</v>
      </c>
      <c r="Q582" s="124">
        <f>VLOOKUP(A582,BASE.!$A$2:$T$878,17,FALSE)</f>
        <v>0</v>
      </c>
      <c r="R582" s="124" t="str">
        <f>VLOOKUP(A582,BASE.!$A$2:$T$878,18,FALSE)</f>
        <v>93401: Institución de Asistencia Social</v>
      </c>
      <c r="S582" s="124" t="str">
        <f>VLOOKUP(A582,BASE.!$A$2:$T$878,19,FALSE)</f>
        <v xml:space="preserve">Antecedentes financieros correspondientes al año 2019, aprobados por el Subdepartamento de Supervisión Financiera Nacional. </v>
      </c>
      <c r="T582" s="169">
        <f>VLOOKUP(A582,BASE.!$A$2:$T$878,20,FALSE)</f>
        <v>37970</v>
      </c>
      <c r="U582" s="183">
        <v>7086</v>
      </c>
      <c r="V582" s="184">
        <v>8016600</v>
      </c>
      <c r="W582" s="184">
        <v>25332456</v>
      </c>
      <c r="X582" s="170">
        <v>44286</v>
      </c>
      <c r="Y582" s="166" t="s">
        <v>7879</v>
      </c>
      <c r="Z582" s="166" t="s">
        <v>7880</v>
      </c>
      <c r="AA582" s="183" t="s">
        <v>7977</v>
      </c>
    </row>
    <row r="583" spans="1:27" x14ac:dyDescent="0.2">
      <c r="A583" s="183">
        <v>7086</v>
      </c>
      <c r="B583" s="124" t="str">
        <f>VLOOKUP(A583,BASE.!$A$2:$T$878,2,FALSE)</f>
        <v xml:space="preserve">Organización No Gubernamental de Desarrollo socialcreativa -  O.N.G. SocialCreativa (ex ONG Cordillera).
</v>
      </c>
      <c r="C583" s="124">
        <f>VLOOKUP(A583,BASE.!$A$2:$T$878,3,FALSE)</f>
        <v>746157002</v>
      </c>
      <c r="D583" s="124" t="str">
        <f>VLOOKUP(A583,BASE.!$A$2:$T$878,4,FALSE)</f>
        <v>Corporación de Derecho Privado.</v>
      </c>
      <c r="E583" s="124" t="str">
        <f>VLOOKUP(A583,BASE.!$A$2:$T$878,5,FALSE)</f>
        <v>Otorgado por Decreto Supremo Nº 1314, de fecha 10 de diciembre de 1998, del Ministerio de Justicia.</v>
      </c>
      <c r="F583" s="124" t="str">
        <f>VLOOKUP(A583,BASE.!$A$2:$T$878,6,FALSE)</f>
        <v>Certificado de Vigencia  de persona jurídica sin fines de lucro, folio Nº 500355319021, emitido el 10 de noviembre de 2020 por el SRCeI</v>
      </c>
      <c r="G583" s="124" t="str">
        <f>VLOOKUP(A583,BASE.!$A$2:$T$878,7,FALSE)</f>
        <v>Promoción del desarrollo, especialmente de las personas, familias, grupos y comunidades que viven en condiciones de pobreza y/o marginalidad.</v>
      </c>
      <c r="H583" s="124" t="str">
        <f>VLOOKUP(A583,BASE.!$A$2:$T$878,8,FALSE)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3" s="124" t="str">
        <f>VLOOKUP(A583,BASE.!$A$2:$T$878,9,FALSE)</f>
        <v>Durarán dos años en sus cargos</v>
      </c>
      <c r="J583" s="124" t="str">
        <f>VLOOKUP(A583,BASE.!$A$2:$T$878,10,FALSE)</f>
        <v>Del 19 de julio de 2018 al 19 de julio de 2020, de manera que el Directorio se encuentra vencido.
Obs: Se solicitarán antecedentes mediante correo electrónico.</v>
      </c>
      <c r="K583" s="124" t="str">
        <f>VLOOKUP(A583,BASE.!$A$2:$T$878,11,FALSE)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3" s="124" t="str">
        <f>VLOOKUP(A583,BASE.!$A$2:$T$878,12,FALSE)</f>
        <v xml:space="preserve">Ponce de Zamora N° 1784, La Florida, Región Metropolitana.
</v>
      </c>
      <c r="M583" s="124" t="str">
        <f>VLOOKUP(A583,BASE.!$A$2:$T$878,13,FALSE)</f>
        <v>XIII</v>
      </c>
      <c r="N583" s="124" t="str">
        <f>VLOOKUP(A583,BASE.!$A$2:$T$878,14,FALSE)</f>
        <v>La Florida</v>
      </c>
      <c r="O583" s="124" t="str">
        <f>VLOOKUP(A583,BASE.!$A$2:$T$878,15,FALSE)</f>
        <v xml:space="preserve">224000227
</v>
      </c>
      <c r="P583" s="124" t="str">
        <f>VLOOKUP(A583,BASE.!$A$2:$T$878,16,FALSE)</f>
        <v>direccionadministrativa@socialcreativa.cl</v>
      </c>
      <c r="Q583" s="124">
        <f>VLOOKUP(A583,BASE.!$A$2:$T$878,17,FALSE)</f>
        <v>0</v>
      </c>
      <c r="R583" s="124" t="str">
        <f>VLOOKUP(A583,BASE.!$A$2:$T$878,18,FALSE)</f>
        <v>93401: Institución de Asistencia Social</v>
      </c>
      <c r="S583" s="124" t="str">
        <f>VLOOKUP(A583,BASE.!$A$2:$T$878,19,FALSE)</f>
        <v xml:space="preserve">Antecedentes financieros correspondientes al año 2019, aprobados por el Subdepartamento de Supervisión Financiera Nacional. </v>
      </c>
      <c r="T583" s="169">
        <f>VLOOKUP(A583,BASE.!$A$2:$T$878,20,FALSE)</f>
        <v>37970</v>
      </c>
      <c r="U583" s="183">
        <v>7086</v>
      </c>
      <c r="V583" s="184">
        <v>7856268</v>
      </c>
      <c r="W583" s="184">
        <v>23889468</v>
      </c>
      <c r="X583" s="170">
        <v>44286</v>
      </c>
      <c r="Y583" s="166" t="s">
        <v>7879</v>
      </c>
      <c r="Z583" s="166" t="s">
        <v>7880</v>
      </c>
      <c r="AA583" s="183" t="s">
        <v>7941</v>
      </c>
    </row>
    <row r="584" spans="1:27" x14ac:dyDescent="0.2">
      <c r="A584" s="183">
        <v>7086</v>
      </c>
      <c r="B584" s="124" t="str">
        <f>VLOOKUP(A584,BASE.!$A$2:$T$878,2,FALSE)</f>
        <v xml:space="preserve">Organización No Gubernamental de Desarrollo socialcreativa -  O.N.G. SocialCreativa (ex ONG Cordillera).
</v>
      </c>
      <c r="C584" s="124">
        <f>VLOOKUP(A584,BASE.!$A$2:$T$878,3,FALSE)</f>
        <v>746157002</v>
      </c>
      <c r="D584" s="124" t="str">
        <f>VLOOKUP(A584,BASE.!$A$2:$T$878,4,FALSE)</f>
        <v>Corporación de Derecho Privado.</v>
      </c>
      <c r="E584" s="124" t="str">
        <f>VLOOKUP(A584,BASE.!$A$2:$T$878,5,FALSE)</f>
        <v>Otorgado por Decreto Supremo Nº 1314, de fecha 10 de diciembre de 1998, del Ministerio de Justicia.</v>
      </c>
      <c r="F584" s="124" t="str">
        <f>VLOOKUP(A584,BASE.!$A$2:$T$878,6,FALSE)</f>
        <v>Certificado de Vigencia  de persona jurídica sin fines de lucro, folio Nº 500355319021, emitido el 10 de noviembre de 2020 por el SRCeI</v>
      </c>
      <c r="G584" s="124" t="str">
        <f>VLOOKUP(A584,BASE.!$A$2:$T$878,7,FALSE)</f>
        <v>Promoción del desarrollo, especialmente de las personas, familias, grupos y comunidades que viven en condiciones de pobreza y/o marginalidad.</v>
      </c>
      <c r="H584" s="124" t="str">
        <f>VLOOKUP(A584,BASE.!$A$2:$T$878,8,FALSE)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4" s="124" t="str">
        <f>VLOOKUP(A584,BASE.!$A$2:$T$878,9,FALSE)</f>
        <v>Durarán dos años en sus cargos</v>
      </c>
      <c r="J584" s="124" t="str">
        <f>VLOOKUP(A584,BASE.!$A$2:$T$878,10,FALSE)</f>
        <v>Del 19 de julio de 2018 al 19 de julio de 2020, de manera que el Directorio se encuentra vencido.
Obs: Se solicitarán antecedentes mediante correo electrónico.</v>
      </c>
      <c r="K584" s="124" t="str">
        <f>VLOOKUP(A584,BASE.!$A$2:$T$878,11,FALSE)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4" s="124" t="str">
        <f>VLOOKUP(A584,BASE.!$A$2:$T$878,12,FALSE)</f>
        <v xml:space="preserve">Ponce de Zamora N° 1784, La Florida, Región Metropolitana.
</v>
      </c>
      <c r="M584" s="124" t="str">
        <f>VLOOKUP(A584,BASE.!$A$2:$T$878,13,FALSE)</f>
        <v>XIII</v>
      </c>
      <c r="N584" s="124" t="str">
        <f>VLOOKUP(A584,BASE.!$A$2:$T$878,14,FALSE)</f>
        <v>La Florida</v>
      </c>
      <c r="O584" s="124" t="str">
        <f>VLOOKUP(A584,BASE.!$A$2:$T$878,15,FALSE)</f>
        <v xml:space="preserve">224000227
</v>
      </c>
      <c r="P584" s="124" t="str">
        <f>VLOOKUP(A584,BASE.!$A$2:$T$878,16,FALSE)</f>
        <v>direccionadministrativa@socialcreativa.cl</v>
      </c>
      <c r="Q584" s="124">
        <f>VLOOKUP(A584,BASE.!$A$2:$T$878,17,FALSE)</f>
        <v>0</v>
      </c>
      <c r="R584" s="124" t="str">
        <f>VLOOKUP(A584,BASE.!$A$2:$T$878,18,FALSE)</f>
        <v>93401: Institución de Asistencia Social</v>
      </c>
      <c r="S584" s="124" t="str">
        <f>VLOOKUP(A584,BASE.!$A$2:$T$878,19,FALSE)</f>
        <v xml:space="preserve">Antecedentes financieros correspondientes al año 2019, aprobados por el Subdepartamento de Supervisión Financiera Nacional. </v>
      </c>
      <c r="T584" s="169">
        <f>VLOOKUP(A584,BASE.!$A$2:$T$878,20,FALSE)</f>
        <v>37970</v>
      </c>
      <c r="U584" s="183">
        <v>7086</v>
      </c>
      <c r="V584" s="184">
        <v>8016600</v>
      </c>
      <c r="W584" s="184">
        <v>25332456</v>
      </c>
      <c r="X584" s="170">
        <v>44286</v>
      </c>
      <c r="Y584" s="166" t="s">
        <v>7879</v>
      </c>
      <c r="Z584" s="166" t="s">
        <v>7880</v>
      </c>
      <c r="AA584" s="183" t="s">
        <v>7994</v>
      </c>
    </row>
    <row r="585" spans="1:27" x14ac:dyDescent="0.2">
      <c r="A585" s="183">
        <v>7086</v>
      </c>
      <c r="B585" s="124" t="str">
        <f>VLOOKUP(A585,BASE.!$A$2:$T$878,2,FALSE)</f>
        <v xml:space="preserve">Organización No Gubernamental de Desarrollo socialcreativa -  O.N.G. SocialCreativa (ex ONG Cordillera).
</v>
      </c>
      <c r="C585" s="124">
        <f>VLOOKUP(A585,BASE.!$A$2:$T$878,3,FALSE)</f>
        <v>746157002</v>
      </c>
      <c r="D585" s="124" t="str">
        <f>VLOOKUP(A585,BASE.!$A$2:$T$878,4,FALSE)</f>
        <v>Corporación de Derecho Privado.</v>
      </c>
      <c r="E585" s="124" t="str">
        <f>VLOOKUP(A585,BASE.!$A$2:$T$878,5,FALSE)</f>
        <v>Otorgado por Decreto Supremo Nº 1314, de fecha 10 de diciembre de 1998, del Ministerio de Justicia.</v>
      </c>
      <c r="F585" s="124" t="str">
        <f>VLOOKUP(A585,BASE.!$A$2:$T$878,6,FALSE)</f>
        <v>Certificado de Vigencia  de persona jurídica sin fines de lucro, folio Nº 500355319021, emitido el 10 de noviembre de 2020 por el SRCeI</v>
      </c>
      <c r="G585" s="124" t="str">
        <f>VLOOKUP(A585,BASE.!$A$2:$T$878,7,FALSE)</f>
        <v>Promoción del desarrollo, especialmente de las personas, familias, grupos y comunidades que viven en condiciones de pobreza y/o marginalidad.</v>
      </c>
      <c r="H585" s="124" t="str">
        <f>VLOOKUP(A585,BASE.!$A$2:$T$878,8,FALSE)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585" s="124" t="str">
        <f>VLOOKUP(A585,BASE.!$A$2:$T$878,9,FALSE)</f>
        <v>Durarán dos años en sus cargos</v>
      </c>
      <c r="J585" s="124" t="str">
        <f>VLOOKUP(A585,BASE.!$A$2:$T$878,10,FALSE)</f>
        <v>Del 19 de julio de 2018 al 19 de julio de 2020, de manera que el Directorio se encuentra vencido.
Obs: Se solicitarán antecedentes mediante correo electrónico.</v>
      </c>
      <c r="K585" s="124" t="str">
        <f>VLOOKUP(A585,BASE.!$A$2:$T$878,11,FALSE)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585" s="124" t="str">
        <f>VLOOKUP(A585,BASE.!$A$2:$T$878,12,FALSE)</f>
        <v xml:space="preserve">Ponce de Zamora N° 1784, La Florida, Región Metropolitana.
</v>
      </c>
      <c r="M585" s="124" t="str">
        <f>VLOOKUP(A585,BASE.!$A$2:$T$878,13,FALSE)</f>
        <v>XIII</v>
      </c>
      <c r="N585" s="124" t="str">
        <f>VLOOKUP(A585,BASE.!$A$2:$T$878,14,FALSE)</f>
        <v>La Florida</v>
      </c>
      <c r="O585" s="124" t="str">
        <f>VLOOKUP(A585,BASE.!$A$2:$T$878,15,FALSE)</f>
        <v xml:space="preserve">224000227
</v>
      </c>
      <c r="P585" s="124" t="str">
        <f>VLOOKUP(A585,BASE.!$A$2:$T$878,16,FALSE)</f>
        <v>direccionadministrativa@socialcreativa.cl</v>
      </c>
      <c r="Q585" s="124">
        <f>VLOOKUP(A585,BASE.!$A$2:$T$878,17,FALSE)</f>
        <v>0</v>
      </c>
      <c r="R585" s="124" t="str">
        <f>VLOOKUP(A585,BASE.!$A$2:$T$878,18,FALSE)</f>
        <v>93401: Institución de Asistencia Social</v>
      </c>
      <c r="S585" s="124" t="str">
        <f>VLOOKUP(A585,BASE.!$A$2:$T$878,19,FALSE)</f>
        <v xml:space="preserve">Antecedentes financieros correspondientes al año 2019, aprobados por el Subdepartamento de Supervisión Financiera Nacional. </v>
      </c>
      <c r="T585" s="169">
        <f>VLOOKUP(A585,BASE.!$A$2:$T$878,20,FALSE)</f>
        <v>37970</v>
      </c>
      <c r="U585" s="183">
        <v>7086</v>
      </c>
      <c r="V585" s="184">
        <v>8016600</v>
      </c>
      <c r="W585" s="184">
        <v>24530796</v>
      </c>
      <c r="X585" s="170">
        <v>44286</v>
      </c>
      <c r="Y585" s="166" t="s">
        <v>7879</v>
      </c>
      <c r="Z585" s="166" t="s">
        <v>7880</v>
      </c>
      <c r="AA585" s="183" t="s">
        <v>7927</v>
      </c>
    </row>
    <row r="586" spans="1:27" x14ac:dyDescent="0.2">
      <c r="A586" s="183">
        <v>7087</v>
      </c>
      <c r="B586" s="124" t="str">
        <f>VLOOKUP(A586,BASE.!$A$2:$T$878,2,FALSE)</f>
        <v xml:space="preserve">
I. Municipalidad de Calama
</v>
      </c>
      <c r="C586" s="124" t="str">
        <f>VLOOKUP(A586,BASE.!$A$2:$T$878,3,FALSE)</f>
        <v>69020200K</v>
      </c>
      <c r="D586" s="124" t="str">
        <f>VLOOKUP(A586,BASE.!$A$2:$T$878,4,FALSE)</f>
        <v>Municipalidad</v>
      </c>
      <c r="E586" s="124" t="str">
        <f>VLOOKUP(A586,BASE.!$A$2:$T$878,5,FALSE)</f>
        <v>Constitución Política de la República, art. 107.</v>
      </c>
      <c r="F586" s="124" t="str">
        <f>VLOOKUP(A586,BASE.!$A$2:$T$878,6,FALSE)</f>
        <v>Indefinida.</v>
      </c>
      <c r="G586" s="124" t="str">
        <f>VLOOKUP(A586,BASE.!$A$2:$T$878,7,FALSE)</f>
        <v>Según Ley Orgánica Nº 18.695, arts. 1º al 4º.</v>
      </c>
      <c r="H586" s="124" t="str">
        <f>VLOOKUP(A586,BASE.!$A$2:$T$878,8,FALSE)</f>
        <v>no tiene</v>
      </c>
      <c r="I586" s="124">
        <f>VLOOKUP(A586,BASE.!$A$2:$T$878,9,FALSE)</f>
        <v>0</v>
      </c>
      <c r="J586" s="124">
        <f>VLOOKUP(A586,BASE.!$A$2:$T$878,10,FALSE)</f>
        <v>0</v>
      </c>
      <c r="K586" s="124" t="str">
        <f>VLOOKUP(A586,BASE.!$A$2:$T$878,11,FALSE)</f>
        <v xml:space="preserve">Daniel Isaías Agusto Perez  </v>
      </c>
      <c r="L586" s="124" t="str">
        <f>VLOOKUP(A586,BASE.!$A$2:$T$878,12,FALSE)</f>
        <v>Vicuña Mackenna Nº 2001, Calama.</v>
      </c>
      <c r="M586" s="124" t="str">
        <f>VLOOKUP(A586,BASE.!$A$2:$T$878,13,FALSE)</f>
        <v>III</v>
      </c>
      <c r="N586" s="124" t="str">
        <f>VLOOKUP(A586,BASE.!$A$2:$T$878,14,FALSE)</f>
        <v>Calama</v>
      </c>
      <c r="O586" s="124" t="str">
        <f>VLOOKUP(A586,BASE.!$A$2:$T$878,15,FALSE)</f>
        <v xml:space="preserve">Teléfono Alcaldía: (52-2) 890296 – 890201.
</v>
      </c>
      <c r="P586" s="124" t="str">
        <f>VLOOKUP(A586,BASE.!$A$2:$T$878,16,FALSE)</f>
        <v>E-Mail: alcaldia@municipalidadcalama.cl.</v>
      </c>
      <c r="Q586" s="124">
        <f>VLOOKUP(A586,BASE.!$A$2:$T$878,17,FALSE)</f>
        <v>0</v>
      </c>
      <c r="R586" s="124">
        <f>VLOOKUP(A586,BASE.!$A$2:$T$878,18,FALSE)</f>
        <v>91001</v>
      </c>
      <c r="S586" s="124" t="str">
        <f>VLOOKUP(A586,BASE.!$A$2:$T$878,19,FALSE)</f>
        <v xml:space="preserve">No se acompañan. Aplica Informe Jurídico Nº 09, de  fecha 14 de marzo de 2011 del Departamento Jurídico y Dictamen Nº 070791, de 2009, de la Contraloría General de la República.  </v>
      </c>
      <c r="T586" s="169">
        <f>VLOOKUP(A586,BASE.!$A$2:$T$878,20,FALSE)</f>
        <v>37970</v>
      </c>
      <c r="U586" s="183">
        <v>7087</v>
      </c>
      <c r="V586" s="184">
        <v>13335066</v>
      </c>
      <c r="W586" s="184">
        <v>13750218</v>
      </c>
      <c r="X586" s="170">
        <v>44286</v>
      </c>
      <c r="Y586" s="166" t="s">
        <v>7879</v>
      </c>
      <c r="Z586" s="166" t="s">
        <v>7880</v>
      </c>
      <c r="AA586" s="183" t="s">
        <v>7883</v>
      </c>
    </row>
    <row r="587" spans="1:27" x14ac:dyDescent="0.2">
      <c r="A587" s="183">
        <v>7090</v>
      </c>
      <c r="B587" s="124" t="str">
        <f>VLOOKUP(A587,BASE.!$A$2:$T$878,2,FALSE)</f>
        <v xml:space="preserve">
I. Municipalidad de Lota
</v>
      </c>
      <c r="C587" s="124">
        <f>VLOOKUP(A587,BASE.!$A$2:$T$878,3,FALSE)</f>
        <v>691513009</v>
      </c>
      <c r="D587" s="124" t="str">
        <f>VLOOKUP(A587,BASE.!$A$2:$T$878,4,FALSE)</f>
        <v>Municipalidad</v>
      </c>
      <c r="E587" s="124" t="str">
        <f>VLOOKUP(A587,BASE.!$A$2:$T$878,5,FALSE)</f>
        <v>Constitución Política de la República, art. 107.</v>
      </c>
      <c r="F587" s="124" t="str">
        <f>VLOOKUP(A587,BASE.!$A$2:$T$878,6,FALSE)</f>
        <v>Indefinida.</v>
      </c>
      <c r="G587" s="124" t="str">
        <f>VLOOKUP(A587,BASE.!$A$2:$T$878,7,FALSE)</f>
        <v>Según Ley Orgánica Nº 18.695, arts. 1º al 4º.</v>
      </c>
      <c r="H587" s="124" t="str">
        <f>VLOOKUP(A587,BASE.!$A$2:$T$878,8,FALSE)</f>
        <v>no tiene</v>
      </c>
      <c r="I587" s="124">
        <f>VLOOKUP(A587,BASE.!$A$2:$T$878,9,FALSE)</f>
        <v>0</v>
      </c>
      <c r="J587" s="124">
        <f>VLOOKUP(A587,BASE.!$A$2:$T$878,10,FALSE)</f>
        <v>0</v>
      </c>
      <c r="K587" s="124" t="str">
        <f>VLOOKUP(A587,BASE.!$A$2:$T$878,11,FALSE)</f>
        <v xml:space="preserve">Mauricio Velásquez Valenzuela. </v>
      </c>
      <c r="L587" s="124" t="str">
        <f>VLOOKUP(A587,BASE.!$A$2:$T$878,12,FALSE)</f>
        <v xml:space="preserve">Pedro Aguirre Cerda Nº302, Lota, Octava Región.
</v>
      </c>
      <c r="M587" s="124" t="str">
        <f>VLOOKUP(A587,BASE.!$A$2:$T$878,13,FALSE)</f>
        <v>VIII</v>
      </c>
      <c r="N587" s="124" t="str">
        <f>VLOOKUP(A587,BASE.!$A$2:$T$878,14,FALSE)</f>
        <v>Lota</v>
      </c>
      <c r="O587" s="124" t="str">
        <f>VLOOKUP(A587,BASE.!$A$2:$T$878,15,FALSE)</f>
        <v xml:space="preserve">Mesa Central: (41) 2405000 </v>
      </c>
      <c r="P587" s="124" t="str">
        <f>VLOOKUP(A587,BASE.!$A$2:$T$878,16,FALSE)</f>
        <v xml:space="preserve"> comunicaciones@lota.cl </v>
      </c>
      <c r="Q587" s="124">
        <f>VLOOKUP(A587,BASE.!$A$2:$T$878,17,FALSE)</f>
        <v>0</v>
      </c>
      <c r="R587" s="124">
        <f>VLOOKUP(A587,BASE.!$A$2:$T$878,18,FALSE)</f>
        <v>91001</v>
      </c>
      <c r="S587" s="124" t="str">
        <f>VLOOKUP(A587,BASE.!$A$2:$T$878,19,FALSE)</f>
        <v xml:space="preserve">No se acompañan. Aplica Informe Jurídico Nº 09, de  fecha 14 de marzo de 2011 del Departamento Jurídico y Dictamen Nº 070791, de 2009, de la Contraloría General de la República.  
</v>
      </c>
      <c r="T587" s="169">
        <f>VLOOKUP(A587,BASE.!$A$2:$T$878,20,FALSE)</f>
        <v>37970</v>
      </c>
      <c r="U587" s="183">
        <v>7090</v>
      </c>
      <c r="V587" s="184">
        <v>4945260</v>
      </c>
      <c r="W587" s="184">
        <v>10033944</v>
      </c>
      <c r="X587" s="170">
        <v>44286</v>
      </c>
      <c r="Y587" s="166" t="s">
        <v>7879</v>
      </c>
      <c r="Z587" s="166" t="s">
        <v>7880</v>
      </c>
      <c r="AA587" s="183" t="s">
        <v>7920</v>
      </c>
    </row>
    <row r="588" spans="1:27" x14ac:dyDescent="0.2">
      <c r="A588" s="183">
        <v>7091</v>
      </c>
      <c r="B588" s="124" t="str">
        <f>VLOOKUP(A588,BASE.!$A$2:$T$878,2,FALSE)</f>
        <v xml:space="preserve">
I. Municipalidad de Graneros 
</v>
      </c>
      <c r="C588" s="124">
        <f>VLOOKUP(A588,BASE.!$A$2:$T$878,3,FALSE)</f>
        <v>690803003</v>
      </c>
      <c r="D588" s="124" t="str">
        <f>VLOOKUP(A588,BASE.!$A$2:$T$878,4,FALSE)</f>
        <v>Municipalidad</v>
      </c>
      <c r="E588" s="124" t="str">
        <f>VLOOKUP(A588,BASE.!$A$2:$T$878,5,FALSE)</f>
        <v>Constitución Política de la República, art. 107.</v>
      </c>
      <c r="F588" s="124" t="str">
        <f>VLOOKUP(A588,BASE.!$A$2:$T$878,6,FALSE)</f>
        <v>Indefinida.</v>
      </c>
      <c r="G588" s="124" t="str">
        <f>VLOOKUP(A588,BASE.!$A$2:$T$878,7,FALSE)</f>
        <v>Según Ley Orgánica Nº 18.695, arts. 1º al 4º.</v>
      </c>
      <c r="H588" s="124" t="str">
        <f>VLOOKUP(A588,BASE.!$A$2:$T$878,8,FALSE)</f>
        <v>no tiene</v>
      </c>
      <c r="I588" s="124">
        <f>VLOOKUP(A588,BASE.!$A$2:$T$878,9,FALSE)</f>
        <v>0</v>
      </c>
      <c r="J588" s="124">
        <f>VLOOKUP(A588,BASE.!$A$2:$T$878,10,FALSE)</f>
        <v>0</v>
      </c>
      <c r="K588" s="124" t="str">
        <f>VLOOKUP(A588,BASE.!$A$2:$T$878,11,FALSE)</f>
        <v xml:space="preserve">Claudio Rafael Segovia Cofré </v>
      </c>
      <c r="L588" s="124" t="str">
        <f>VLOOKUP(A588,BASE.!$A$2:$T$878,12,FALSE)</f>
        <v>Plaza de Armas S/Nº, Graneros, Sexta Región.</v>
      </c>
      <c r="M588" s="124" t="str">
        <f>VLOOKUP(A588,BASE.!$A$2:$T$878,13,FALSE)</f>
        <v>VI</v>
      </c>
      <c r="N588" s="124" t="str">
        <f>VLOOKUP(A588,BASE.!$A$2:$T$878,14,FALSE)</f>
        <v xml:space="preserve"> Graneros</v>
      </c>
      <c r="O588" s="124">
        <f>VLOOKUP(A588,BASE.!$A$2:$T$878,15,FALSE)</f>
        <v>0</v>
      </c>
      <c r="P588" s="124">
        <f>VLOOKUP(A588,BASE.!$A$2:$T$878,16,FALSE)</f>
        <v>0</v>
      </c>
      <c r="Q588" s="124">
        <f>VLOOKUP(A588,BASE.!$A$2:$T$878,17,FALSE)</f>
        <v>0</v>
      </c>
      <c r="R588" s="124">
        <f>VLOOKUP(A588,BASE.!$A$2:$T$878,18,FALSE)</f>
        <v>91001</v>
      </c>
      <c r="S588" s="124" t="str">
        <f>VLOOKUP(A588,BASE.!$A$2:$T$878,19,FALSE)</f>
        <v xml:space="preserve">No se acompañan. Aplica Informe Jurídico Nº 09, de fecha 14 de marzo de 2011 del Departamento Jurídico y Dictamen Nº 070791, de 2009, de la Contraloría General de la República.  
</v>
      </c>
      <c r="T588" s="169">
        <f>VLOOKUP(A588,BASE.!$A$2:$T$878,20,FALSE)</f>
        <v>37970</v>
      </c>
      <c r="U588" s="183">
        <v>7091</v>
      </c>
      <c r="V588" s="184">
        <v>0</v>
      </c>
      <c r="W588" s="184">
        <v>6182995</v>
      </c>
      <c r="X588" s="170">
        <v>44286</v>
      </c>
      <c r="Y588" s="166" t="s">
        <v>7879</v>
      </c>
      <c r="Z588" s="166" t="s">
        <v>7880</v>
      </c>
      <c r="AA588" s="183" t="s">
        <v>7970</v>
      </c>
    </row>
    <row r="589" spans="1:27" x14ac:dyDescent="0.2">
      <c r="A589" s="183">
        <v>7092</v>
      </c>
      <c r="B589" s="124" t="str">
        <f>VLOOKUP(A589,BASE.!$A$2:$T$878,2,FALSE)</f>
        <v xml:space="preserve">
I. Municipalidad de Valdivia
</v>
      </c>
      <c r="C589" s="124">
        <f>VLOOKUP(A589,BASE.!$A$2:$T$878,3,FALSE)</f>
        <v>692001001</v>
      </c>
      <c r="D589" s="124" t="str">
        <f>VLOOKUP(A589,BASE.!$A$2:$T$878,4,FALSE)</f>
        <v>Municipalidad</v>
      </c>
      <c r="E589" s="124" t="str">
        <f>VLOOKUP(A589,BASE.!$A$2:$T$878,5,FALSE)</f>
        <v>Constitución Política de la República, art. 107.</v>
      </c>
      <c r="F589" s="124" t="str">
        <f>VLOOKUP(A589,BASE.!$A$2:$T$878,6,FALSE)</f>
        <v>Indefinida.</v>
      </c>
      <c r="G589" s="124" t="str">
        <f>VLOOKUP(A589,BASE.!$A$2:$T$878,7,FALSE)</f>
        <v>Según Ley Orgánica Nº 18.695, arts. 1º al 4º.</v>
      </c>
      <c r="H589" s="124" t="str">
        <f>VLOOKUP(A589,BASE.!$A$2:$T$878,8,FALSE)</f>
        <v>no tiene</v>
      </c>
      <c r="I589" s="124">
        <f>VLOOKUP(A589,BASE.!$A$2:$T$878,9,FALSE)</f>
        <v>0</v>
      </c>
      <c r="J589" s="124">
        <f>VLOOKUP(A589,BASE.!$A$2:$T$878,10,FALSE)</f>
        <v>0</v>
      </c>
      <c r="K589" s="124" t="str">
        <f>VLOOKUP(A589,BASE.!$A$2:$T$878,11,FALSE)</f>
        <v xml:space="preserve">Omar Rashid Sabat Guzman      </v>
      </c>
      <c r="L589" s="124" t="str">
        <f>VLOOKUP(A589,BASE.!$A$2:$T$878,12,FALSE)</f>
        <v>Independencia Nº 455, Valdivia, Décima Cuarta Región</v>
      </c>
      <c r="M589" s="124" t="str">
        <f>VLOOKUP(A589,BASE.!$A$2:$T$878,13,FALSE)</f>
        <v>XIV</v>
      </c>
      <c r="N589" s="124" t="str">
        <f>VLOOKUP(A589,BASE.!$A$2:$T$878,14,FALSE)</f>
        <v>Valdivia</v>
      </c>
      <c r="O589" s="124">
        <f>VLOOKUP(A589,BASE.!$A$2:$T$878,15,FALSE)</f>
        <v>0</v>
      </c>
      <c r="P589" s="124">
        <f>VLOOKUP(A589,BASE.!$A$2:$T$878,16,FALSE)</f>
        <v>0</v>
      </c>
      <c r="Q589" s="124">
        <f>VLOOKUP(A589,BASE.!$A$2:$T$878,17,FALSE)</f>
        <v>0</v>
      </c>
      <c r="R589" s="124">
        <f>VLOOKUP(A589,BASE.!$A$2:$T$878,18,FALSE)</f>
        <v>91001</v>
      </c>
      <c r="S589" s="124" t="str">
        <f>VLOOKUP(A589,BASE.!$A$2:$T$878,19,FALSE)</f>
        <v xml:space="preserve">No se acompañan. Aplica Informe Jurídico Nº 09, de  fecha 14 de marzo de 2011 del Departamento Jurídico y Dictamen Nº 070791, de 2009, de la Contraloría General de la República.  
</v>
      </c>
      <c r="T589" s="169">
        <f>VLOOKUP(A589,BASE.!$A$2:$T$878,20,FALSE)</f>
        <v>37970</v>
      </c>
      <c r="U589" s="183">
        <v>7092</v>
      </c>
      <c r="V589" s="184">
        <v>6524995</v>
      </c>
      <c r="W589" s="184">
        <v>13239230</v>
      </c>
      <c r="X589" s="170">
        <v>44286</v>
      </c>
      <c r="Y589" s="166" t="s">
        <v>7879</v>
      </c>
      <c r="Z589" s="166" t="s">
        <v>7880</v>
      </c>
      <c r="AA589" s="183" t="s">
        <v>7938</v>
      </c>
    </row>
    <row r="590" spans="1:27" x14ac:dyDescent="0.2">
      <c r="A590" s="183">
        <v>7095</v>
      </c>
      <c r="B590" s="124" t="str">
        <f>VLOOKUP(A590,BASE.!$A$2:$T$878,2,FALSE)</f>
        <v xml:space="preserve">
I. Municipalidad de Galvarino
</v>
      </c>
      <c r="C590" s="124">
        <f>VLOOKUP(A590,BASE.!$A$2:$T$878,3,FALSE)</f>
        <v>691902005</v>
      </c>
      <c r="D590" s="124" t="str">
        <f>VLOOKUP(A590,BASE.!$A$2:$T$878,4,FALSE)</f>
        <v>Municipalidad</v>
      </c>
      <c r="E590" s="124" t="str">
        <f>VLOOKUP(A590,BASE.!$A$2:$T$878,5,FALSE)</f>
        <v>Constitución Política de la República, art. 107.</v>
      </c>
      <c r="F590" s="124" t="str">
        <f>VLOOKUP(A590,BASE.!$A$2:$T$878,6,FALSE)</f>
        <v>Indefinida.</v>
      </c>
      <c r="G590" s="124" t="str">
        <f>VLOOKUP(A590,BASE.!$A$2:$T$878,7,FALSE)</f>
        <v>Según Ley Orgánica Nº 18.695, arts. 1º al 4º.</v>
      </c>
      <c r="H590" s="124" t="str">
        <f>VLOOKUP(A590,BASE.!$A$2:$T$878,8,FALSE)</f>
        <v>no tiene</v>
      </c>
      <c r="I590" s="124">
        <f>VLOOKUP(A590,BASE.!$A$2:$T$878,9,FALSE)</f>
        <v>0</v>
      </c>
      <c r="J590" s="124">
        <f>VLOOKUP(A590,BASE.!$A$2:$T$878,10,FALSE)</f>
        <v>0</v>
      </c>
      <c r="K590" s="124" t="str">
        <f>VLOOKUP(A590,BASE.!$A$2:$T$878,11,FALSE)</f>
        <v xml:space="preserve">José Miguel Hernández Saffirio       </v>
      </c>
      <c r="L590" s="124" t="str">
        <f>VLOOKUP(A590,BASE.!$A$2:$T$878,12,FALSE)</f>
        <v>Independencia Nº 90, Galvarino, Novena Región</v>
      </c>
      <c r="M590" s="124" t="str">
        <f>VLOOKUP(A590,BASE.!$A$2:$T$878,13,FALSE)</f>
        <v>IX</v>
      </c>
      <c r="N590" s="124" t="str">
        <f>VLOOKUP(A590,BASE.!$A$2:$T$878,14,FALSE)</f>
        <v>Galvarino</v>
      </c>
      <c r="O590" s="124">
        <f>VLOOKUP(A590,BASE.!$A$2:$T$878,15,FALSE)</f>
        <v>0</v>
      </c>
      <c r="P590" s="124">
        <f>VLOOKUP(A590,BASE.!$A$2:$T$878,16,FALSE)</f>
        <v>0</v>
      </c>
      <c r="Q590" s="124">
        <f>VLOOKUP(A590,BASE.!$A$2:$T$878,17,FALSE)</f>
        <v>0</v>
      </c>
      <c r="R590" s="124">
        <f>VLOOKUP(A590,BASE.!$A$2:$T$878,18,FALSE)</f>
        <v>91001</v>
      </c>
      <c r="S590" s="124" t="str">
        <f>VLOOKUP(A590,BASE.!$A$2:$T$878,19,FALSE)</f>
        <v>Se acompaña Certificado Financiero correspondiente al 2008, aprobado por la Unidad de Supervisión Nacional.</v>
      </c>
      <c r="T590" s="169">
        <f>VLOOKUP(A590,BASE.!$A$2:$T$878,20,FALSE)</f>
        <v>37970</v>
      </c>
      <c r="U590" s="183">
        <v>7095</v>
      </c>
      <c r="V590" s="184">
        <v>4730622</v>
      </c>
      <c r="W590" s="184">
        <v>9598443</v>
      </c>
      <c r="X590" s="170">
        <v>44286</v>
      </c>
      <c r="Y590" s="166" t="s">
        <v>7879</v>
      </c>
      <c r="Z590" s="166" t="s">
        <v>7880</v>
      </c>
      <c r="AA590" s="183" t="s">
        <v>8056</v>
      </c>
    </row>
    <row r="591" spans="1:27" x14ac:dyDescent="0.2">
      <c r="A591" s="183">
        <v>7102</v>
      </c>
      <c r="B591" s="124" t="str">
        <f>VLOOKUP(A591,BASE.!$A$2:$T$878,2,FALSE)</f>
        <v>Corporación “Chile Derechos Centro de Estudios y Desarrollo Social”, CHILE DERECHOS o CHIDERE.</v>
      </c>
      <c r="C591" s="124">
        <f>VLOOKUP(A591,BASE.!$A$2:$T$878,3,FALSE)</f>
        <v>651853702</v>
      </c>
      <c r="D591" s="124" t="str">
        <f>VLOOKUP(A591,BASE.!$A$2:$T$878,4,FALSE)</f>
        <v>Corporación de Derecho Privado.</v>
      </c>
      <c r="E591" s="124" t="str">
        <f>VLOOKUP(A591,BASE.!$A$2:$T$878,5,FALSE)</f>
        <v>Otorgado por Decreto Supremo Nº 13, de fecha 8 de enero de 2003, por el Ministerio de Justicia.  Publicado en el Diario Oficial con fecha 24 de enero de 2003</v>
      </c>
      <c r="F591" s="124" t="str">
        <f>VLOOKUP(A591,BASE.!$A$2:$T$878,6,FALSE)</f>
        <v>Certificado de Vigencia Folio Nº 500342396545, de 25 de agosto de 2020, del Servicio de Registro Civil e Identificación.</v>
      </c>
      <c r="G591" s="124" t="str">
        <f>VLOOKUP(A591,BASE.!$A$2:$T$878,7,FALSE)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1" s="124" t="str">
        <f>VLOOKUP(A591,BASE.!$A$2:$T$878,8,FALSE)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1" s="124" t="str">
        <f>VLOOKUP(A591,BASE.!$A$2:$T$878,9,FALSE)</f>
        <v>Durarán 02 años en sus cargos.</v>
      </c>
      <c r="J591" s="124" t="str">
        <f>VLOOKUP(A591,BASE.!$A$2:$T$878,10,FALSE)</f>
        <v>Del 18 de julio de 2019 al 18 de julio de 2021</v>
      </c>
      <c r="K591" s="124" t="str">
        <f>VLOOKUP(A591,BASE.!$A$2:$T$878,11,FALSE)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1" s="124" t="str">
        <f>VLOOKUP(A591,BASE.!$A$2:$T$878,12,FALSE)</f>
        <v xml:space="preserve">Litoral Nº 6225, Lo Hermida, Peñalolén
</v>
      </c>
      <c r="M591" s="124" t="str">
        <f>VLOOKUP(A591,BASE.!$A$2:$T$878,13,FALSE)</f>
        <v>XIII</v>
      </c>
      <c r="N591" s="124" t="str">
        <f>VLOOKUP(A591,BASE.!$A$2:$T$878,14,FALSE)</f>
        <v xml:space="preserve">Peñañolén </v>
      </c>
      <c r="O591" s="124" t="str">
        <f>VLOOKUP(A591,BASE.!$A$2:$T$878,15,FALSE)</f>
        <v xml:space="preserve">22724279
</v>
      </c>
      <c r="P591" s="124" t="str">
        <f>VLOOKUP(A591,BASE.!$A$2:$T$878,16,FALSE)</f>
        <v xml:space="preserve">direccion@chilederechos.cl </v>
      </c>
      <c r="Q591" s="124">
        <f>VLOOKUP(A591,BASE.!$A$2:$T$878,17,FALSE)</f>
        <v>0</v>
      </c>
      <c r="R591" s="124">
        <f>VLOOKUP(A591,BASE.!$A$2:$T$878,18,FALSE)</f>
        <v>93991</v>
      </c>
      <c r="S591" s="124" t="str">
        <f>VLOOKUP(A591,BASE.!$A$2:$T$878,19,FALSE)</f>
        <v>Se acompaña certificado financiero correspondiente al año 2019, aprobados por el Sub Departamento de Supervisión Financiera Nacional.</v>
      </c>
      <c r="T591" s="169">
        <f>VLOOKUP(A591,BASE.!$A$2:$T$878,20,FALSE)</f>
        <v>37970</v>
      </c>
      <c r="U591" s="183">
        <v>7102</v>
      </c>
      <c r="V591" s="184">
        <v>6413280</v>
      </c>
      <c r="W591" s="184">
        <v>19239840</v>
      </c>
      <c r="X591" s="170">
        <v>44286</v>
      </c>
      <c r="Y591" s="166" t="s">
        <v>7879</v>
      </c>
      <c r="Z591" s="166" t="s">
        <v>7880</v>
      </c>
      <c r="AA591" s="183" t="s">
        <v>8014</v>
      </c>
    </row>
    <row r="592" spans="1:27" x14ac:dyDescent="0.2">
      <c r="A592" s="183">
        <v>7102</v>
      </c>
      <c r="B592" s="124" t="str">
        <f>VLOOKUP(A592,BASE.!$A$2:$T$878,2,FALSE)</f>
        <v>Corporación “Chile Derechos Centro de Estudios y Desarrollo Social”, CHILE DERECHOS o CHIDERE.</v>
      </c>
      <c r="C592" s="124">
        <f>VLOOKUP(A592,BASE.!$A$2:$T$878,3,FALSE)</f>
        <v>651853702</v>
      </c>
      <c r="D592" s="124" t="str">
        <f>VLOOKUP(A592,BASE.!$A$2:$T$878,4,FALSE)</f>
        <v>Corporación de Derecho Privado.</v>
      </c>
      <c r="E592" s="124" t="str">
        <f>VLOOKUP(A592,BASE.!$A$2:$T$878,5,FALSE)</f>
        <v>Otorgado por Decreto Supremo Nº 13, de fecha 8 de enero de 2003, por el Ministerio de Justicia.  Publicado en el Diario Oficial con fecha 24 de enero de 2003</v>
      </c>
      <c r="F592" s="124" t="str">
        <f>VLOOKUP(A592,BASE.!$A$2:$T$878,6,FALSE)</f>
        <v>Certificado de Vigencia Folio Nº 500342396545, de 25 de agosto de 2020, del Servicio de Registro Civil e Identificación.</v>
      </c>
      <c r="G592" s="124" t="str">
        <f>VLOOKUP(A592,BASE.!$A$2:$T$878,7,FALSE)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2" s="124" t="str">
        <f>VLOOKUP(A592,BASE.!$A$2:$T$878,8,FALSE)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2" s="124" t="str">
        <f>VLOOKUP(A592,BASE.!$A$2:$T$878,9,FALSE)</f>
        <v>Durarán 02 años en sus cargos.</v>
      </c>
      <c r="J592" s="124" t="str">
        <f>VLOOKUP(A592,BASE.!$A$2:$T$878,10,FALSE)</f>
        <v>Del 18 de julio de 2019 al 18 de julio de 2021</v>
      </c>
      <c r="K592" s="124" t="str">
        <f>VLOOKUP(A592,BASE.!$A$2:$T$878,11,FALSE)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2" s="124" t="str">
        <f>VLOOKUP(A592,BASE.!$A$2:$T$878,12,FALSE)</f>
        <v xml:space="preserve">Litoral Nº 6225, Lo Hermida, Peñalolén
</v>
      </c>
      <c r="M592" s="124" t="str">
        <f>VLOOKUP(A592,BASE.!$A$2:$T$878,13,FALSE)</f>
        <v>XIII</v>
      </c>
      <c r="N592" s="124" t="str">
        <f>VLOOKUP(A592,BASE.!$A$2:$T$878,14,FALSE)</f>
        <v xml:space="preserve">Peñañolén </v>
      </c>
      <c r="O592" s="124" t="str">
        <f>VLOOKUP(A592,BASE.!$A$2:$T$878,15,FALSE)</f>
        <v xml:space="preserve">22724279
</v>
      </c>
      <c r="P592" s="124" t="str">
        <f>VLOOKUP(A592,BASE.!$A$2:$T$878,16,FALSE)</f>
        <v xml:space="preserve">direccion@chilederechos.cl </v>
      </c>
      <c r="Q592" s="124">
        <f>VLOOKUP(A592,BASE.!$A$2:$T$878,17,FALSE)</f>
        <v>0</v>
      </c>
      <c r="R592" s="124">
        <f>VLOOKUP(A592,BASE.!$A$2:$T$878,18,FALSE)</f>
        <v>93991</v>
      </c>
      <c r="S592" s="124" t="str">
        <f>VLOOKUP(A592,BASE.!$A$2:$T$878,19,FALSE)</f>
        <v>Se acompaña certificado financiero correspondiente al año 2019, aprobados por el Sub Departamento de Supervisión Financiera Nacional.</v>
      </c>
      <c r="T592" s="169">
        <f>VLOOKUP(A592,BASE.!$A$2:$T$878,20,FALSE)</f>
        <v>37970</v>
      </c>
      <c r="U592" s="183">
        <v>7102</v>
      </c>
      <c r="V592" s="184">
        <v>6413280</v>
      </c>
      <c r="W592" s="184">
        <v>18923826</v>
      </c>
      <c r="X592" s="170">
        <v>44286</v>
      </c>
      <c r="Y592" s="166" t="s">
        <v>7879</v>
      </c>
      <c r="Z592" s="166" t="s">
        <v>7880</v>
      </c>
      <c r="AA592" s="183" t="s">
        <v>7966</v>
      </c>
    </row>
    <row r="593" spans="1:27" x14ac:dyDescent="0.2">
      <c r="A593" s="183">
        <v>7102</v>
      </c>
      <c r="B593" s="124" t="str">
        <f>VLOOKUP(A593,BASE.!$A$2:$T$878,2,FALSE)</f>
        <v>Corporación “Chile Derechos Centro de Estudios y Desarrollo Social”, CHILE DERECHOS o CHIDERE.</v>
      </c>
      <c r="C593" s="124">
        <f>VLOOKUP(A593,BASE.!$A$2:$T$878,3,FALSE)</f>
        <v>651853702</v>
      </c>
      <c r="D593" s="124" t="str">
        <f>VLOOKUP(A593,BASE.!$A$2:$T$878,4,FALSE)</f>
        <v>Corporación de Derecho Privado.</v>
      </c>
      <c r="E593" s="124" t="str">
        <f>VLOOKUP(A593,BASE.!$A$2:$T$878,5,FALSE)</f>
        <v>Otorgado por Decreto Supremo Nº 13, de fecha 8 de enero de 2003, por el Ministerio de Justicia.  Publicado en el Diario Oficial con fecha 24 de enero de 2003</v>
      </c>
      <c r="F593" s="124" t="str">
        <f>VLOOKUP(A593,BASE.!$A$2:$T$878,6,FALSE)</f>
        <v>Certificado de Vigencia Folio Nº 500342396545, de 25 de agosto de 2020, del Servicio de Registro Civil e Identificación.</v>
      </c>
      <c r="G593" s="124" t="str">
        <f>VLOOKUP(A593,BASE.!$A$2:$T$878,7,FALSE)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3" s="124" t="str">
        <f>VLOOKUP(A593,BASE.!$A$2:$T$878,8,FALSE)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3" s="124" t="str">
        <f>VLOOKUP(A593,BASE.!$A$2:$T$878,9,FALSE)</f>
        <v>Durarán 02 años en sus cargos.</v>
      </c>
      <c r="J593" s="124" t="str">
        <f>VLOOKUP(A593,BASE.!$A$2:$T$878,10,FALSE)</f>
        <v>Del 18 de julio de 2019 al 18 de julio de 2021</v>
      </c>
      <c r="K593" s="124" t="str">
        <f>VLOOKUP(A593,BASE.!$A$2:$T$878,11,FALSE)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3" s="124" t="str">
        <f>VLOOKUP(A593,BASE.!$A$2:$T$878,12,FALSE)</f>
        <v xml:space="preserve">Litoral Nº 6225, Lo Hermida, Peñalolén
</v>
      </c>
      <c r="M593" s="124" t="str">
        <f>VLOOKUP(A593,BASE.!$A$2:$T$878,13,FALSE)</f>
        <v>XIII</v>
      </c>
      <c r="N593" s="124" t="str">
        <f>VLOOKUP(A593,BASE.!$A$2:$T$878,14,FALSE)</f>
        <v xml:space="preserve">Peñañolén </v>
      </c>
      <c r="O593" s="124" t="str">
        <f>VLOOKUP(A593,BASE.!$A$2:$T$878,15,FALSE)</f>
        <v xml:space="preserve">22724279
</v>
      </c>
      <c r="P593" s="124" t="str">
        <f>VLOOKUP(A593,BASE.!$A$2:$T$878,16,FALSE)</f>
        <v xml:space="preserve">direccion@chilederechos.cl </v>
      </c>
      <c r="Q593" s="124">
        <f>VLOOKUP(A593,BASE.!$A$2:$T$878,17,FALSE)</f>
        <v>0</v>
      </c>
      <c r="R593" s="124">
        <f>VLOOKUP(A593,BASE.!$A$2:$T$878,18,FALSE)</f>
        <v>93991</v>
      </c>
      <c r="S593" s="124" t="str">
        <f>VLOOKUP(A593,BASE.!$A$2:$T$878,19,FALSE)</f>
        <v>Se acompaña certificado financiero correspondiente al año 2019, aprobados por el Sub Departamento de Supervisión Financiera Nacional.</v>
      </c>
      <c r="T593" s="169">
        <f>VLOOKUP(A593,BASE.!$A$2:$T$878,20,FALSE)</f>
        <v>37970</v>
      </c>
      <c r="U593" s="183">
        <v>7102</v>
      </c>
      <c r="V593" s="184">
        <v>11223240</v>
      </c>
      <c r="W593" s="184">
        <v>33669720</v>
      </c>
      <c r="X593" s="170">
        <v>44286</v>
      </c>
      <c r="Y593" s="166" t="s">
        <v>7879</v>
      </c>
      <c r="Z593" s="166" t="s">
        <v>7880</v>
      </c>
      <c r="AA593" s="183" t="s">
        <v>7944</v>
      </c>
    </row>
    <row r="594" spans="1:27" x14ac:dyDescent="0.2">
      <c r="A594" s="183">
        <v>7102</v>
      </c>
      <c r="B594" s="124" t="str">
        <f>VLOOKUP(A594,BASE.!$A$2:$T$878,2,FALSE)</f>
        <v>Corporación “Chile Derechos Centro de Estudios y Desarrollo Social”, CHILE DERECHOS o CHIDERE.</v>
      </c>
      <c r="C594" s="124">
        <f>VLOOKUP(A594,BASE.!$A$2:$T$878,3,FALSE)</f>
        <v>651853702</v>
      </c>
      <c r="D594" s="124" t="str">
        <f>VLOOKUP(A594,BASE.!$A$2:$T$878,4,FALSE)</f>
        <v>Corporación de Derecho Privado.</v>
      </c>
      <c r="E594" s="124" t="str">
        <f>VLOOKUP(A594,BASE.!$A$2:$T$878,5,FALSE)</f>
        <v>Otorgado por Decreto Supremo Nº 13, de fecha 8 de enero de 2003, por el Ministerio de Justicia.  Publicado en el Diario Oficial con fecha 24 de enero de 2003</v>
      </c>
      <c r="F594" s="124" t="str">
        <f>VLOOKUP(A594,BASE.!$A$2:$T$878,6,FALSE)</f>
        <v>Certificado de Vigencia Folio Nº 500342396545, de 25 de agosto de 2020, del Servicio de Registro Civil e Identificación.</v>
      </c>
      <c r="G594" s="124" t="str">
        <f>VLOOKUP(A594,BASE.!$A$2:$T$878,7,FALSE)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4" s="124" t="str">
        <f>VLOOKUP(A594,BASE.!$A$2:$T$878,8,FALSE)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4" s="124" t="str">
        <f>VLOOKUP(A594,BASE.!$A$2:$T$878,9,FALSE)</f>
        <v>Durarán 02 años en sus cargos.</v>
      </c>
      <c r="J594" s="124" t="str">
        <f>VLOOKUP(A594,BASE.!$A$2:$T$878,10,FALSE)</f>
        <v>Del 18 de julio de 2019 al 18 de julio de 2021</v>
      </c>
      <c r="K594" s="124" t="str">
        <f>VLOOKUP(A594,BASE.!$A$2:$T$878,11,FALSE)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4" s="124" t="str">
        <f>VLOOKUP(A594,BASE.!$A$2:$T$878,12,FALSE)</f>
        <v xml:space="preserve">Litoral Nº 6225, Lo Hermida, Peñalolén
</v>
      </c>
      <c r="M594" s="124" t="str">
        <f>VLOOKUP(A594,BASE.!$A$2:$T$878,13,FALSE)</f>
        <v>XIII</v>
      </c>
      <c r="N594" s="124" t="str">
        <f>VLOOKUP(A594,BASE.!$A$2:$T$878,14,FALSE)</f>
        <v xml:space="preserve">Peñañolén </v>
      </c>
      <c r="O594" s="124" t="str">
        <f>VLOOKUP(A594,BASE.!$A$2:$T$878,15,FALSE)</f>
        <v xml:space="preserve">22724279
</v>
      </c>
      <c r="P594" s="124" t="str">
        <f>VLOOKUP(A594,BASE.!$A$2:$T$878,16,FALSE)</f>
        <v xml:space="preserve">direccion@chilederechos.cl </v>
      </c>
      <c r="Q594" s="124">
        <f>VLOOKUP(A594,BASE.!$A$2:$T$878,17,FALSE)</f>
        <v>0</v>
      </c>
      <c r="R594" s="124">
        <f>VLOOKUP(A594,BASE.!$A$2:$T$878,18,FALSE)</f>
        <v>93991</v>
      </c>
      <c r="S594" s="124" t="str">
        <f>VLOOKUP(A594,BASE.!$A$2:$T$878,19,FALSE)</f>
        <v>Se acompaña certificado financiero correspondiente al año 2019, aprobados por el Sub Departamento de Supervisión Financiera Nacional.</v>
      </c>
      <c r="T594" s="169">
        <f>VLOOKUP(A594,BASE.!$A$2:$T$878,20,FALSE)</f>
        <v>37970</v>
      </c>
      <c r="U594" s="183">
        <v>7102</v>
      </c>
      <c r="V594" s="184">
        <v>6413280</v>
      </c>
      <c r="W594" s="184">
        <v>19239840</v>
      </c>
      <c r="X594" s="170">
        <v>44286</v>
      </c>
      <c r="Y594" s="166" t="s">
        <v>7879</v>
      </c>
      <c r="Z594" s="166" t="s">
        <v>7880</v>
      </c>
      <c r="AA594" s="183" t="s">
        <v>7950</v>
      </c>
    </row>
    <row r="595" spans="1:27" x14ac:dyDescent="0.2">
      <c r="A595" s="183">
        <v>7102</v>
      </c>
      <c r="B595" s="124" t="str">
        <f>VLOOKUP(A595,BASE.!$A$2:$T$878,2,FALSE)</f>
        <v>Corporación “Chile Derechos Centro de Estudios y Desarrollo Social”, CHILE DERECHOS o CHIDERE.</v>
      </c>
      <c r="C595" s="124">
        <f>VLOOKUP(A595,BASE.!$A$2:$T$878,3,FALSE)</f>
        <v>651853702</v>
      </c>
      <c r="D595" s="124" t="str">
        <f>VLOOKUP(A595,BASE.!$A$2:$T$878,4,FALSE)</f>
        <v>Corporación de Derecho Privado.</v>
      </c>
      <c r="E595" s="124" t="str">
        <f>VLOOKUP(A595,BASE.!$A$2:$T$878,5,FALSE)</f>
        <v>Otorgado por Decreto Supremo Nº 13, de fecha 8 de enero de 2003, por el Ministerio de Justicia.  Publicado en el Diario Oficial con fecha 24 de enero de 2003</v>
      </c>
      <c r="F595" s="124" t="str">
        <f>VLOOKUP(A595,BASE.!$A$2:$T$878,6,FALSE)</f>
        <v>Certificado de Vigencia Folio Nº 500342396545, de 25 de agosto de 2020, del Servicio de Registro Civil e Identificación.</v>
      </c>
      <c r="G595" s="124" t="str">
        <f>VLOOKUP(A595,BASE.!$A$2:$T$878,7,FALSE)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5" s="124" t="str">
        <f>VLOOKUP(A595,BASE.!$A$2:$T$878,8,FALSE)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5" s="124" t="str">
        <f>VLOOKUP(A595,BASE.!$A$2:$T$878,9,FALSE)</f>
        <v>Durarán 02 años en sus cargos.</v>
      </c>
      <c r="J595" s="124" t="str">
        <f>VLOOKUP(A595,BASE.!$A$2:$T$878,10,FALSE)</f>
        <v>Del 18 de julio de 2019 al 18 de julio de 2021</v>
      </c>
      <c r="K595" s="124" t="str">
        <f>VLOOKUP(A595,BASE.!$A$2:$T$878,11,FALSE)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5" s="124" t="str">
        <f>VLOOKUP(A595,BASE.!$A$2:$T$878,12,FALSE)</f>
        <v xml:space="preserve">Litoral Nº 6225, Lo Hermida, Peñalolén
</v>
      </c>
      <c r="M595" s="124" t="str">
        <f>VLOOKUP(A595,BASE.!$A$2:$T$878,13,FALSE)</f>
        <v>XIII</v>
      </c>
      <c r="N595" s="124" t="str">
        <f>VLOOKUP(A595,BASE.!$A$2:$T$878,14,FALSE)</f>
        <v xml:space="preserve">Peñañolén </v>
      </c>
      <c r="O595" s="124" t="str">
        <f>VLOOKUP(A595,BASE.!$A$2:$T$878,15,FALSE)</f>
        <v xml:space="preserve">22724279
</v>
      </c>
      <c r="P595" s="124" t="str">
        <f>VLOOKUP(A595,BASE.!$A$2:$T$878,16,FALSE)</f>
        <v xml:space="preserve">direccion@chilederechos.cl </v>
      </c>
      <c r="Q595" s="124">
        <f>VLOOKUP(A595,BASE.!$A$2:$T$878,17,FALSE)</f>
        <v>0</v>
      </c>
      <c r="R595" s="124">
        <f>VLOOKUP(A595,BASE.!$A$2:$T$878,18,FALSE)</f>
        <v>93991</v>
      </c>
      <c r="S595" s="124" t="str">
        <f>VLOOKUP(A595,BASE.!$A$2:$T$878,19,FALSE)</f>
        <v>Se acompaña certificado financiero correspondiente al año 2019, aprobados por el Sub Departamento de Supervisión Financiera Nacional.</v>
      </c>
      <c r="T595" s="169">
        <f>VLOOKUP(A595,BASE.!$A$2:$T$878,20,FALSE)</f>
        <v>37970</v>
      </c>
      <c r="U595" s="183">
        <v>7102</v>
      </c>
      <c r="V595" s="184">
        <v>8016600</v>
      </c>
      <c r="W595" s="184">
        <v>24049800</v>
      </c>
      <c r="X595" s="170">
        <v>44286</v>
      </c>
      <c r="Y595" s="166" t="s">
        <v>7879</v>
      </c>
      <c r="Z595" s="166" t="s">
        <v>7880</v>
      </c>
      <c r="AA595" s="183" t="s">
        <v>7967</v>
      </c>
    </row>
    <row r="596" spans="1:27" x14ac:dyDescent="0.2">
      <c r="A596" s="183">
        <v>7102</v>
      </c>
      <c r="B596" s="124" t="str">
        <f>VLOOKUP(A596,BASE.!$A$2:$T$878,2,FALSE)</f>
        <v>Corporación “Chile Derechos Centro de Estudios y Desarrollo Social”, CHILE DERECHOS o CHIDERE.</v>
      </c>
      <c r="C596" s="124">
        <f>VLOOKUP(A596,BASE.!$A$2:$T$878,3,FALSE)</f>
        <v>651853702</v>
      </c>
      <c r="D596" s="124" t="str">
        <f>VLOOKUP(A596,BASE.!$A$2:$T$878,4,FALSE)</f>
        <v>Corporación de Derecho Privado.</v>
      </c>
      <c r="E596" s="124" t="str">
        <f>VLOOKUP(A596,BASE.!$A$2:$T$878,5,FALSE)</f>
        <v>Otorgado por Decreto Supremo Nº 13, de fecha 8 de enero de 2003, por el Ministerio de Justicia.  Publicado en el Diario Oficial con fecha 24 de enero de 2003</v>
      </c>
      <c r="F596" s="124" t="str">
        <f>VLOOKUP(A596,BASE.!$A$2:$T$878,6,FALSE)</f>
        <v>Certificado de Vigencia Folio Nº 500342396545, de 25 de agosto de 2020, del Servicio de Registro Civil e Identificación.</v>
      </c>
      <c r="G596" s="124" t="str">
        <f>VLOOKUP(A596,BASE.!$A$2:$T$878,7,FALSE)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6" s="124" t="str">
        <f>VLOOKUP(A596,BASE.!$A$2:$T$878,8,FALSE)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6" s="124" t="str">
        <f>VLOOKUP(A596,BASE.!$A$2:$T$878,9,FALSE)</f>
        <v>Durarán 02 años en sus cargos.</v>
      </c>
      <c r="J596" s="124" t="str">
        <f>VLOOKUP(A596,BASE.!$A$2:$T$878,10,FALSE)</f>
        <v>Del 18 de julio de 2019 al 18 de julio de 2021</v>
      </c>
      <c r="K596" s="124" t="str">
        <f>VLOOKUP(A596,BASE.!$A$2:$T$878,11,FALSE)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6" s="124" t="str">
        <f>VLOOKUP(A596,BASE.!$A$2:$T$878,12,FALSE)</f>
        <v xml:space="preserve">Litoral Nº 6225, Lo Hermida, Peñalolén
</v>
      </c>
      <c r="M596" s="124" t="str">
        <f>VLOOKUP(A596,BASE.!$A$2:$T$878,13,FALSE)</f>
        <v>XIII</v>
      </c>
      <c r="N596" s="124" t="str">
        <f>VLOOKUP(A596,BASE.!$A$2:$T$878,14,FALSE)</f>
        <v xml:space="preserve">Peñañolén </v>
      </c>
      <c r="O596" s="124" t="str">
        <f>VLOOKUP(A596,BASE.!$A$2:$T$878,15,FALSE)</f>
        <v xml:space="preserve">22724279
</v>
      </c>
      <c r="P596" s="124" t="str">
        <f>VLOOKUP(A596,BASE.!$A$2:$T$878,16,FALSE)</f>
        <v xml:space="preserve">direccion@chilederechos.cl </v>
      </c>
      <c r="Q596" s="124">
        <f>VLOOKUP(A596,BASE.!$A$2:$T$878,17,FALSE)</f>
        <v>0</v>
      </c>
      <c r="R596" s="124">
        <f>VLOOKUP(A596,BASE.!$A$2:$T$878,18,FALSE)</f>
        <v>93991</v>
      </c>
      <c r="S596" s="124" t="str">
        <f>VLOOKUP(A596,BASE.!$A$2:$T$878,19,FALSE)</f>
        <v>Se acompaña certificado financiero correspondiente al año 2019, aprobados por el Sub Departamento de Supervisión Financiera Nacional.</v>
      </c>
      <c r="T596" s="169">
        <f>VLOOKUP(A596,BASE.!$A$2:$T$878,20,FALSE)</f>
        <v>37970</v>
      </c>
      <c r="U596" s="183">
        <v>7102</v>
      </c>
      <c r="V596" s="184">
        <v>8016600</v>
      </c>
      <c r="W596" s="184">
        <v>24049800</v>
      </c>
      <c r="X596" s="170">
        <v>44286</v>
      </c>
      <c r="Y596" s="166" t="s">
        <v>7879</v>
      </c>
      <c r="Z596" s="166" t="s">
        <v>7880</v>
      </c>
      <c r="AA596" s="183" t="s">
        <v>7969</v>
      </c>
    </row>
    <row r="597" spans="1:27" x14ac:dyDescent="0.2">
      <c r="A597" s="183">
        <v>7102</v>
      </c>
      <c r="B597" s="124" t="str">
        <f>VLOOKUP(A597,BASE.!$A$2:$T$878,2,FALSE)</f>
        <v>Corporación “Chile Derechos Centro de Estudios y Desarrollo Social”, CHILE DERECHOS o CHIDERE.</v>
      </c>
      <c r="C597" s="124">
        <f>VLOOKUP(A597,BASE.!$A$2:$T$878,3,FALSE)</f>
        <v>651853702</v>
      </c>
      <c r="D597" s="124" t="str">
        <f>VLOOKUP(A597,BASE.!$A$2:$T$878,4,FALSE)</f>
        <v>Corporación de Derecho Privado.</v>
      </c>
      <c r="E597" s="124" t="str">
        <f>VLOOKUP(A597,BASE.!$A$2:$T$878,5,FALSE)</f>
        <v>Otorgado por Decreto Supremo Nº 13, de fecha 8 de enero de 2003, por el Ministerio de Justicia.  Publicado en el Diario Oficial con fecha 24 de enero de 2003</v>
      </c>
      <c r="F597" s="124" t="str">
        <f>VLOOKUP(A597,BASE.!$A$2:$T$878,6,FALSE)</f>
        <v>Certificado de Vigencia Folio Nº 500342396545, de 25 de agosto de 2020, del Servicio de Registro Civil e Identificación.</v>
      </c>
      <c r="G597" s="124" t="str">
        <f>VLOOKUP(A597,BASE.!$A$2:$T$878,7,FALSE)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7" s="124" t="str">
        <f>VLOOKUP(A597,BASE.!$A$2:$T$878,8,FALSE)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7" s="124" t="str">
        <f>VLOOKUP(A597,BASE.!$A$2:$T$878,9,FALSE)</f>
        <v>Durarán 02 años en sus cargos.</v>
      </c>
      <c r="J597" s="124" t="str">
        <f>VLOOKUP(A597,BASE.!$A$2:$T$878,10,FALSE)</f>
        <v>Del 18 de julio de 2019 al 18 de julio de 2021</v>
      </c>
      <c r="K597" s="124" t="str">
        <f>VLOOKUP(A597,BASE.!$A$2:$T$878,11,FALSE)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7" s="124" t="str">
        <f>VLOOKUP(A597,BASE.!$A$2:$T$878,12,FALSE)</f>
        <v xml:space="preserve">Litoral Nº 6225, Lo Hermida, Peñalolén
</v>
      </c>
      <c r="M597" s="124" t="str">
        <f>VLOOKUP(A597,BASE.!$A$2:$T$878,13,FALSE)</f>
        <v>XIII</v>
      </c>
      <c r="N597" s="124" t="str">
        <f>VLOOKUP(A597,BASE.!$A$2:$T$878,14,FALSE)</f>
        <v xml:space="preserve">Peñañolén </v>
      </c>
      <c r="O597" s="124" t="str">
        <f>VLOOKUP(A597,BASE.!$A$2:$T$878,15,FALSE)</f>
        <v xml:space="preserve">22724279
</v>
      </c>
      <c r="P597" s="124" t="str">
        <f>VLOOKUP(A597,BASE.!$A$2:$T$878,16,FALSE)</f>
        <v xml:space="preserve">direccion@chilederechos.cl </v>
      </c>
      <c r="Q597" s="124">
        <f>VLOOKUP(A597,BASE.!$A$2:$T$878,17,FALSE)</f>
        <v>0</v>
      </c>
      <c r="R597" s="124">
        <f>VLOOKUP(A597,BASE.!$A$2:$T$878,18,FALSE)</f>
        <v>93991</v>
      </c>
      <c r="S597" s="124" t="str">
        <f>VLOOKUP(A597,BASE.!$A$2:$T$878,19,FALSE)</f>
        <v>Se acompaña certificado financiero correspondiente al año 2019, aprobados por el Sub Departamento de Supervisión Financiera Nacional.</v>
      </c>
      <c r="T597" s="169">
        <f>VLOOKUP(A597,BASE.!$A$2:$T$878,20,FALSE)</f>
        <v>37970</v>
      </c>
      <c r="U597" s="183">
        <v>7102</v>
      </c>
      <c r="V597" s="184">
        <v>12826560</v>
      </c>
      <c r="W597" s="184">
        <v>38479680</v>
      </c>
      <c r="X597" s="170">
        <v>44286</v>
      </c>
      <c r="Y597" s="166" t="s">
        <v>7879</v>
      </c>
      <c r="Z597" s="166" t="s">
        <v>7880</v>
      </c>
      <c r="AA597" s="183" t="s">
        <v>7982</v>
      </c>
    </row>
    <row r="598" spans="1:27" x14ac:dyDescent="0.2">
      <c r="A598" s="183">
        <v>7104</v>
      </c>
      <c r="B598" s="124" t="str">
        <f>VLOOKUP(A598,BASE.!$A$2:$T$878,2,FALSE)</f>
        <v xml:space="preserve">
I. Municipalidad de Pudahuel  
</v>
      </c>
      <c r="C598" s="124">
        <f>VLOOKUP(A598,BASE.!$A$2:$T$878,3,FALSE)</f>
        <v>690711001</v>
      </c>
      <c r="D598" s="124" t="str">
        <f>VLOOKUP(A598,BASE.!$A$2:$T$878,4,FALSE)</f>
        <v>Municipalidad</v>
      </c>
      <c r="E598" s="124" t="str">
        <f>VLOOKUP(A598,BASE.!$A$2:$T$878,5,FALSE)</f>
        <v>Constitución Política de la República, art. 107.</v>
      </c>
      <c r="F598" s="124" t="str">
        <f>VLOOKUP(A598,BASE.!$A$2:$T$878,6,FALSE)</f>
        <v>Indefinida.</v>
      </c>
      <c r="G598" s="124" t="str">
        <f>VLOOKUP(A598,BASE.!$A$2:$T$878,7,FALSE)</f>
        <v>Según Ley Orgánica Nº 18.695, arts. 1º al 4º.</v>
      </c>
      <c r="H598" s="124" t="str">
        <f>VLOOKUP(A598,BASE.!$A$2:$T$878,8,FALSE)</f>
        <v>no tiene</v>
      </c>
      <c r="I598" s="124">
        <f>VLOOKUP(A598,BASE.!$A$2:$T$878,9,FALSE)</f>
        <v>0</v>
      </c>
      <c r="J598" s="124">
        <f>VLOOKUP(A598,BASE.!$A$2:$T$878,10,FALSE)</f>
        <v>0</v>
      </c>
      <c r="K598" s="124" t="str">
        <f>VLOOKUP(A598,BASE.!$A$2:$T$878,11,FALSE)</f>
        <v xml:space="preserve">Johnny Igradil Carrasco Cerda, </v>
      </c>
      <c r="L598" s="124" t="str">
        <f>VLOOKUP(A598,BASE.!$A$2:$T$878,12,FALSE)</f>
        <v>San Pablo Nº 8444, Pudahuel, Región Metropolitana.</v>
      </c>
      <c r="M598" s="124" t="str">
        <f>VLOOKUP(A598,BASE.!$A$2:$T$878,13,FALSE)</f>
        <v>XIII</v>
      </c>
      <c r="N598" s="124" t="str">
        <f>VLOOKUP(A598,BASE.!$A$2:$T$878,14,FALSE)</f>
        <v>Pudahuel</v>
      </c>
      <c r="O598" s="124">
        <f>VLOOKUP(A598,BASE.!$A$2:$T$878,15,FALSE)</f>
        <v>0</v>
      </c>
      <c r="P598" s="124">
        <f>VLOOKUP(A598,BASE.!$A$2:$T$878,16,FALSE)</f>
        <v>0</v>
      </c>
      <c r="Q598" s="124">
        <f>VLOOKUP(A598,BASE.!$A$2:$T$878,17,FALSE)</f>
        <v>0</v>
      </c>
      <c r="R598" s="124">
        <f>VLOOKUP(A598,BASE.!$A$2:$T$878,18,FALSE)</f>
        <v>91001</v>
      </c>
      <c r="S598" s="124" t="str">
        <f>VLOOKUP(A598,BASE.!$A$2:$T$878,19,FALSE)</f>
        <v xml:space="preserve">No se acompañan. Aplica Informe Jurídico Nº 09, de  fecha 14 de marzo de 2011 del Departamento Jurídico y Dictamen Nº 070791, de 2009, de la Contraloría General de la República.  </v>
      </c>
      <c r="T598" s="169">
        <f>VLOOKUP(A598,BASE.!$A$2:$T$878,20,FALSE)</f>
        <v>37970</v>
      </c>
      <c r="U598" s="183">
        <v>7104</v>
      </c>
      <c r="V598" s="184">
        <v>10897887</v>
      </c>
      <c r="W598" s="184">
        <v>22147319</v>
      </c>
      <c r="X598" s="170">
        <v>44286</v>
      </c>
      <c r="Y598" s="166" t="s">
        <v>7879</v>
      </c>
      <c r="Z598" s="166" t="s">
        <v>7880</v>
      </c>
      <c r="AA598" s="183" t="s">
        <v>7926</v>
      </c>
    </row>
    <row r="599" spans="1:27" x14ac:dyDescent="0.2">
      <c r="A599" s="183">
        <v>7105</v>
      </c>
      <c r="B599" s="124" t="str">
        <f>VLOOKUP(A599,BASE.!$A$2:$T$878,2,FALSE)</f>
        <v xml:space="preserve">
I. Municipalidad de Traiguén
</v>
      </c>
      <c r="C599" s="124">
        <f>VLOOKUP(A599,BASE.!$A$2:$T$878,3,FALSE)</f>
        <v>691807002</v>
      </c>
      <c r="D599" s="124" t="str">
        <f>VLOOKUP(A599,BASE.!$A$2:$T$878,4,FALSE)</f>
        <v>Municipalidad</v>
      </c>
      <c r="E599" s="124" t="str">
        <f>VLOOKUP(A599,BASE.!$A$2:$T$878,5,FALSE)</f>
        <v>Constitución Política de la República, art. 107.</v>
      </c>
      <c r="F599" s="124" t="str">
        <f>VLOOKUP(A599,BASE.!$A$2:$T$878,6,FALSE)</f>
        <v>Indefinida.</v>
      </c>
      <c r="G599" s="124" t="str">
        <f>VLOOKUP(A599,BASE.!$A$2:$T$878,7,FALSE)</f>
        <v>Según Ley Orgánica Nº 18.695, arts. 1º al 4º.</v>
      </c>
      <c r="H599" s="124" t="str">
        <f>VLOOKUP(A599,BASE.!$A$2:$T$878,8,FALSE)</f>
        <v>no tiene</v>
      </c>
      <c r="I599" s="124">
        <f>VLOOKUP(A599,BASE.!$A$2:$T$878,9,FALSE)</f>
        <v>0</v>
      </c>
      <c r="J599" s="124">
        <f>VLOOKUP(A599,BASE.!$A$2:$T$878,10,FALSE)</f>
        <v>0</v>
      </c>
      <c r="K599" s="124" t="str">
        <f>VLOOKUP(A599,BASE.!$A$2:$T$878,11,FALSE)</f>
        <v>Alcalde: Ricardo Sanhueza Pirce,</v>
      </c>
      <c r="L599" s="124" t="str">
        <f>VLOOKUP(A599,BASE.!$A$2:$T$878,12,FALSE)</f>
        <v xml:space="preserve">Basilio Urrutia Nº914, Traiguén, Novena Región.
</v>
      </c>
      <c r="M599" s="124" t="str">
        <f>VLOOKUP(A599,BASE.!$A$2:$T$878,13,FALSE)</f>
        <v>IX</v>
      </c>
      <c r="N599" s="124" t="str">
        <f>VLOOKUP(A599,BASE.!$A$2:$T$878,14,FALSE)</f>
        <v xml:space="preserve"> Traiguén</v>
      </c>
      <c r="O599" s="124" t="str">
        <f>VLOOKUP(A599,BASE.!$A$2:$T$878,15,FALSE)</f>
        <v xml:space="preserve">Fono: (45) 2885500 (Secretaria Alcalde)
Celular: 991792914
</v>
      </c>
      <c r="P599" s="124" t="str">
        <f>VLOOKUP(A599,BASE.!$A$2:$T$878,16,FALSE)</f>
        <v xml:space="preserve">alcaldesanhuezap@mtraiguen.cl
municipalidad@traiguen.cl 
</v>
      </c>
      <c r="Q599" s="124">
        <f>VLOOKUP(A599,BASE.!$A$2:$T$878,17,FALSE)</f>
        <v>0</v>
      </c>
      <c r="R599" s="124" t="str">
        <f>VLOOKUP(A599,BASE.!$A$2:$T$878,18,FALSE)</f>
        <v>91001: Administración Pública.</v>
      </c>
      <c r="S599" s="124" t="str">
        <f>VLOOKUP(A599,BASE.!$A$2:$T$878,19,FALSE)</f>
        <v xml:space="preserve">No se acompañan. Aplica Informe Jurídico Nº 09, de  fecha 14 de marzo de 2011 del Departamento Jurídico y Dictamen Nº 070791, de 2009, de la Contraloría General de la República.  
</v>
      </c>
      <c r="T599" s="169">
        <f>VLOOKUP(A599,BASE.!$A$2:$T$878,20,FALSE)</f>
        <v>37970</v>
      </c>
      <c r="U599" s="183">
        <v>7105</v>
      </c>
      <c r="V599" s="184">
        <v>5056871</v>
      </c>
      <c r="W599" s="184">
        <v>10260403</v>
      </c>
      <c r="X599" s="170">
        <v>44286</v>
      </c>
      <c r="Y599" s="166" t="s">
        <v>7879</v>
      </c>
      <c r="Z599" s="166" t="s">
        <v>7880</v>
      </c>
      <c r="AA599" s="183" t="s">
        <v>7890</v>
      </c>
    </row>
    <row r="600" spans="1:27" x14ac:dyDescent="0.2">
      <c r="A600" s="183">
        <v>7106</v>
      </c>
      <c r="B600" s="124" t="str">
        <f>VLOOKUP(A600,BASE.!$A$2:$T$878,2,FALSE)</f>
        <v>I. Municipalidad de Puerto Montt</v>
      </c>
      <c r="C600" s="124">
        <f>VLOOKUP(A600,BASE.!$A$2:$T$878,3,FALSE)</f>
        <v>692201000</v>
      </c>
      <c r="D600" s="124" t="str">
        <f>VLOOKUP(A600,BASE.!$A$2:$T$878,4,FALSE)</f>
        <v>Municipalidad</v>
      </c>
      <c r="E600" s="124" t="str">
        <f>VLOOKUP(A600,BASE.!$A$2:$T$878,5,FALSE)</f>
        <v>Constitución Política de la República, artículo 107</v>
      </c>
      <c r="F600" s="124" t="str">
        <f>VLOOKUP(A600,BASE.!$A$2:$T$878,6,FALSE)</f>
        <v>Indefinida</v>
      </c>
      <c r="G600" s="124" t="str">
        <f>VLOOKUP(A600,BASE.!$A$2:$T$878,7,FALSE)</f>
        <v>Según ley Orgánica N° 18.695, artículos 1° al 4°</v>
      </c>
      <c r="H600" s="124" t="str">
        <f>VLOOKUP(A600,BASE.!$A$2:$T$878,8,FALSE)</f>
        <v>no tiene</v>
      </c>
      <c r="I600" s="124">
        <f>VLOOKUP(A600,BASE.!$A$2:$T$878,9,FALSE)</f>
        <v>0</v>
      </c>
      <c r="J600" s="124">
        <f>VLOOKUP(A600,BASE.!$A$2:$T$878,10,FALSE)</f>
        <v>0</v>
      </c>
      <c r="K600" s="124" t="str">
        <f>VLOOKUP(A600,BASE.!$A$2:$T$878,11,FALSE)</f>
        <v xml:space="preserve">
Gervoy Amador Paredes Rojas, 
</v>
      </c>
      <c r="L600" s="124" t="str">
        <f>VLOOKUP(A600,BASE.!$A$2:$T$878,12,FALSE)</f>
        <v xml:space="preserve">San Felipe N° 80, tercer piso, comuna de Puerto Montt, Décima Región
Casilla 77
</v>
      </c>
      <c r="M600" s="124" t="str">
        <f>VLOOKUP(A600,BASE.!$A$2:$T$878,13,FALSE)</f>
        <v>X</v>
      </c>
      <c r="N600" s="124" t="str">
        <f>VLOOKUP(A600,BASE.!$A$2:$T$878,14,FALSE)</f>
        <v>Puerto Montt</v>
      </c>
      <c r="O600" s="124" t="str">
        <f>VLOOKUP(A600,BASE.!$A$2:$T$878,15,FALSE)</f>
        <v>F. 261741</v>
      </c>
      <c r="P600" s="124" t="str">
        <f>VLOOKUP(A600,BASE.!$A$2:$T$878,16,FALSE)</f>
        <v xml:space="preserve">Email: contamont.@puertomonttchile.cl
</v>
      </c>
      <c r="Q600" s="124">
        <f>VLOOKUP(A600,BASE.!$A$2:$T$878,17,FALSE)</f>
        <v>0</v>
      </c>
      <c r="R600" s="124">
        <f>VLOOKUP(A600,BASE.!$A$2:$T$878,18,FALSE)</f>
        <v>91001</v>
      </c>
      <c r="S600" s="124" t="str">
        <f>VLOOKUP(A600,BASE.!$A$2:$T$878,19,FALSE)</f>
        <v xml:space="preserve">Se acompaña certificado de antecedentes financiero, aprobado por la Unidad de Supervisión Financiera Nacional.
Patrimonio: $23.672.771.000.-(no actualizado)
</v>
      </c>
      <c r="T600" s="169">
        <f>VLOOKUP(A600,BASE.!$A$2:$T$878,20,FALSE)</f>
        <v>37970</v>
      </c>
      <c r="U600" s="183">
        <v>7106</v>
      </c>
      <c r="V600" s="184">
        <v>9298118</v>
      </c>
      <c r="W600" s="184">
        <v>18865903</v>
      </c>
      <c r="X600" s="170">
        <v>44286</v>
      </c>
      <c r="Y600" s="166" t="s">
        <v>7879</v>
      </c>
      <c r="Z600" s="166" t="s">
        <v>7880</v>
      </c>
      <c r="AA600" s="183" t="s">
        <v>7928</v>
      </c>
    </row>
    <row r="601" spans="1:27" x14ac:dyDescent="0.2">
      <c r="A601" s="183">
        <v>7110</v>
      </c>
      <c r="B601" s="124" t="str">
        <f>VLOOKUP(A601,BASE.!$A$2:$T$878,2,FALSE)</f>
        <v xml:space="preserve">
I. Municipalidad de La Ligua
</v>
      </c>
      <c r="C601" s="124">
        <f>VLOOKUP(A601,BASE.!$A$2:$T$878,3,FALSE)</f>
        <v>690501007</v>
      </c>
      <c r="D601" s="124" t="str">
        <f>VLOOKUP(A601,BASE.!$A$2:$T$878,4,FALSE)</f>
        <v>Municipalidad</v>
      </c>
      <c r="E601" s="124" t="str">
        <f>VLOOKUP(A601,BASE.!$A$2:$T$878,5,FALSE)</f>
        <v>Constitución Política de la República, art. 107.</v>
      </c>
      <c r="F601" s="124" t="str">
        <f>VLOOKUP(A601,BASE.!$A$2:$T$878,6,FALSE)</f>
        <v>Indefinida.</v>
      </c>
      <c r="G601" s="124" t="str">
        <f>VLOOKUP(A601,BASE.!$A$2:$T$878,7,FALSE)</f>
        <v>Según Ley Orgánica Nº 18.695, arts. 1º al 4º.</v>
      </c>
      <c r="H601" s="124" t="str">
        <f>VLOOKUP(A601,BASE.!$A$2:$T$878,8,FALSE)</f>
        <v>no tiene</v>
      </c>
      <c r="I601" s="124">
        <f>VLOOKUP(A601,BASE.!$A$2:$T$878,9,FALSE)</f>
        <v>0</v>
      </c>
      <c r="J601" s="124">
        <f>VLOOKUP(A601,BASE.!$A$2:$T$878,10,FALSE)</f>
        <v>0</v>
      </c>
      <c r="K601" s="124" t="str">
        <f>VLOOKUP(A601,BASE.!$A$2:$T$878,11,FALSE)</f>
        <v xml:space="preserve">Rodrigo Sánchez Villalobos, </v>
      </c>
      <c r="L601" s="124" t="str">
        <f>VLOOKUP(A601,BASE.!$A$2:$T$878,12,FALSE)</f>
        <v>Portales Nº 555, La Ligua, Quinta Región.</v>
      </c>
      <c r="M601" s="124" t="str">
        <f>VLOOKUP(A601,BASE.!$A$2:$T$878,13,FALSE)</f>
        <v>V</v>
      </c>
      <c r="N601" s="124" t="str">
        <f>VLOOKUP(A601,BASE.!$A$2:$T$878,14,FALSE)</f>
        <v>La Ligua</v>
      </c>
      <c r="O601" s="124">
        <f>VLOOKUP(A601,BASE.!$A$2:$T$878,15,FALSE)</f>
        <v>0</v>
      </c>
      <c r="P601" s="124">
        <f>VLOOKUP(A601,BASE.!$A$2:$T$878,16,FALSE)</f>
        <v>0</v>
      </c>
      <c r="Q601" s="124">
        <f>VLOOKUP(A601,BASE.!$A$2:$T$878,17,FALSE)</f>
        <v>0</v>
      </c>
      <c r="R601" s="124">
        <f>VLOOKUP(A601,BASE.!$A$2:$T$878,18,FALSE)</f>
        <v>91001</v>
      </c>
      <c r="S601" s="124" t="str">
        <f>VLOOKUP(A601,BASE.!$A$2:$T$878,19,FALSE)</f>
        <v xml:space="preserve">No se acompañan. Aplica Informe Jurídico Nº 09, de  fecha 14 de marzo de 2011 del Departamento Jurídico y Dictamen Nº 070791, de 2009, de la Contraloría General de la República.  
</v>
      </c>
      <c r="T601" s="169">
        <f>VLOOKUP(A601,BASE.!$A$2:$T$878,20,FALSE)</f>
        <v>37970</v>
      </c>
      <c r="U601" s="183">
        <v>7110</v>
      </c>
      <c r="V601" s="184">
        <v>5866772</v>
      </c>
      <c r="W601" s="184">
        <v>11903694</v>
      </c>
      <c r="X601" s="170">
        <v>44286</v>
      </c>
      <c r="Y601" s="166" t="s">
        <v>7879</v>
      </c>
      <c r="Z601" s="166" t="s">
        <v>7880</v>
      </c>
      <c r="AA601" s="183" t="s">
        <v>7904</v>
      </c>
    </row>
    <row r="602" spans="1:27" x14ac:dyDescent="0.2">
      <c r="A602" s="183">
        <v>7116</v>
      </c>
      <c r="B602" s="124" t="str">
        <f>VLOOKUP(A602,BASE.!$A$2:$T$878,2,FALSE)</f>
        <v xml:space="preserve">
I. Municipalidad de Puente Alto
</v>
      </c>
      <c r="C602" s="124">
        <f>VLOOKUP(A602,BASE.!$A$2:$T$878,3,FALSE)</f>
        <v>690721007</v>
      </c>
      <c r="D602" s="124" t="str">
        <f>VLOOKUP(A602,BASE.!$A$2:$T$878,4,FALSE)</f>
        <v>Municipalidad</v>
      </c>
      <c r="E602" s="124" t="str">
        <f>VLOOKUP(A602,BASE.!$A$2:$T$878,5,FALSE)</f>
        <v>Constitución Política de la República, art. 107.</v>
      </c>
      <c r="F602" s="124" t="str">
        <f>VLOOKUP(A602,BASE.!$A$2:$T$878,6,FALSE)</f>
        <v>Indefinida.</v>
      </c>
      <c r="G602" s="124" t="str">
        <f>VLOOKUP(A602,BASE.!$A$2:$T$878,7,FALSE)</f>
        <v>Según Ley Orgánica Nº 18.695, arts. 1º al 4º.</v>
      </c>
      <c r="H602" s="124" t="str">
        <f>VLOOKUP(A602,BASE.!$A$2:$T$878,8,FALSE)</f>
        <v>no tiene</v>
      </c>
      <c r="I602" s="124">
        <f>VLOOKUP(A602,BASE.!$A$2:$T$878,9,FALSE)</f>
        <v>0</v>
      </c>
      <c r="J602" s="124">
        <f>VLOOKUP(A602,BASE.!$A$2:$T$878,10,FALSE)</f>
        <v>0</v>
      </c>
      <c r="K602" s="124" t="str">
        <f>VLOOKUP(A602,BASE.!$A$2:$T$878,11,FALSE)</f>
        <v xml:space="preserve">Germán Codina Powers  </v>
      </c>
      <c r="L602" s="124" t="str">
        <f>VLOOKUP(A602,BASE.!$A$2:$T$878,12,FALSE)</f>
        <v>José Manuel Balmaceda Nº 265, Edificio Consistorial, Puente Alto, Región Metropolitana.</v>
      </c>
      <c r="M602" s="124" t="str">
        <f>VLOOKUP(A602,BASE.!$A$2:$T$878,13,FALSE)</f>
        <v>XIII</v>
      </c>
      <c r="N602" s="124" t="str">
        <f>VLOOKUP(A602,BASE.!$A$2:$T$878,14,FALSE)</f>
        <v>Puente Alto</v>
      </c>
      <c r="O602" s="124">
        <f>VLOOKUP(A602,BASE.!$A$2:$T$878,15,FALSE)</f>
        <v>0</v>
      </c>
      <c r="P602" s="124">
        <f>VLOOKUP(A602,BASE.!$A$2:$T$878,16,FALSE)</f>
        <v>0</v>
      </c>
      <c r="Q602" s="124">
        <f>VLOOKUP(A602,BASE.!$A$2:$T$878,17,FALSE)</f>
        <v>0</v>
      </c>
      <c r="R602" s="124">
        <f>VLOOKUP(A602,BASE.!$A$2:$T$878,18,FALSE)</f>
        <v>91001</v>
      </c>
      <c r="S602" s="124" t="str">
        <f>VLOOKUP(A602,BASE.!$A$2:$T$878,19,FALSE)</f>
        <v xml:space="preserve">No se acompañan. Aplica Informe Jurídico Nº 09, de  fecha 14 de marzo de 2011 del Departamento Jurídico y Dictamen Nº 070791, de 2009, de la Contraloría General de la República.  
</v>
      </c>
      <c r="T602" s="169">
        <f>VLOOKUP(A602,BASE.!$A$2:$T$878,20,FALSE)</f>
        <v>37970</v>
      </c>
      <c r="U602" s="183">
        <v>7116</v>
      </c>
      <c r="V602" s="184">
        <v>0</v>
      </c>
      <c r="W602" s="184">
        <v>11327163</v>
      </c>
      <c r="X602" s="170">
        <v>44286</v>
      </c>
      <c r="Y602" s="166" t="s">
        <v>7879</v>
      </c>
      <c r="Z602" s="166" t="s">
        <v>7880</v>
      </c>
      <c r="AA602" s="183" t="s">
        <v>7927</v>
      </c>
    </row>
    <row r="603" spans="1:27" x14ac:dyDescent="0.2">
      <c r="A603" s="183">
        <v>7117</v>
      </c>
      <c r="B603" s="124" t="str">
        <f>VLOOKUP(A603,BASE.!$A$2:$T$878,2,FALSE)</f>
        <v xml:space="preserve">
I. Municipalidad de Illapel
</v>
      </c>
      <c r="C603" s="124">
        <f>VLOOKUP(A603,BASE.!$A$2:$T$878,3,FALSE)</f>
        <v>690412004</v>
      </c>
      <c r="D603" s="124" t="str">
        <f>VLOOKUP(A603,BASE.!$A$2:$T$878,4,FALSE)</f>
        <v>Municipalidad</v>
      </c>
      <c r="E603" s="124" t="str">
        <f>VLOOKUP(A603,BASE.!$A$2:$T$878,5,FALSE)</f>
        <v>Constitución Política de la República, art. 107.</v>
      </c>
      <c r="F603" s="124" t="str">
        <f>VLOOKUP(A603,BASE.!$A$2:$T$878,6,FALSE)</f>
        <v>Indefinida.</v>
      </c>
      <c r="G603" s="124" t="str">
        <f>VLOOKUP(A603,BASE.!$A$2:$T$878,7,FALSE)</f>
        <v>Según Ley Orgánica Nº 18.695, arts. 1º al 4º.</v>
      </c>
      <c r="H603" s="124" t="str">
        <f>VLOOKUP(A603,BASE.!$A$2:$T$878,8,FALSE)</f>
        <v>no tiene</v>
      </c>
      <c r="I603" s="124">
        <f>VLOOKUP(A603,BASE.!$A$2:$T$878,9,FALSE)</f>
        <v>0</v>
      </c>
      <c r="J603" s="124">
        <f>VLOOKUP(A603,BASE.!$A$2:$T$878,10,FALSE)</f>
        <v>0</v>
      </c>
      <c r="K603" s="124" t="str">
        <f>VLOOKUP(A603,BASE.!$A$2:$T$878,11,FALSE)</f>
        <v xml:space="preserve">Denis Enrique Cortés Vargas </v>
      </c>
      <c r="L603" s="124" t="str">
        <f>VLOOKUP(A603,BASE.!$A$2:$T$878,12,FALSE)</f>
        <v>Constitución 24, Illapel, Cuarta Región.</v>
      </c>
      <c r="M603" s="124" t="str">
        <f>VLOOKUP(A603,BASE.!$A$2:$T$878,13,FALSE)</f>
        <v>IV</v>
      </c>
      <c r="N603" s="124" t="str">
        <f>VLOOKUP(A603,BASE.!$A$2:$T$878,14,FALSE)</f>
        <v xml:space="preserve"> Illapel</v>
      </c>
      <c r="O603" s="124">
        <f>VLOOKUP(A603,BASE.!$A$2:$T$878,15,FALSE)</f>
        <v>532662300</v>
      </c>
      <c r="P603" s="124" t="str">
        <f>VLOOKUP(A603,BASE.!$A$2:$T$878,16,FALSE)</f>
        <v>denis.cortes@municipalidadillapel.cl</v>
      </c>
      <c r="Q603" s="124">
        <f>VLOOKUP(A603,BASE.!$A$2:$T$878,17,FALSE)</f>
        <v>0</v>
      </c>
      <c r="R603" s="124">
        <f>VLOOKUP(A603,BASE.!$A$2:$T$878,18,FALSE)</f>
        <v>91001</v>
      </c>
      <c r="S603" s="124" t="str">
        <f>VLOOKUP(A603,BASE.!$A$2:$T$878,19,FALSE)</f>
        <v xml:space="preserve">No se acompañan. Aplica Informe Jurídico Nº 09, de  fecha 14 de marzo de 2011 del Departamento Jurídico y Dictamen Nº 070791, de 2009, de la Contraloría General de la República.  
</v>
      </c>
      <c r="T603" s="169">
        <f>VLOOKUP(A603,BASE.!$A$2:$T$878,20,FALSE)</f>
        <v>37970</v>
      </c>
      <c r="U603" s="183">
        <v>7117</v>
      </c>
      <c r="V603" s="184">
        <v>5861048</v>
      </c>
      <c r="W603" s="184">
        <v>11892080</v>
      </c>
      <c r="X603" s="170">
        <v>44286</v>
      </c>
      <c r="Y603" s="166" t="s">
        <v>7879</v>
      </c>
      <c r="Z603" s="166" t="s">
        <v>7880</v>
      </c>
      <c r="AA603" s="183" t="s">
        <v>7916</v>
      </c>
    </row>
    <row r="604" spans="1:27" x14ac:dyDescent="0.2">
      <c r="A604" s="183">
        <v>7118</v>
      </c>
      <c r="B604" s="124" t="str">
        <f>VLOOKUP(A604,BASE.!$A$2:$T$878,2,FALSE)</f>
        <v xml:space="preserve">
I. Municipalidad de La Serena.
</v>
      </c>
      <c r="C604" s="124">
        <f>VLOOKUP(A604,BASE.!$A$2:$T$878,3,FALSE)</f>
        <v>690401002</v>
      </c>
      <c r="D604" s="124" t="str">
        <f>VLOOKUP(A604,BASE.!$A$2:$T$878,4,FALSE)</f>
        <v>Municipalidad</v>
      </c>
      <c r="E604" s="124" t="str">
        <f>VLOOKUP(A604,BASE.!$A$2:$T$878,5,FALSE)</f>
        <v>Constitución Política de la República, art. 107.</v>
      </c>
      <c r="F604" s="124" t="str">
        <f>VLOOKUP(A604,BASE.!$A$2:$T$878,6,FALSE)</f>
        <v>Indefinida.</v>
      </c>
      <c r="G604" s="124" t="str">
        <f>VLOOKUP(A604,BASE.!$A$2:$T$878,7,FALSE)</f>
        <v>Según Ley Orgánica Nº 18.695, arts. 1º al 4º.</v>
      </c>
      <c r="H604" s="124" t="str">
        <f>VLOOKUP(A604,BASE.!$A$2:$T$878,8,FALSE)</f>
        <v>no tiene</v>
      </c>
      <c r="I604" s="124">
        <f>VLOOKUP(A604,BASE.!$A$2:$T$878,9,FALSE)</f>
        <v>0</v>
      </c>
      <c r="J604" s="124">
        <f>VLOOKUP(A604,BASE.!$A$2:$T$878,10,FALSE)</f>
        <v>0</v>
      </c>
      <c r="K604" s="124" t="str">
        <f>VLOOKUP(A604,BASE.!$A$2:$T$878,11,FALSE)</f>
        <v xml:space="preserve">Roberto Elías Jacob Jure, </v>
      </c>
      <c r="L604" s="124" t="str">
        <f>VLOOKUP(A604,BASE.!$A$2:$T$878,12,FALSE)</f>
        <v>Arturo Prat Nº 451, comuna de La Serena, Cuarta Región.</v>
      </c>
      <c r="M604" s="124" t="str">
        <f>VLOOKUP(A604,BASE.!$A$2:$T$878,13,FALSE)</f>
        <v>IV</v>
      </c>
      <c r="N604" s="124" t="str">
        <f>VLOOKUP(A604,BASE.!$A$2:$T$878,14,FALSE)</f>
        <v>La Serena</v>
      </c>
      <c r="O604" s="124">
        <f>VLOOKUP(A604,BASE.!$A$2:$T$878,15,FALSE)</f>
        <v>0</v>
      </c>
      <c r="P604" s="124">
        <f>VLOOKUP(A604,BASE.!$A$2:$T$878,16,FALSE)</f>
        <v>0</v>
      </c>
      <c r="Q604" s="124">
        <f>VLOOKUP(A604,BASE.!$A$2:$T$878,17,FALSE)</f>
        <v>0</v>
      </c>
      <c r="R604" s="124">
        <f>VLOOKUP(A604,BASE.!$A$2:$T$878,18,FALSE)</f>
        <v>91001</v>
      </c>
      <c r="S604" s="124" t="str">
        <f>VLOOKUP(A604,BASE.!$A$2:$T$878,19,FALSE)</f>
        <v xml:space="preserve">No se acompañan. Aplica Informe Jurídico Nº 09, de  fecha 14 de marzo de 2011 del Departamento Jurídico y Dictamen Nº 070791, de 2009, de la Contraloría General de la República.  
</v>
      </c>
      <c r="T604" s="169">
        <f>VLOOKUP(A604,BASE.!$A$2:$T$878,20,FALSE)</f>
        <v>37970</v>
      </c>
      <c r="U604" s="183">
        <v>7118</v>
      </c>
      <c r="V604" s="184">
        <v>11744991</v>
      </c>
      <c r="W604" s="184">
        <v>23611918</v>
      </c>
      <c r="X604" s="170">
        <v>44286</v>
      </c>
      <c r="Y604" s="166" t="s">
        <v>7879</v>
      </c>
      <c r="Z604" s="166" t="s">
        <v>7880</v>
      </c>
      <c r="AA604" s="183" t="s">
        <v>7917</v>
      </c>
    </row>
    <row r="605" spans="1:27" x14ac:dyDescent="0.2">
      <c r="A605" s="183">
        <v>7125</v>
      </c>
      <c r="B605" s="124" t="str">
        <f>VLOOKUP(A605,BASE.!$A$2:$T$878,2,FALSE)</f>
        <v xml:space="preserve">
I. Municipalidad de Quinta Normal
</v>
      </c>
      <c r="C605" s="124">
        <f>VLOOKUP(A605,BASE.!$A$2:$T$878,3,FALSE)</f>
        <v>690710005</v>
      </c>
      <c r="D605" s="124" t="str">
        <f>VLOOKUP(A605,BASE.!$A$2:$T$878,4,FALSE)</f>
        <v>Municipalidad</v>
      </c>
      <c r="E605" s="124" t="str">
        <f>VLOOKUP(A605,BASE.!$A$2:$T$878,5,FALSE)</f>
        <v>Constitución Política de la República, art. 107.</v>
      </c>
      <c r="F605" s="124" t="str">
        <f>VLOOKUP(A605,BASE.!$A$2:$T$878,6,FALSE)</f>
        <v>Indefinida.</v>
      </c>
      <c r="G605" s="124" t="str">
        <f>VLOOKUP(A605,BASE.!$A$2:$T$878,7,FALSE)</f>
        <v>Según Ley Orgánica Nº 18.695, arts. 1º al 4º.</v>
      </c>
      <c r="H605" s="124" t="str">
        <f>VLOOKUP(A605,BASE.!$A$2:$T$878,8,FALSE)</f>
        <v>no tiene</v>
      </c>
      <c r="I605" s="124">
        <f>VLOOKUP(A605,BASE.!$A$2:$T$878,9,FALSE)</f>
        <v>0</v>
      </c>
      <c r="J605" s="124">
        <f>VLOOKUP(A605,BASE.!$A$2:$T$878,10,FALSE)</f>
        <v>0</v>
      </c>
      <c r="K605" s="124" t="str">
        <f>VLOOKUP(A605,BASE.!$A$2:$T$878,11,FALSE)</f>
        <v xml:space="preserve">Carmen Gloria Fernández Valenzuela  
</v>
      </c>
      <c r="L605" s="124" t="str">
        <f>VLOOKUP(A605,BASE.!$A$2:$T$878,12,FALSE)</f>
        <v xml:space="preserve">Avenida Carrascal Nº 4447, Quinta Normal, Región Metropolitana. 
</v>
      </c>
      <c r="M605" s="124" t="str">
        <f>VLOOKUP(A605,BASE.!$A$2:$T$878,13,FALSE)</f>
        <v>XIII</v>
      </c>
      <c r="N605" s="124" t="str">
        <f>VLOOKUP(A605,BASE.!$A$2:$T$878,14,FALSE)</f>
        <v>Quinta Normal</v>
      </c>
      <c r="O605" s="124" t="str">
        <f>VLOOKUP(A605,BASE.!$A$2:$T$878,15,FALSE)</f>
        <v xml:space="preserve">Fono: 22-8928802; 22-8928803; 22-8928808
</v>
      </c>
      <c r="P605" s="124" t="str">
        <f>VLOOKUP(A605,BASE.!$A$2:$T$878,16,FALSE)</f>
        <v>alcaldesa@quintanormal.cl</v>
      </c>
      <c r="Q605" s="124">
        <f>VLOOKUP(A605,BASE.!$A$2:$T$878,17,FALSE)</f>
        <v>0</v>
      </c>
      <c r="R605" s="124">
        <f>VLOOKUP(A605,BASE.!$A$2:$T$878,18,FALSE)</f>
        <v>91001</v>
      </c>
      <c r="S605" s="124" t="str">
        <f>VLOOKUP(A605,BASE.!$A$2:$T$878,19,FALSE)</f>
        <v xml:space="preserve">No se acompañan. Aplica Informe Jurídico Nº 09, de  fecha 14 de marzo de 2011 del Departamento Jurídico y Dictamen Nº 070791, de 2009, de la Contraloría General de la República.  
</v>
      </c>
      <c r="T605" s="169">
        <f>VLOOKUP(A605,BASE.!$A$2:$T$878,20,FALSE)</f>
        <v>38159</v>
      </c>
      <c r="U605" s="183">
        <v>7125</v>
      </c>
      <c r="V605" s="184">
        <v>6439140</v>
      </c>
      <c r="W605" s="184">
        <v>19317420</v>
      </c>
      <c r="X605" s="170">
        <v>44286</v>
      </c>
      <c r="Y605" s="166" t="s">
        <v>7879</v>
      </c>
      <c r="Z605" s="166" t="s">
        <v>7880</v>
      </c>
      <c r="AA605" s="183" t="s">
        <v>8016</v>
      </c>
    </row>
    <row r="606" spans="1:27" x14ac:dyDescent="0.2">
      <c r="A606" s="183">
        <v>7128</v>
      </c>
      <c r="B606" s="124" t="str">
        <f>VLOOKUP(A606,BASE.!$A$2:$T$878,2,FALSE)</f>
        <v xml:space="preserve">
I. Municipalidad de los Andes
</v>
      </c>
      <c r="C606" s="124">
        <f>VLOOKUP(A606,BASE.!$A$2:$T$878,3,FALSE)</f>
        <v>690511002</v>
      </c>
      <c r="D606" s="124" t="str">
        <f>VLOOKUP(A606,BASE.!$A$2:$T$878,4,FALSE)</f>
        <v>Municipalidad</v>
      </c>
      <c r="E606" s="124" t="str">
        <f>VLOOKUP(A606,BASE.!$A$2:$T$878,5,FALSE)</f>
        <v>Constitución Política de la República, art. 107.</v>
      </c>
      <c r="F606" s="124" t="str">
        <f>VLOOKUP(A606,BASE.!$A$2:$T$878,6,FALSE)</f>
        <v>Indefinida.</v>
      </c>
      <c r="G606" s="124" t="str">
        <f>VLOOKUP(A606,BASE.!$A$2:$T$878,7,FALSE)</f>
        <v>Según Ley Orgánica Nº 18.695, arts. 1º al 4º.</v>
      </c>
      <c r="H606" s="124" t="str">
        <f>VLOOKUP(A606,BASE.!$A$2:$T$878,8,FALSE)</f>
        <v>no tiene</v>
      </c>
      <c r="I606" s="124">
        <f>VLOOKUP(A606,BASE.!$A$2:$T$878,9,FALSE)</f>
        <v>0</v>
      </c>
      <c r="J606" s="124">
        <f>VLOOKUP(A606,BASE.!$A$2:$T$878,10,FALSE)</f>
        <v>0</v>
      </c>
      <c r="K606" s="124" t="str">
        <f>VLOOKUP(A606,BASE.!$A$2:$T$878,11,FALSE)</f>
        <v xml:space="preserve">Manuel Eduardo Rivera Martínez  </v>
      </c>
      <c r="L606" s="124" t="str">
        <f>VLOOKUP(A606,BASE.!$A$2:$T$878,12,FALSE)</f>
        <v>Esmeralda Nº536, Los Andes, Quinta Región.</v>
      </c>
      <c r="M606" s="124" t="str">
        <f>VLOOKUP(A606,BASE.!$A$2:$T$878,13,FALSE)</f>
        <v>V</v>
      </c>
      <c r="N606" s="124" t="str">
        <f>VLOOKUP(A606,BASE.!$A$2:$T$878,14,FALSE)</f>
        <v>Los Andes</v>
      </c>
      <c r="O606" s="124" t="str">
        <f>VLOOKUP(A606,BASE.!$A$2:$T$878,15,FALSE)</f>
        <v>34-250-7753</v>
      </c>
      <c r="P606" s="124" t="str">
        <f>VLOOKUP(A606,BASE.!$A$2:$T$878,16,FALSE)</f>
        <v>nquero@munilosandes.cl</v>
      </c>
      <c r="Q606" s="124">
        <f>VLOOKUP(A606,BASE.!$A$2:$T$878,17,FALSE)</f>
        <v>0</v>
      </c>
      <c r="R606" s="124" t="str">
        <f>VLOOKUP(A606,BASE.!$A$2:$T$878,18,FALSE)</f>
        <v>91001: Administración Pública.</v>
      </c>
      <c r="S606" s="124" t="str">
        <f>VLOOKUP(A606,BASE.!$A$2:$T$878,19,FALSE)</f>
        <v xml:space="preserve">No se acompañan. Aplica Informe Jurídico Nº 09, de  fecha 14 de marzo de 2011 del Departamento Jurídico y Dictamen Nº 070791, de 2009, de la Contraloría General de la República.  
</v>
      </c>
      <c r="T606" s="169">
        <f>VLOOKUP(A606,BASE.!$A$2:$T$878,20,FALSE)</f>
        <v>38159</v>
      </c>
      <c r="U606" s="183">
        <v>7128</v>
      </c>
      <c r="V606" s="184">
        <v>5008220</v>
      </c>
      <c r="W606" s="184">
        <v>10161690</v>
      </c>
      <c r="X606" s="170">
        <v>44286</v>
      </c>
      <c r="Y606" s="166" t="s">
        <v>7879</v>
      </c>
      <c r="Z606" s="166" t="s">
        <v>7880</v>
      </c>
      <c r="AA606" s="183" t="s">
        <v>8010</v>
      </c>
    </row>
    <row r="607" spans="1:27" x14ac:dyDescent="0.2">
      <c r="A607" s="183">
        <v>7132</v>
      </c>
      <c r="B607" s="124" t="str">
        <f>VLOOKUP(A607,BASE.!$A$2:$T$878,2,FALSE)</f>
        <v xml:space="preserve">
I. Municipalidad de Pucón
</v>
      </c>
      <c r="C607" s="124">
        <f>VLOOKUP(A607,BASE.!$A$2:$T$878,3,FALSE)</f>
        <v>691916006</v>
      </c>
      <c r="D607" s="124" t="str">
        <f>VLOOKUP(A607,BASE.!$A$2:$T$878,4,FALSE)</f>
        <v>Municipalidad</v>
      </c>
      <c r="E607" s="124" t="str">
        <f>VLOOKUP(A607,BASE.!$A$2:$T$878,5,FALSE)</f>
        <v>Constitución Política de la República, art. 107.</v>
      </c>
      <c r="F607" s="124" t="str">
        <f>VLOOKUP(A607,BASE.!$A$2:$T$878,6,FALSE)</f>
        <v>Indefinida.</v>
      </c>
      <c r="G607" s="124" t="str">
        <f>VLOOKUP(A607,BASE.!$A$2:$T$878,7,FALSE)</f>
        <v>Según Ley Orgánica Nº 18.695, arts. 1º al 4º.</v>
      </c>
      <c r="H607" s="124" t="str">
        <f>VLOOKUP(A607,BASE.!$A$2:$T$878,8,FALSE)</f>
        <v>no tiene</v>
      </c>
      <c r="I607" s="124">
        <f>VLOOKUP(A607,BASE.!$A$2:$T$878,9,FALSE)</f>
        <v>0</v>
      </c>
      <c r="J607" s="124">
        <f>VLOOKUP(A607,BASE.!$A$2:$T$878,10,FALSE)</f>
        <v>0</v>
      </c>
      <c r="K607" s="124" t="str">
        <f>VLOOKUP(A607,BASE.!$A$2:$T$878,11,FALSE)</f>
        <v xml:space="preserve">Carlos Reinaldo Barra Matamala </v>
      </c>
      <c r="L607" s="124" t="str">
        <f>VLOOKUP(A607,BASE.!$A$2:$T$878,12,FALSE)</f>
        <v>O´Higgins 483, Pucón, Novena Región.</v>
      </c>
      <c r="M607" s="124" t="str">
        <f>VLOOKUP(A607,BASE.!$A$2:$T$878,13,FALSE)</f>
        <v>IX</v>
      </c>
      <c r="N607" s="124" t="str">
        <f>VLOOKUP(A607,BASE.!$A$2:$T$878,14,FALSE)</f>
        <v>Pucón</v>
      </c>
      <c r="O607" s="124">
        <f>VLOOKUP(A607,BASE.!$A$2:$T$878,15,FALSE)</f>
        <v>0</v>
      </c>
      <c r="P607" s="124">
        <f>VLOOKUP(A607,BASE.!$A$2:$T$878,16,FALSE)</f>
        <v>0</v>
      </c>
      <c r="Q607" s="124">
        <f>VLOOKUP(A607,BASE.!$A$2:$T$878,17,FALSE)</f>
        <v>0</v>
      </c>
      <c r="R607" s="124">
        <f>VLOOKUP(A607,BASE.!$A$2:$T$878,18,FALSE)</f>
        <v>91001</v>
      </c>
      <c r="S607" s="124" t="str">
        <f>VLOOKUP(A607,BASE.!$A$2:$T$878,19,FALSE)</f>
        <v xml:space="preserve">No se acompañan. Aplica Informe Jurídico Nº 09, de  fecha 14 de marzo de 2011 del Departamento Jurídico y Dictamen Nº 070791, de 2009, de la Contraloría General de la República </v>
      </c>
      <c r="T607" s="169">
        <f>VLOOKUP(A607,BASE.!$A$2:$T$878,20,FALSE)</f>
        <v>38159</v>
      </c>
      <c r="U607" s="183">
        <v>7132</v>
      </c>
      <c r="V607" s="184">
        <v>5056871</v>
      </c>
      <c r="W607" s="184">
        <v>10260403</v>
      </c>
      <c r="X607" s="170">
        <v>44286</v>
      </c>
      <c r="Y607" s="166" t="s">
        <v>7879</v>
      </c>
      <c r="Z607" s="166" t="s">
        <v>7880</v>
      </c>
      <c r="AA607" s="183" t="s">
        <v>8054</v>
      </c>
    </row>
    <row r="608" spans="1:27" x14ac:dyDescent="0.2">
      <c r="A608" s="183">
        <v>7137</v>
      </c>
      <c r="B608" s="124" t="str">
        <f>VLOOKUP(A608,BASE.!$A$2:$T$878,2,FALSE)</f>
        <v xml:space="preserve">
I. Municipalidad de Coronel
</v>
      </c>
      <c r="C608" s="124">
        <f>VLOOKUP(A608,BASE.!$A$2:$T$878,3,FALSE)</f>
        <v>691512002</v>
      </c>
      <c r="D608" s="124" t="str">
        <f>VLOOKUP(A608,BASE.!$A$2:$T$878,4,FALSE)</f>
        <v>Municipalidad</v>
      </c>
      <c r="E608" s="124" t="str">
        <f>VLOOKUP(A608,BASE.!$A$2:$T$878,5,FALSE)</f>
        <v>Constitución Política de la República, art. 107.</v>
      </c>
      <c r="F608" s="124" t="str">
        <f>VLOOKUP(A608,BASE.!$A$2:$T$878,6,FALSE)</f>
        <v>Indefinida.</v>
      </c>
      <c r="G608" s="124" t="str">
        <f>VLOOKUP(A608,BASE.!$A$2:$T$878,7,FALSE)</f>
        <v>Según Ley Orgánica Nº 18.695, arts. 1º al 4º.</v>
      </c>
      <c r="H608" s="124" t="str">
        <f>VLOOKUP(A608,BASE.!$A$2:$T$878,8,FALSE)</f>
        <v>no tiene</v>
      </c>
      <c r="I608" s="124">
        <f>VLOOKUP(A608,BASE.!$A$2:$T$878,9,FALSE)</f>
        <v>0</v>
      </c>
      <c r="J608" s="124">
        <f>VLOOKUP(A608,BASE.!$A$2:$T$878,10,FALSE)</f>
        <v>0</v>
      </c>
      <c r="K608" s="124" t="str">
        <f>VLOOKUP(A608,BASE.!$A$2:$T$878,11,FALSE)</f>
        <v xml:space="preserve">Boris Felipe Chamorro Rebolledo.
</v>
      </c>
      <c r="L608" s="124" t="str">
        <f>VLOOKUP(A608,BASE.!$A$2:$T$878,12,FALSE)</f>
        <v>Bannen 70, Coronel, Octava Región.</v>
      </c>
      <c r="M608" s="124" t="str">
        <f>VLOOKUP(A608,BASE.!$A$2:$T$878,13,FALSE)</f>
        <v>VIII</v>
      </c>
      <c r="N608" s="124" t="str">
        <f>VLOOKUP(A608,BASE.!$A$2:$T$878,14,FALSE)</f>
        <v>Coronel</v>
      </c>
      <c r="O608" s="124">
        <f>VLOOKUP(A608,BASE.!$A$2:$T$878,15,FALSE)</f>
        <v>0</v>
      </c>
      <c r="P608" s="124">
        <f>VLOOKUP(A608,BASE.!$A$2:$T$878,16,FALSE)</f>
        <v>0</v>
      </c>
      <c r="Q608" s="124">
        <f>VLOOKUP(A608,BASE.!$A$2:$T$878,17,FALSE)</f>
        <v>0</v>
      </c>
      <c r="R608" s="124" t="str">
        <f>VLOOKUP(A608,BASE.!$A$2:$T$878,18,FALSE)</f>
        <v>91001: Administración Pública.</v>
      </c>
      <c r="S608" s="124" t="str">
        <f>VLOOKUP(A608,BASE.!$A$2:$T$878,19,FALSE)</f>
        <v>No se acompañan. Aplica Informe Jurídico Nº 09, de  fecha 14 de marzo de 2011 del Departamento Jurídico y Dictamen Nº 070791, de 2009, de la Contraloría General de la República.</v>
      </c>
      <c r="T608" s="169">
        <f>VLOOKUP(A608,BASE.!$A$2:$T$878,20,FALSE)</f>
        <v>38159</v>
      </c>
      <c r="U608" s="183">
        <v>7137</v>
      </c>
      <c r="V608" s="184">
        <v>7049947</v>
      </c>
      <c r="W608" s="184">
        <v>13901192</v>
      </c>
      <c r="X608" s="170">
        <v>44286</v>
      </c>
      <c r="Y608" s="166" t="s">
        <v>7879</v>
      </c>
      <c r="Z608" s="166" t="s">
        <v>7880</v>
      </c>
      <c r="AA608" s="183" t="s">
        <v>7913</v>
      </c>
    </row>
    <row r="609" spans="1:27" x14ac:dyDescent="0.2">
      <c r="A609" s="183">
        <v>7138</v>
      </c>
      <c r="B609" s="124" t="str">
        <f>VLOOKUP(A609,BASE.!$A$2:$T$878,2,FALSE)</f>
        <v xml:space="preserve">
I. Municipalidad de Iquique
</v>
      </c>
      <c r="C609" s="124">
        <f>VLOOKUP(A609,BASE.!$A$2:$T$878,3,FALSE)</f>
        <v>690103001</v>
      </c>
      <c r="D609" s="124" t="str">
        <f>VLOOKUP(A609,BASE.!$A$2:$T$878,4,FALSE)</f>
        <v>Municipalidad</v>
      </c>
      <c r="E609" s="124" t="str">
        <f>VLOOKUP(A609,BASE.!$A$2:$T$878,5,FALSE)</f>
        <v>Constitución Política de la República, art. 107.</v>
      </c>
      <c r="F609" s="124" t="str">
        <f>VLOOKUP(A609,BASE.!$A$2:$T$878,6,FALSE)</f>
        <v>Indefinida.</v>
      </c>
      <c r="G609" s="124" t="str">
        <f>VLOOKUP(A609,BASE.!$A$2:$T$878,7,FALSE)</f>
        <v>Según Ley Orgánica Nº 18.695, arts. 1º al 4º.</v>
      </c>
      <c r="H609" s="124" t="str">
        <f>VLOOKUP(A609,BASE.!$A$2:$T$878,8,FALSE)</f>
        <v>no tiene</v>
      </c>
      <c r="I609" s="124">
        <f>VLOOKUP(A609,BASE.!$A$2:$T$878,9,FALSE)</f>
        <v>0</v>
      </c>
      <c r="J609" s="124">
        <f>VLOOKUP(A609,BASE.!$A$2:$T$878,10,FALSE)</f>
        <v>0</v>
      </c>
      <c r="K609" s="124" t="str">
        <f>VLOOKUP(A609,BASE.!$A$2:$T$878,11,FALSE)</f>
        <v xml:space="preserve">Jorge Alejandro Soria Quiroga, </v>
      </c>
      <c r="L609" s="124" t="str">
        <f>VLOOKUP(A609,BASE.!$A$2:$T$878,12,FALSE)</f>
        <v>Tarapacá Nº 477, Iquique, Primera Región.</v>
      </c>
      <c r="M609" s="124" t="str">
        <f>VLOOKUP(A609,BASE.!$A$2:$T$878,13,FALSE)</f>
        <v>I</v>
      </c>
      <c r="N609" s="124" t="str">
        <f>VLOOKUP(A609,BASE.!$A$2:$T$878,14,FALSE)</f>
        <v>Iquique</v>
      </c>
      <c r="O609" s="124">
        <f>VLOOKUP(A609,BASE.!$A$2:$T$878,15,FALSE)</f>
        <v>0</v>
      </c>
      <c r="P609" s="124">
        <f>VLOOKUP(A609,BASE.!$A$2:$T$878,16,FALSE)</f>
        <v>0</v>
      </c>
      <c r="Q609" s="124">
        <f>VLOOKUP(A609,BASE.!$A$2:$T$878,17,FALSE)</f>
        <v>0</v>
      </c>
      <c r="R609" s="124">
        <f>VLOOKUP(A609,BASE.!$A$2:$T$878,18,FALSE)</f>
        <v>91001</v>
      </c>
      <c r="S609" s="124" t="str">
        <f>VLOOKUP(A609,BASE.!$A$2:$T$878,19,FALSE)</f>
        <v xml:space="preserve">No se acompañan. Aplica Informe Jurídico Nº 09, de  fecha 14 de marzo de 2011 del Departamento Jurídico y Dictamen Nº 070791, de 2009, de la Contraloría General de la República.  
</v>
      </c>
      <c r="T609" s="169">
        <f>VLOOKUP(A609,BASE.!$A$2:$T$878,20,FALSE)</f>
        <v>38159</v>
      </c>
      <c r="U609" s="183">
        <v>7138</v>
      </c>
      <c r="V609" s="184">
        <v>6776837</v>
      </c>
      <c r="W609" s="184">
        <v>16577264</v>
      </c>
      <c r="X609" s="170">
        <v>44286</v>
      </c>
      <c r="Y609" s="166" t="s">
        <v>7879</v>
      </c>
      <c r="Z609" s="166" t="s">
        <v>7880</v>
      </c>
      <c r="AA609" s="183" t="s">
        <v>187</v>
      </c>
    </row>
    <row r="610" spans="1:27" x14ac:dyDescent="0.2">
      <c r="A610" s="183">
        <v>7139</v>
      </c>
      <c r="B610" s="124" t="str">
        <f>VLOOKUP(A610,BASE.!$A$2:$T$878,2,FALSE)</f>
        <v>I. Municipalidad de San Carlos</v>
      </c>
      <c r="C610" s="124">
        <f>VLOOKUP(A610,BASE.!$A$2:$T$878,3,FALSE)</f>
        <v>691405001</v>
      </c>
      <c r="D610" s="124" t="str">
        <f>VLOOKUP(A610,BASE.!$A$2:$T$878,4,FALSE)</f>
        <v>Municipalidad</v>
      </c>
      <c r="E610" s="124" t="str">
        <f>VLOOKUP(A610,BASE.!$A$2:$T$878,5,FALSE)</f>
        <v>Constitución Política de la República, art. 107</v>
      </c>
      <c r="F610" s="124" t="str">
        <f>VLOOKUP(A610,BASE.!$A$2:$T$878,6,FALSE)</f>
        <v>Indefinida</v>
      </c>
      <c r="G610" s="124" t="str">
        <f>VLOOKUP(A610,BASE.!$A$2:$T$878,7,FALSE)</f>
        <v xml:space="preserve">Según Ley Orgánica N° 18.695, art 1 a 4
</v>
      </c>
      <c r="H610" s="124" t="str">
        <f>VLOOKUP(A610,BASE.!$A$2:$T$878,8,FALSE)</f>
        <v>no tiene</v>
      </c>
      <c r="I610" s="124">
        <f>VLOOKUP(A610,BASE.!$A$2:$T$878,9,FALSE)</f>
        <v>0</v>
      </c>
      <c r="J610" s="124">
        <f>VLOOKUP(A610,BASE.!$A$2:$T$878,10,FALSE)</f>
        <v>0</v>
      </c>
      <c r="K610" s="124" t="str">
        <f>VLOOKUP(A610,BASE.!$A$2:$T$878,11,FALSE)</f>
        <v xml:space="preserve">Hugo Naim Gebrie Asfura,
</v>
      </c>
      <c r="L610" s="124" t="str">
        <f>VLOOKUP(A610,BASE.!$A$2:$T$878,12,FALSE)</f>
        <v xml:space="preserve">Vicuña Mackenna N° 436, comuna de San Carlos
</v>
      </c>
      <c r="M610" s="124" t="str">
        <f>VLOOKUP(A610,BASE.!$A$2:$T$878,13,FALSE)</f>
        <v>XVI</v>
      </c>
      <c r="N610" s="124" t="str">
        <f>VLOOKUP(A610,BASE.!$A$2:$T$878,14,FALSE)</f>
        <v>San Carlos</v>
      </c>
      <c r="O610" s="124" t="str">
        <f>VLOOKUP(A610,BASE.!$A$2:$T$878,15,FALSE)</f>
        <v>41-201300</v>
      </c>
      <c r="P610" s="124">
        <f>VLOOKUP(A610,BASE.!$A$2:$T$878,16,FALSE)</f>
        <v>0</v>
      </c>
      <c r="Q610" s="124">
        <f>VLOOKUP(A610,BASE.!$A$2:$T$878,17,FALSE)</f>
        <v>0</v>
      </c>
      <c r="R610" s="124">
        <f>VLOOKUP(A610,BASE.!$A$2:$T$878,18,FALSE)</f>
        <v>91001</v>
      </c>
      <c r="S610" s="124" t="str">
        <f>VLOOKUP(A610,BASE.!$A$2:$T$878,19,FALSE)</f>
        <v xml:space="preserve">No se acompañan. Aplica Informe Jurídico Nº 09, de  fecha 14 de marzo de 2011 del Departamento Jurídico y Dictamen Nº 070791, de 2009, de la Contraloría General de la República.  
.
</v>
      </c>
      <c r="T610" s="169">
        <f>VLOOKUP(A610,BASE.!$A$2:$T$878,20,FALSE)</f>
        <v>37970</v>
      </c>
      <c r="U610" s="183">
        <v>7139</v>
      </c>
      <c r="V610" s="184">
        <v>5056871</v>
      </c>
      <c r="W610" s="184">
        <v>15170613</v>
      </c>
      <c r="X610" s="170">
        <v>44286</v>
      </c>
      <c r="Y610" s="166" t="s">
        <v>7879</v>
      </c>
      <c r="Z610" s="166" t="s">
        <v>7880</v>
      </c>
      <c r="AA610" s="183" t="s">
        <v>7981</v>
      </c>
    </row>
    <row r="611" spans="1:27" x14ac:dyDescent="0.2">
      <c r="A611" s="183">
        <v>7141</v>
      </c>
      <c r="B611" s="124" t="str">
        <f>VLOOKUP(A611,BASE.!$A$2:$T$878,2,FALSE)</f>
        <v>Fundación Social Novo Millennio</v>
      </c>
      <c r="C611" s="124">
        <f>VLOOKUP(A611,BASE.!$A$2:$T$878,3,FALSE)</f>
        <v>650165500</v>
      </c>
      <c r="D611" s="124" t="str">
        <f>VLOOKUP(A611,BASE.!$A$2:$T$878,4,FALSE)</f>
        <v>Fundación de derecho público.</v>
      </c>
      <c r="E611" s="124" t="str">
        <f>VLOOKUP(A611,BASE.!$A$2:$T$878,5,FALSE)</f>
        <v>Erigida de acuerdo al Derecho Canónico, por Decreto Eclesiástico Nº 431/2001, del  10 de junio del 2001.</v>
      </c>
      <c r="F611" s="124" t="str">
        <f>VLOOKUP(A611,BASE.!$A$2:$T$878,6,FALSE)</f>
        <v>Indefinida.</v>
      </c>
      <c r="G611" s="124" t="str">
        <f>VLOOKUP(A611,BASE.!$A$2:$T$878,7,FALSE)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1" s="124" t="str">
        <f>VLOOKUP(A611,BASE.!$A$2:$T$878,8,FALSE)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1" s="124" t="str">
        <f>VLOOKUP(A611,BASE.!$A$2:$T$878,9,FALSE)</f>
        <v>3 años</v>
      </c>
      <c r="J611" s="124" t="str">
        <f>VLOOKUP(A611,BASE.!$A$2:$T$878,10,FALSE)</f>
        <v xml:space="preserve">Consta en Decreto de fecha 03 de enero de 2018, del Arzobispo de Concepción, que el Directorio vigente está compuesto por los integrantes señalados precedentemente. </v>
      </c>
      <c r="K611" s="124" t="str">
        <f>VLOOKUP(A611,BASE.!$A$2:$T$878,11,FALSE)</f>
        <v xml:space="preserve">Presbítero José Teodoro Cartes Gómez                        
</v>
      </c>
      <c r="L611" s="124" t="str">
        <f>VLOOKUP(A611,BASE.!$A$2:$T$878,12,FALSE)</f>
        <v xml:space="preserve">Calle Castellón Nº1438, Concepción, Región del Biobío. 
</v>
      </c>
      <c r="M611" s="124" t="str">
        <f>VLOOKUP(A611,BASE.!$A$2:$T$878,13,FALSE)</f>
        <v>VIII</v>
      </c>
      <c r="N611" s="124" t="str">
        <f>VLOOKUP(A611,BASE.!$A$2:$T$878,14,FALSE)</f>
        <v>Concepción</v>
      </c>
      <c r="O611" s="124" t="str">
        <f>VLOOKUP(A611,BASE.!$A$2:$T$878,15,FALSE)</f>
        <v xml:space="preserve">Teléfono: 41-2293100
</v>
      </c>
      <c r="P611" s="124" t="str">
        <f>VLOOKUP(A611,BASE.!$A$2:$T$878,16,FALSE)</f>
        <v xml:space="preserve">Correo electrónico: psocialconce@gmail.com
</v>
      </c>
      <c r="Q611" s="124">
        <f>VLOOKUP(A611,BASE.!$A$2:$T$878,17,FALSE)</f>
        <v>0</v>
      </c>
      <c r="R611" s="124">
        <f>VLOOKUP(A611,BASE.!$A$2:$T$878,18,FALSE)</f>
        <v>93401</v>
      </c>
      <c r="S611" s="124" t="str">
        <f>VLOOKUP(A611,BASE.!$A$2:$T$878,19,FALSE)</f>
        <v xml:space="preserve">Se acompaña Certificado Financiero, correspondiente al año 2019, aprobado por el Sub Depto. de Supervisión Financiera Nacional.
</v>
      </c>
      <c r="T611" s="169">
        <f>VLOOKUP(A611,BASE.!$A$2:$T$878,20,FALSE)</f>
        <v>0</v>
      </c>
      <c r="U611" s="183">
        <v>7141</v>
      </c>
      <c r="V611" s="184">
        <v>3026654</v>
      </c>
      <c r="W611" s="184">
        <v>9382628</v>
      </c>
      <c r="X611" s="170">
        <v>44286</v>
      </c>
      <c r="Y611" s="166" t="s">
        <v>7879</v>
      </c>
      <c r="Z611" s="166" t="s">
        <v>7880</v>
      </c>
      <c r="AA611" s="183" t="s">
        <v>162</v>
      </c>
    </row>
    <row r="612" spans="1:27" x14ac:dyDescent="0.2">
      <c r="A612" s="183">
        <v>7141</v>
      </c>
      <c r="B612" s="124" t="str">
        <f>VLOOKUP(A612,BASE.!$A$2:$T$878,2,FALSE)</f>
        <v>Fundación Social Novo Millennio</v>
      </c>
      <c r="C612" s="124">
        <f>VLOOKUP(A612,BASE.!$A$2:$T$878,3,FALSE)</f>
        <v>650165500</v>
      </c>
      <c r="D612" s="124" t="str">
        <f>VLOOKUP(A612,BASE.!$A$2:$T$878,4,FALSE)</f>
        <v>Fundación de derecho público.</v>
      </c>
      <c r="E612" s="124" t="str">
        <f>VLOOKUP(A612,BASE.!$A$2:$T$878,5,FALSE)</f>
        <v>Erigida de acuerdo al Derecho Canónico, por Decreto Eclesiástico Nº 431/2001, del  10 de junio del 2001.</v>
      </c>
      <c r="F612" s="124" t="str">
        <f>VLOOKUP(A612,BASE.!$A$2:$T$878,6,FALSE)</f>
        <v>Indefinida.</v>
      </c>
      <c r="G612" s="124" t="str">
        <f>VLOOKUP(A612,BASE.!$A$2:$T$878,7,FALSE)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2" s="124" t="str">
        <f>VLOOKUP(A612,BASE.!$A$2:$T$878,8,FALSE)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2" s="124" t="str">
        <f>VLOOKUP(A612,BASE.!$A$2:$T$878,9,FALSE)</f>
        <v>3 años</v>
      </c>
      <c r="J612" s="124" t="str">
        <f>VLOOKUP(A612,BASE.!$A$2:$T$878,10,FALSE)</f>
        <v xml:space="preserve">Consta en Decreto de fecha 03 de enero de 2018, del Arzobispo de Concepción, que el Directorio vigente está compuesto por los integrantes señalados precedentemente. </v>
      </c>
      <c r="K612" s="124" t="str">
        <f>VLOOKUP(A612,BASE.!$A$2:$T$878,11,FALSE)</f>
        <v xml:space="preserve">Presbítero José Teodoro Cartes Gómez                        
</v>
      </c>
      <c r="L612" s="124" t="str">
        <f>VLOOKUP(A612,BASE.!$A$2:$T$878,12,FALSE)</f>
        <v xml:space="preserve">Calle Castellón Nº1438, Concepción, Región del Biobío. 
</v>
      </c>
      <c r="M612" s="124" t="str">
        <f>VLOOKUP(A612,BASE.!$A$2:$T$878,13,FALSE)</f>
        <v>VIII</v>
      </c>
      <c r="N612" s="124" t="str">
        <f>VLOOKUP(A612,BASE.!$A$2:$T$878,14,FALSE)</f>
        <v>Concepción</v>
      </c>
      <c r="O612" s="124" t="str">
        <f>VLOOKUP(A612,BASE.!$A$2:$T$878,15,FALSE)</f>
        <v xml:space="preserve">Teléfono: 41-2293100
</v>
      </c>
      <c r="P612" s="124" t="str">
        <f>VLOOKUP(A612,BASE.!$A$2:$T$878,16,FALSE)</f>
        <v xml:space="preserve">Correo electrónico: psocialconce@gmail.com
</v>
      </c>
      <c r="Q612" s="124">
        <f>VLOOKUP(A612,BASE.!$A$2:$T$878,17,FALSE)</f>
        <v>0</v>
      </c>
      <c r="R612" s="124">
        <f>VLOOKUP(A612,BASE.!$A$2:$T$878,18,FALSE)</f>
        <v>93401</v>
      </c>
      <c r="S612" s="124" t="str">
        <f>VLOOKUP(A612,BASE.!$A$2:$T$878,19,FALSE)</f>
        <v xml:space="preserve">Se acompaña Certificado Financiero, correspondiente al año 2019, aprobado por el Sub Depto. de Supervisión Financiera Nacional.
</v>
      </c>
      <c r="T612" s="169">
        <f>VLOOKUP(A612,BASE.!$A$2:$T$878,20,FALSE)</f>
        <v>0</v>
      </c>
      <c r="U612" s="183">
        <v>7141</v>
      </c>
      <c r="V612" s="184">
        <v>19324557</v>
      </c>
      <c r="W612" s="184">
        <v>47587904</v>
      </c>
      <c r="X612" s="170">
        <v>44286</v>
      </c>
      <c r="Y612" s="166" t="s">
        <v>7879</v>
      </c>
      <c r="Z612" s="166" t="s">
        <v>7880</v>
      </c>
      <c r="AA612" s="183" t="s">
        <v>7913</v>
      </c>
    </row>
    <row r="613" spans="1:27" x14ac:dyDescent="0.2">
      <c r="A613" s="183">
        <v>7141</v>
      </c>
      <c r="B613" s="124" t="str">
        <f>VLOOKUP(A613,BASE.!$A$2:$T$878,2,FALSE)</f>
        <v>Fundación Social Novo Millennio</v>
      </c>
      <c r="C613" s="124">
        <f>VLOOKUP(A613,BASE.!$A$2:$T$878,3,FALSE)</f>
        <v>650165500</v>
      </c>
      <c r="D613" s="124" t="str">
        <f>VLOOKUP(A613,BASE.!$A$2:$T$878,4,FALSE)</f>
        <v>Fundación de derecho público.</v>
      </c>
      <c r="E613" s="124" t="str">
        <f>VLOOKUP(A613,BASE.!$A$2:$T$878,5,FALSE)</f>
        <v>Erigida de acuerdo al Derecho Canónico, por Decreto Eclesiástico Nº 431/2001, del  10 de junio del 2001.</v>
      </c>
      <c r="F613" s="124" t="str">
        <f>VLOOKUP(A613,BASE.!$A$2:$T$878,6,FALSE)</f>
        <v>Indefinida.</v>
      </c>
      <c r="G613" s="124" t="str">
        <f>VLOOKUP(A613,BASE.!$A$2:$T$878,7,FALSE)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3" s="124" t="str">
        <f>VLOOKUP(A613,BASE.!$A$2:$T$878,8,FALSE)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3" s="124" t="str">
        <f>VLOOKUP(A613,BASE.!$A$2:$T$878,9,FALSE)</f>
        <v>3 años</v>
      </c>
      <c r="J613" s="124" t="str">
        <f>VLOOKUP(A613,BASE.!$A$2:$T$878,10,FALSE)</f>
        <v xml:space="preserve">Consta en Decreto de fecha 03 de enero de 2018, del Arzobispo de Concepción, que el Directorio vigente está compuesto por los integrantes señalados precedentemente. </v>
      </c>
      <c r="K613" s="124" t="str">
        <f>VLOOKUP(A613,BASE.!$A$2:$T$878,11,FALSE)</f>
        <v xml:space="preserve">Presbítero José Teodoro Cartes Gómez                        
</v>
      </c>
      <c r="L613" s="124" t="str">
        <f>VLOOKUP(A613,BASE.!$A$2:$T$878,12,FALSE)</f>
        <v xml:space="preserve">Calle Castellón Nº1438, Concepción, Región del Biobío. 
</v>
      </c>
      <c r="M613" s="124" t="str">
        <f>VLOOKUP(A613,BASE.!$A$2:$T$878,13,FALSE)</f>
        <v>VIII</v>
      </c>
      <c r="N613" s="124" t="str">
        <f>VLOOKUP(A613,BASE.!$A$2:$T$878,14,FALSE)</f>
        <v>Concepción</v>
      </c>
      <c r="O613" s="124" t="str">
        <f>VLOOKUP(A613,BASE.!$A$2:$T$878,15,FALSE)</f>
        <v xml:space="preserve">Teléfono: 41-2293100
</v>
      </c>
      <c r="P613" s="124" t="str">
        <f>VLOOKUP(A613,BASE.!$A$2:$T$878,16,FALSE)</f>
        <v xml:space="preserve">Correo electrónico: psocialconce@gmail.com
</v>
      </c>
      <c r="Q613" s="124">
        <f>VLOOKUP(A613,BASE.!$A$2:$T$878,17,FALSE)</f>
        <v>0</v>
      </c>
      <c r="R613" s="124">
        <f>VLOOKUP(A613,BASE.!$A$2:$T$878,18,FALSE)</f>
        <v>93401</v>
      </c>
      <c r="S613" s="124" t="str">
        <f>VLOOKUP(A613,BASE.!$A$2:$T$878,19,FALSE)</f>
        <v xml:space="preserve">Se acompaña Certificado Financiero, correspondiente al año 2019, aprobado por el Sub Depto. de Supervisión Financiera Nacional.
</v>
      </c>
      <c r="T613" s="169">
        <f>VLOOKUP(A613,BASE.!$A$2:$T$878,20,FALSE)</f>
        <v>0</v>
      </c>
      <c r="U613" s="183">
        <v>7141</v>
      </c>
      <c r="V613" s="184">
        <v>18192510</v>
      </c>
      <c r="W613" s="184">
        <v>43879899</v>
      </c>
      <c r="X613" s="170">
        <v>44286</v>
      </c>
      <c r="Y613" s="166" t="s">
        <v>7879</v>
      </c>
      <c r="Z613" s="166" t="s">
        <v>7880</v>
      </c>
      <c r="AA613" s="183" t="s">
        <v>7903</v>
      </c>
    </row>
    <row r="614" spans="1:27" x14ac:dyDescent="0.2">
      <c r="A614" s="183">
        <v>7141</v>
      </c>
      <c r="B614" s="124" t="str">
        <f>VLOOKUP(A614,BASE.!$A$2:$T$878,2,FALSE)</f>
        <v>Fundación Social Novo Millennio</v>
      </c>
      <c r="C614" s="124">
        <f>VLOOKUP(A614,BASE.!$A$2:$T$878,3,FALSE)</f>
        <v>650165500</v>
      </c>
      <c r="D614" s="124" t="str">
        <f>VLOOKUP(A614,BASE.!$A$2:$T$878,4,FALSE)</f>
        <v>Fundación de derecho público.</v>
      </c>
      <c r="E614" s="124" t="str">
        <f>VLOOKUP(A614,BASE.!$A$2:$T$878,5,FALSE)</f>
        <v>Erigida de acuerdo al Derecho Canónico, por Decreto Eclesiástico Nº 431/2001, del  10 de junio del 2001.</v>
      </c>
      <c r="F614" s="124" t="str">
        <f>VLOOKUP(A614,BASE.!$A$2:$T$878,6,FALSE)</f>
        <v>Indefinida.</v>
      </c>
      <c r="G614" s="124" t="str">
        <f>VLOOKUP(A614,BASE.!$A$2:$T$878,7,FALSE)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4" s="124" t="str">
        <f>VLOOKUP(A614,BASE.!$A$2:$T$878,8,FALSE)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4" s="124" t="str">
        <f>VLOOKUP(A614,BASE.!$A$2:$T$878,9,FALSE)</f>
        <v>3 años</v>
      </c>
      <c r="J614" s="124" t="str">
        <f>VLOOKUP(A614,BASE.!$A$2:$T$878,10,FALSE)</f>
        <v xml:space="preserve">Consta en Decreto de fecha 03 de enero de 2018, del Arzobispo de Concepción, que el Directorio vigente está compuesto por los integrantes señalados precedentemente. </v>
      </c>
      <c r="K614" s="124" t="str">
        <f>VLOOKUP(A614,BASE.!$A$2:$T$878,11,FALSE)</f>
        <v xml:space="preserve">Presbítero José Teodoro Cartes Gómez                        
</v>
      </c>
      <c r="L614" s="124" t="str">
        <f>VLOOKUP(A614,BASE.!$A$2:$T$878,12,FALSE)</f>
        <v xml:space="preserve">Calle Castellón Nº1438, Concepción, Región del Biobío. 
</v>
      </c>
      <c r="M614" s="124" t="str">
        <f>VLOOKUP(A614,BASE.!$A$2:$T$878,13,FALSE)</f>
        <v>VIII</v>
      </c>
      <c r="N614" s="124" t="str">
        <f>VLOOKUP(A614,BASE.!$A$2:$T$878,14,FALSE)</f>
        <v>Concepción</v>
      </c>
      <c r="O614" s="124" t="str">
        <f>VLOOKUP(A614,BASE.!$A$2:$T$878,15,FALSE)</f>
        <v xml:space="preserve">Teléfono: 41-2293100
</v>
      </c>
      <c r="P614" s="124" t="str">
        <f>VLOOKUP(A614,BASE.!$A$2:$T$878,16,FALSE)</f>
        <v xml:space="preserve">Correo electrónico: psocialconce@gmail.com
</v>
      </c>
      <c r="Q614" s="124">
        <f>VLOOKUP(A614,BASE.!$A$2:$T$878,17,FALSE)</f>
        <v>0</v>
      </c>
      <c r="R614" s="124">
        <f>VLOOKUP(A614,BASE.!$A$2:$T$878,18,FALSE)</f>
        <v>93401</v>
      </c>
      <c r="S614" s="124" t="str">
        <f>VLOOKUP(A614,BASE.!$A$2:$T$878,19,FALSE)</f>
        <v xml:space="preserve">Se acompaña Certificado Financiero, correspondiente al año 2019, aprobado por el Sub Depto. de Supervisión Financiera Nacional.
</v>
      </c>
      <c r="T614" s="169">
        <f>VLOOKUP(A614,BASE.!$A$2:$T$878,20,FALSE)</f>
        <v>0</v>
      </c>
      <c r="U614" s="183">
        <v>7141</v>
      </c>
      <c r="V614" s="184">
        <v>14738683</v>
      </c>
      <c r="W614" s="184">
        <v>76657383</v>
      </c>
      <c r="X614" s="170">
        <v>44286</v>
      </c>
      <c r="Y614" s="166" t="s">
        <v>7879</v>
      </c>
      <c r="Z614" s="166" t="s">
        <v>7880</v>
      </c>
      <c r="AA614" s="183" t="s">
        <v>7991</v>
      </c>
    </row>
    <row r="615" spans="1:27" x14ac:dyDescent="0.2">
      <c r="A615" s="183">
        <v>7141</v>
      </c>
      <c r="B615" s="124" t="str">
        <f>VLOOKUP(A615,BASE.!$A$2:$T$878,2,FALSE)</f>
        <v>Fundación Social Novo Millennio</v>
      </c>
      <c r="C615" s="124">
        <f>VLOOKUP(A615,BASE.!$A$2:$T$878,3,FALSE)</f>
        <v>650165500</v>
      </c>
      <c r="D615" s="124" t="str">
        <f>VLOOKUP(A615,BASE.!$A$2:$T$878,4,FALSE)</f>
        <v>Fundación de derecho público.</v>
      </c>
      <c r="E615" s="124" t="str">
        <f>VLOOKUP(A615,BASE.!$A$2:$T$878,5,FALSE)</f>
        <v>Erigida de acuerdo al Derecho Canónico, por Decreto Eclesiástico Nº 431/2001, del  10 de junio del 2001.</v>
      </c>
      <c r="F615" s="124" t="str">
        <f>VLOOKUP(A615,BASE.!$A$2:$T$878,6,FALSE)</f>
        <v>Indefinida.</v>
      </c>
      <c r="G615" s="124" t="str">
        <f>VLOOKUP(A615,BASE.!$A$2:$T$878,7,FALSE)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5" s="124" t="str">
        <f>VLOOKUP(A615,BASE.!$A$2:$T$878,8,FALSE)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5" s="124" t="str">
        <f>VLOOKUP(A615,BASE.!$A$2:$T$878,9,FALSE)</f>
        <v>3 años</v>
      </c>
      <c r="J615" s="124" t="str">
        <f>VLOOKUP(A615,BASE.!$A$2:$T$878,10,FALSE)</f>
        <v xml:space="preserve">Consta en Decreto de fecha 03 de enero de 2018, del Arzobispo de Concepción, que el Directorio vigente está compuesto por los integrantes señalados precedentemente. </v>
      </c>
      <c r="K615" s="124" t="str">
        <f>VLOOKUP(A615,BASE.!$A$2:$T$878,11,FALSE)</f>
        <v xml:space="preserve">Presbítero José Teodoro Cartes Gómez                        
</v>
      </c>
      <c r="L615" s="124" t="str">
        <f>VLOOKUP(A615,BASE.!$A$2:$T$878,12,FALSE)</f>
        <v xml:space="preserve">Calle Castellón Nº1438, Concepción, Región del Biobío. 
</v>
      </c>
      <c r="M615" s="124" t="str">
        <f>VLOOKUP(A615,BASE.!$A$2:$T$878,13,FALSE)</f>
        <v>VIII</v>
      </c>
      <c r="N615" s="124" t="str">
        <f>VLOOKUP(A615,BASE.!$A$2:$T$878,14,FALSE)</f>
        <v>Concepción</v>
      </c>
      <c r="O615" s="124" t="str">
        <f>VLOOKUP(A615,BASE.!$A$2:$T$878,15,FALSE)</f>
        <v xml:space="preserve">Teléfono: 41-2293100
</v>
      </c>
      <c r="P615" s="124" t="str">
        <f>VLOOKUP(A615,BASE.!$A$2:$T$878,16,FALSE)</f>
        <v xml:space="preserve">Correo electrónico: psocialconce@gmail.com
</v>
      </c>
      <c r="Q615" s="124">
        <f>VLOOKUP(A615,BASE.!$A$2:$T$878,17,FALSE)</f>
        <v>0</v>
      </c>
      <c r="R615" s="124">
        <f>VLOOKUP(A615,BASE.!$A$2:$T$878,18,FALSE)</f>
        <v>93401</v>
      </c>
      <c r="S615" s="124" t="str">
        <f>VLOOKUP(A615,BASE.!$A$2:$T$878,19,FALSE)</f>
        <v xml:space="preserve">Se acompaña Certificado Financiero, correspondiente al año 2019, aprobado por el Sub Depto. de Supervisión Financiera Nacional.
</v>
      </c>
      <c r="T615" s="169">
        <f>VLOOKUP(A615,BASE.!$A$2:$T$878,20,FALSE)</f>
        <v>0</v>
      </c>
      <c r="U615" s="183">
        <v>7141</v>
      </c>
      <c r="V615" s="184">
        <v>9138924</v>
      </c>
      <c r="W615" s="184">
        <v>32717348</v>
      </c>
      <c r="X615" s="170">
        <v>44286</v>
      </c>
      <c r="Y615" s="166" t="s">
        <v>7879</v>
      </c>
      <c r="Z615" s="166" t="s">
        <v>7880</v>
      </c>
      <c r="AA615" s="183" t="s">
        <v>7965</v>
      </c>
    </row>
    <row r="616" spans="1:27" x14ac:dyDescent="0.2">
      <c r="A616" s="183">
        <v>7143</v>
      </c>
      <c r="B616" s="124" t="str">
        <f>VLOOKUP(A616,BASE.!$A$2:$T$878,2,FALSE)</f>
        <v xml:space="preserve">
I. Municipalidad de Osorno
</v>
      </c>
      <c r="C616" s="124">
        <f>VLOOKUP(A616,BASE.!$A$2:$T$878,3,FALSE)</f>
        <v>692101006</v>
      </c>
      <c r="D616" s="124" t="str">
        <f>VLOOKUP(A616,BASE.!$A$2:$T$878,4,FALSE)</f>
        <v>Municipalidad</v>
      </c>
      <c r="E616" s="124" t="str">
        <f>VLOOKUP(A616,BASE.!$A$2:$T$878,5,FALSE)</f>
        <v>Constitución Política de la República, art. 107.</v>
      </c>
      <c r="F616" s="124" t="str">
        <f>VLOOKUP(A616,BASE.!$A$2:$T$878,6,FALSE)</f>
        <v>Indefinida.</v>
      </c>
      <c r="G616" s="124" t="str">
        <f>VLOOKUP(A616,BASE.!$A$2:$T$878,7,FALSE)</f>
        <v>Según Ley Orgánica Constitucional Nº 18.695, arts. 1º al 4º.</v>
      </c>
      <c r="H616" s="124" t="str">
        <f>VLOOKUP(A616,BASE.!$A$2:$T$878,8,FALSE)</f>
        <v>no tiene</v>
      </c>
      <c r="I616" s="124">
        <f>VLOOKUP(A616,BASE.!$A$2:$T$878,9,FALSE)</f>
        <v>0</v>
      </c>
      <c r="J616" s="124">
        <f>VLOOKUP(A616,BASE.!$A$2:$T$878,10,FALSE)</f>
        <v>0</v>
      </c>
      <c r="K616" s="124" t="str">
        <f>VLOOKUP(A616,BASE.!$A$2:$T$878,11,FALSE)</f>
        <v xml:space="preserve">Jaime Alberto Bertin Valenzuela   
</v>
      </c>
      <c r="L616" s="124" t="str">
        <f>VLOOKUP(A616,BASE.!$A$2:$T$878,12,FALSE)</f>
        <v>Mackenna Nº 851, comuna de Osorno, Décima Región</v>
      </c>
      <c r="M616" s="124" t="str">
        <f>VLOOKUP(A616,BASE.!$A$2:$T$878,13,FALSE)</f>
        <v>X</v>
      </c>
      <c r="N616" s="124" t="str">
        <f>VLOOKUP(A616,BASE.!$A$2:$T$878,14,FALSE)</f>
        <v>Osorno</v>
      </c>
      <c r="O616" s="124" t="str">
        <f>VLOOKUP(A616,BASE.!$A$2:$T$878,15,FALSE)</f>
        <v xml:space="preserve">Fono: (64) 2264200/ (64) 2264201/ (64) 2264204
</v>
      </c>
      <c r="P616" s="124" t="str">
        <f>VLOOKUP(A616,BASE.!$A$2:$T$878,16,FALSE)</f>
        <v>Correo electrónico: alcaldia@imo.cl
                             rocio.castro@imo.cl</v>
      </c>
      <c r="Q616" s="124">
        <f>VLOOKUP(A616,BASE.!$A$2:$T$878,17,FALSE)</f>
        <v>0</v>
      </c>
      <c r="R616" s="124">
        <f>VLOOKUP(A616,BASE.!$A$2:$T$878,18,FALSE)</f>
        <v>91001</v>
      </c>
      <c r="S616" s="124" t="str">
        <f>VLOOKUP(A616,BASE.!$A$2:$T$878,19,FALSE)</f>
        <v xml:space="preserve">No se acompañan. Aplica Informe Jurídico Nº 09, de  fecha 14 de marzo de 2011 del Departamento Jurídico y Dictamen Nº 070791, de 2009, de la Contraloría General de la República.  
</v>
      </c>
      <c r="T616" s="169">
        <f>VLOOKUP(A616,BASE.!$A$2:$T$878,20,FALSE)</f>
        <v>37970</v>
      </c>
      <c r="U616" s="183">
        <v>7143</v>
      </c>
      <c r="V616" s="184">
        <v>6851245</v>
      </c>
      <c r="W616" s="184">
        <v>13901192</v>
      </c>
      <c r="X616" s="170">
        <v>44286</v>
      </c>
      <c r="Y616" s="166" t="s">
        <v>7879</v>
      </c>
      <c r="Z616" s="166" t="s">
        <v>7880</v>
      </c>
      <c r="AA616" s="183" t="s">
        <v>7881</v>
      </c>
    </row>
    <row r="617" spans="1:27" x14ac:dyDescent="0.2">
      <c r="A617" s="183">
        <v>7145</v>
      </c>
      <c r="B617" s="124" t="str">
        <f>VLOOKUP(A617,BASE.!$A$2:$T$878,2,FALSE)</f>
        <v xml:space="preserve">Servicio de Salud Magallanes </v>
      </c>
      <c r="C617" s="124" t="str">
        <f>VLOOKUP(A617,BASE.!$A$2:$T$878,3,FALSE)</f>
        <v>61607900K</v>
      </c>
      <c r="D617" s="124" t="str">
        <f>VLOOKUP(A617,BASE.!$A$2:$T$878,4,FALSE)</f>
        <v>Servicio Público</v>
      </c>
      <c r="E617" s="124" t="str">
        <f>VLOOKUP(A617,BASE.!$A$2:$T$878,5,FALSE)</f>
        <v>Según Decreto Ley Nº 2763 del año 1979, que forma los Servicios de Salud, reglamentado por el Decreto Nº 42, del año 1981.</v>
      </c>
      <c r="F617" s="124" t="str">
        <f>VLOOKUP(A617,BASE.!$A$2:$T$878,6,FALSE)</f>
        <v>Indefinida.</v>
      </c>
      <c r="G617" s="124" t="str">
        <f>VLOOKUP(A617,BASE.!$A$2:$T$878,7,FALSE)</f>
        <v>Administrar prestaciones de salud pública.</v>
      </c>
      <c r="H617" s="124" t="str">
        <f>VLOOKUP(A617,BASE.!$A$2:$T$878,8,FALSE)</f>
        <v>no tiene</v>
      </c>
      <c r="I617" s="124">
        <f>VLOOKUP(A617,BASE.!$A$2:$T$878,9,FALSE)</f>
        <v>0</v>
      </c>
      <c r="J617" s="124">
        <f>VLOOKUP(A617,BASE.!$A$2:$T$878,10,FALSE)</f>
        <v>0</v>
      </c>
      <c r="K617" s="124" t="str">
        <f>VLOOKUP(A617,BASE.!$A$2:$T$878,11,FALSE)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17" s="124" t="str">
        <f>VLOOKUP(A617,BASE.!$A$2:$T$878,12,FALSE)</f>
        <v xml:space="preserve">Lautaro Navarro Nº1223, comuna y provincia de Punta Arenas.  
</v>
      </c>
      <c r="M617" s="124" t="str">
        <f>VLOOKUP(A617,BASE.!$A$2:$T$878,13,FALSE)</f>
        <v>XII</v>
      </c>
      <c r="N617" s="124" t="str">
        <f>VLOOKUP(A617,BASE.!$A$2:$T$878,14,FALSE)</f>
        <v>Punta Arenas</v>
      </c>
      <c r="O617" s="124" t="str">
        <f>VLOOKUP(A617,BASE.!$A$2:$T$878,15,FALSE)</f>
        <v xml:space="preserve">F:291100-291117
</v>
      </c>
      <c r="P617" s="124">
        <f>VLOOKUP(A617,BASE.!$A$2:$T$878,16,FALSE)</f>
        <v>0</v>
      </c>
      <c r="Q617" s="124">
        <f>VLOOKUP(A617,BASE.!$A$2:$T$878,17,FALSE)</f>
        <v>0</v>
      </c>
      <c r="R617" s="124">
        <f>VLOOKUP(A617,BASE.!$A$2:$T$878,18,FALSE)</f>
        <v>91001</v>
      </c>
      <c r="S617" s="124" t="str">
        <f>VLOOKUP(A617,BASE.!$A$2:$T$878,19,FALSE)</f>
        <v>No se acompañan. Aplica Informe Jurídico Nº 09, de  fecha 14 de marzo de 2011 del Departamento Jurídico y Dictamen Nº 070791, de 2009, de la Contraloría General de la República</v>
      </c>
      <c r="T617" s="169">
        <f>VLOOKUP(A617,BASE.!$A$2:$T$878,20,FALSE)</f>
        <v>38266</v>
      </c>
      <c r="U617" s="183">
        <v>7145</v>
      </c>
      <c r="V617" s="184">
        <v>11255306</v>
      </c>
      <c r="W617" s="184">
        <v>33765918</v>
      </c>
      <c r="X617" s="170">
        <v>44286</v>
      </c>
      <c r="Y617" s="166" t="s">
        <v>7879</v>
      </c>
      <c r="Z617" s="166" t="s">
        <v>7880</v>
      </c>
      <c r="AA617" s="183" t="s">
        <v>7958</v>
      </c>
    </row>
    <row r="618" spans="1:27" x14ac:dyDescent="0.2">
      <c r="A618" s="183">
        <v>7146</v>
      </c>
      <c r="B618" s="124" t="str">
        <f>VLOOKUP(A618,BASE.!$A$2:$T$878,2,FALSE)</f>
        <v xml:space="preserve">Organización Comunitaria Funcional Centro de Ayuda al Niño Bernardita Serrano. 
</v>
      </c>
      <c r="C618" s="124">
        <f>VLOOKUP(A618,BASE.!$A$2:$T$878,3,FALSE)</f>
        <v>652115705</v>
      </c>
      <c r="D618" s="124" t="str">
        <f>VLOOKUP(A618,BASE.!$A$2:$T$878,4,FALSE)</f>
        <v>Organización Comunitaria Funcional.</v>
      </c>
      <c r="E618" s="124" t="str">
        <f>VLOOKUP(A618,BASE.!$A$2:$T$878,5,FALSE)</f>
        <v>Regida por la Ley 19.418, e inscrita bajo el Nº 338 con fecha 29 de abril de 2003, en los Registros de la Secretaría de la I. Municipalidad de San Pedro de la Paz.</v>
      </c>
      <c r="F618" s="124" t="str">
        <f>VLOOKUP(A618,BASE.!$A$2:$T$878,6,FALSE)</f>
        <v xml:space="preserve">Certificado Nº 417 emitido por Renzo Riffo Lillo, Secretario Municipal de la I. Municipalidad de San Pedro de la Paz, de fecha 18 de noviembre de 2019. </v>
      </c>
      <c r="G618" s="124" t="str">
        <f>VLOOKUP(A618,BASE.!$A$2:$T$878,7,FALSE)</f>
        <v xml:space="preserve">a) Brindar atención integral a los niños en riesgo social.
b) Lograr la reinserción del niño en su familia de origen.
c) Favorecer la toma de conciencia de la realidad familiar.
</v>
      </c>
      <c r="H618" s="124" t="str">
        <f>VLOOKUP(A618,BASE.!$A$2:$T$878,8,FALSE)</f>
        <v xml:space="preserve">
Presidente: Giovanni Pastorini Riquelme,
Secretaria: Rossana Tapia Paredes, 
Tesorera: Valentina Paz Sandoval Díaz, 
Suplente: Verónica Pastorini Riquelme, 
Suplente: Sergio Bermedo Pérez, 
Suplente: Gisela Sanhueza Tapia, 
</v>
      </c>
      <c r="I618" s="124" t="str">
        <f>VLOOKUP(A618,BASE.!$A$2:$T$878,9,FALSE)</f>
        <v>Durarán dos años en sus cargos</v>
      </c>
      <c r="J618" s="124" t="str">
        <f>VLOOKUP(A618,BASE.!$A$2:$T$878,10,FALSE)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18" s="124" t="str">
        <f>VLOOKUP(A618,BASE.!$A$2:$T$878,11,FALSE)</f>
        <v xml:space="preserve">Giovanni Pastorini Riquelme                
</v>
      </c>
      <c r="L618" s="124" t="str">
        <f>VLOOKUP(A618,BASE.!$A$2:$T$878,12,FALSE)</f>
        <v>Enrique Soro 1998, San Pedro de la Paz, Octava Región.</v>
      </c>
      <c r="M618" s="124" t="str">
        <f>VLOOKUP(A618,BASE.!$A$2:$T$878,13,FALSE)</f>
        <v>VIII</v>
      </c>
      <c r="N618" s="124" t="str">
        <f>VLOOKUP(A618,BASE.!$A$2:$T$878,14,FALSE)</f>
        <v>San Pedro de la Paz</v>
      </c>
      <c r="O618" s="124" t="str">
        <f>VLOOKUP(A618,BASE.!$A$2:$T$878,15,FALSE)</f>
        <v>041-2947165</v>
      </c>
      <c r="P618" s="124">
        <f>VLOOKUP(A618,BASE.!$A$2:$T$878,16,FALSE)</f>
        <v>0</v>
      </c>
      <c r="Q618" s="124">
        <f>VLOOKUP(A618,BASE.!$A$2:$T$878,17,FALSE)</f>
        <v>0</v>
      </c>
      <c r="R618" s="124" t="str">
        <f>VLOOKUP(A618,BASE.!$A$2:$T$878,18,FALSE)</f>
        <v>93401: Institución de Asistencia Social</v>
      </c>
      <c r="S618" s="124" t="str">
        <f>VLOOKUP(A618,BASE.!$A$2:$T$878,19,FALSE)</f>
        <v xml:space="preserve">Se acompaña Certificado correspondiente a los antecedentes financieros del año 2019, aprobados por el Subdepartamento de Supervisión Financiera Nacional. </v>
      </c>
      <c r="T618" s="169">
        <f>VLOOKUP(A618,BASE.!$A$2:$T$878,20,FALSE)</f>
        <v>38228</v>
      </c>
      <c r="U618" s="183">
        <v>7146</v>
      </c>
      <c r="V618" s="184">
        <v>27963684</v>
      </c>
      <c r="W618" s="184">
        <v>76751766</v>
      </c>
      <c r="X618" s="170">
        <v>44286</v>
      </c>
      <c r="Y618" s="166" t="s">
        <v>7879</v>
      </c>
      <c r="Z618" s="166" t="s">
        <v>7880</v>
      </c>
      <c r="AA618" s="183" t="s">
        <v>7935</v>
      </c>
    </row>
    <row r="619" spans="1:27" x14ac:dyDescent="0.2">
      <c r="A619" s="183">
        <v>7147</v>
      </c>
      <c r="B619" s="124" t="str">
        <f>VLOOKUP(A619,BASE.!$A$2:$T$878,2,FALSE)</f>
        <v xml:space="preserve">
I. Municipalidad de Talca
</v>
      </c>
      <c r="C619" s="124">
        <f>VLOOKUP(A619,BASE.!$A$2:$T$878,3,FALSE)</f>
        <v>691104001</v>
      </c>
      <c r="D619" s="124" t="str">
        <f>VLOOKUP(A619,BASE.!$A$2:$T$878,4,FALSE)</f>
        <v>Municipalidad</v>
      </c>
      <c r="E619" s="124" t="str">
        <f>VLOOKUP(A619,BASE.!$A$2:$T$878,5,FALSE)</f>
        <v>Constitución Política de la República, art. 107.</v>
      </c>
      <c r="F619" s="124" t="str">
        <f>VLOOKUP(A619,BASE.!$A$2:$T$878,6,FALSE)</f>
        <v>Indefinida.</v>
      </c>
      <c r="G619" s="124" t="str">
        <f>VLOOKUP(A619,BASE.!$A$2:$T$878,7,FALSE)</f>
        <v>Según Ley Orgánica Constitucional Nº 18.695, arts. 1º al 4º.</v>
      </c>
      <c r="H619" s="124" t="str">
        <f>VLOOKUP(A619,BASE.!$A$2:$T$878,8,FALSE)</f>
        <v>no tiene</v>
      </c>
      <c r="I619" s="124">
        <f>VLOOKUP(A619,BASE.!$A$2:$T$878,9,FALSE)</f>
        <v>0</v>
      </c>
      <c r="J619" s="124">
        <f>VLOOKUP(A619,BASE.!$A$2:$T$878,10,FALSE)</f>
        <v>0</v>
      </c>
      <c r="K619" s="124" t="str">
        <f>VLOOKUP(A619,BASE.!$A$2:$T$878,11,FALSE)</f>
        <v xml:space="preserve">Juan Carlos Díaz Avendaño </v>
      </c>
      <c r="L619" s="124" t="str">
        <f>VLOOKUP(A619,BASE.!$A$2:$T$878,12,FALSE)</f>
        <v>1 Norte Nº 797, comuna de Talca, Séptima Región.</v>
      </c>
      <c r="M619" s="124" t="str">
        <f>VLOOKUP(A619,BASE.!$A$2:$T$878,13,FALSE)</f>
        <v>VII</v>
      </c>
      <c r="N619" s="124" t="str">
        <f>VLOOKUP(A619,BASE.!$A$2:$T$878,14,FALSE)</f>
        <v xml:space="preserve"> Talca</v>
      </c>
      <c r="O619" s="124" t="str">
        <f>VLOOKUP(A619,BASE.!$A$2:$T$878,15,FALSE)</f>
        <v>Teléfonos: (71) 2212344 / (71) 2203651</v>
      </c>
      <c r="P619" s="124" t="str">
        <f>VLOOKUP(A619,BASE.!$A$2:$T$878,16,FALSE)</f>
        <v>Correo Electrónico: jdiaz@talca.cl / alcaldia@talca.cl</v>
      </c>
      <c r="Q619" s="124">
        <f>VLOOKUP(A619,BASE.!$A$2:$T$878,17,FALSE)</f>
        <v>0</v>
      </c>
      <c r="R619" s="124">
        <f>VLOOKUP(A619,BASE.!$A$2:$T$878,18,FALSE)</f>
        <v>91001</v>
      </c>
      <c r="S619" s="124" t="str">
        <f>VLOOKUP(A619,BASE.!$A$2:$T$878,19,FALSE)</f>
        <v>No se acompañan. Aplica Informe Jurídico Nº 09, de  fecha 14 de marzo de 2011 del Departamento Jurídico y Dictamen Nº 070791, de 2009, de la Contraloría General de la República</v>
      </c>
      <c r="T619" s="169">
        <f>VLOOKUP(A619,BASE.!$A$2:$T$878,20,FALSE)</f>
        <v>38287</v>
      </c>
      <c r="U619" s="183">
        <v>7147</v>
      </c>
      <c r="V619" s="184">
        <v>9014796</v>
      </c>
      <c r="W619" s="184">
        <v>18291042</v>
      </c>
      <c r="X619" s="170">
        <v>44286</v>
      </c>
      <c r="Y619" s="166" t="s">
        <v>7879</v>
      </c>
      <c r="Z619" s="166" t="s">
        <v>7880</v>
      </c>
      <c r="AA619" s="183" t="s">
        <v>7899</v>
      </c>
    </row>
    <row r="620" spans="1:27" x14ac:dyDescent="0.2">
      <c r="A620" s="183">
        <v>7158</v>
      </c>
      <c r="B620" s="124" t="str">
        <f>VLOOKUP(A620,BASE.!$A$2:$T$878,2,FALSE)</f>
        <v>Fundación Casa Esperanza E.V.</v>
      </c>
      <c r="C620" s="124">
        <f>VLOOKUP(A620,BASE.!$A$2:$T$878,3,FALSE)</f>
        <v>652041302</v>
      </c>
      <c r="D620" s="124" t="str">
        <f>VLOOKUP(A620,BASE.!$A$2:$T$878,4,FALSE)</f>
        <v>Fundación de Derecho Privado.</v>
      </c>
      <c r="E620" s="124" t="str">
        <f>VLOOKUP(A620,BASE.!$A$2:$T$878,5,FALSE)</f>
        <v xml:space="preserve">Decreto Supremo Nº 372, de 31 de marzo de 2003, del Ministerio de Justicia. </v>
      </c>
      <c r="F620" s="124" t="str">
        <f>VLOOKUP(A620,BASE.!$A$2:$T$878,6,FALSE)</f>
        <v>Certificado de Vigencia Folio Nº 80431062, de 10 de noviembre de 2020, emitido por el Servicio de Registro Civil e Identificación.</v>
      </c>
      <c r="G620" s="124" t="str">
        <f>VLOOKUP(A620,BASE.!$A$2:$T$878,7,FALSE)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0" s="124" t="str">
        <f>VLOOKUP(A620,BASE.!$A$2:$T$878,8,FALSE)</f>
        <v>no tiene</v>
      </c>
      <c r="I620" s="124" t="str">
        <f>VLOOKUP(A620,BASE.!$A$2:$T$878,9,FALSE)</f>
        <v>No tiene</v>
      </c>
      <c r="J620" s="124" t="str">
        <f>VLOOKUP(A620,BASE.!$A$2:$T$878,10,FALSE)</f>
        <v>no tiene</v>
      </c>
      <c r="K620" s="124" t="str">
        <f>VLOOKUP(A620,BASE.!$A$2:$T$878,11,FALSE)</f>
        <v xml:space="preserve">Germán Enrique Briceño Molina,  
</v>
      </c>
      <c r="L620" s="124" t="str">
        <f>VLOOKUP(A620,BASE.!$A$2:$T$878,12,FALSE)</f>
        <v xml:space="preserve">Angachilla, Km. 5, Parcela Arquenco, S/N,  Valdivia, 
</v>
      </c>
      <c r="M620" s="124" t="str">
        <f>VLOOKUP(A620,BASE.!$A$2:$T$878,13,FALSE)</f>
        <v>XIV</v>
      </c>
      <c r="N620" s="124" t="str">
        <f>VLOOKUP(A620,BASE.!$A$2:$T$878,14,FALSE)</f>
        <v>Valdivia</v>
      </c>
      <c r="O620" s="124" t="str">
        <f>VLOOKUP(A620,BASE.!$A$2:$T$878,15,FALSE)</f>
        <v>Fono: 63-2204154</v>
      </c>
      <c r="P620" s="124" t="str">
        <f>VLOOKUP(A620,BASE.!$A$2:$T$878,16,FALSE)</f>
        <v xml:space="preserve">parras@terra.cl    residencialaspasrras@gmail.com
</v>
      </c>
      <c r="Q620" s="124">
        <f>VLOOKUP(A620,BASE.!$A$2:$T$878,17,FALSE)</f>
        <v>0</v>
      </c>
      <c r="R620" s="124">
        <f>VLOOKUP(A620,BASE.!$A$2:$T$878,18,FALSE)</f>
        <v>93401</v>
      </c>
      <c r="S620" s="124" t="str">
        <f>VLOOKUP(A620,BASE.!$A$2:$T$878,19,FALSE)</f>
        <v xml:space="preserve">Antecedentes Financieros correspondientes al año 2019, aprobados por el Subdepartamento de Supervisión Financiera de la Dirección Nacional.
</v>
      </c>
      <c r="T620" s="169">
        <f>VLOOKUP(A620,BASE.!$A$2:$T$878,20,FALSE)</f>
        <v>38412</v>
      </c>
      <c r="U620" s="183">
        <v>7158</v>
      </c>
      <c r="V620" s="184">
        <v>19852721</v>
      </c>
      <c r="W620" s="184">
        <v>53870479</v>
      </c>
      <c r="X620" s="170">
        <v>44286</v>
      </c>
      <c r="Y620" s="166" t="s">
        <v>7879</v>
      </c>
      <c r="Z620" s="166" t="s">
        <v>7880</v>
      </c>
      <c r="AA620" s="183" t="s">
        <v>7924</v>
      </c>
    </row>
    <row r="621" spans="1:27" x14ac:dyDescent="0.2">
      <c r="A621" s="183">
        <v>7158</v>
      </c>
      <c r="B621" s="124" t="str">
        <f>VLOOKUP(A621,BASE.!$A$2:$T$878,2,FALSE)</f>
        <v>Fundación Casa Esperanza E.V.</v>
      </c>
      <c r="C621" s="124">
        <f>VLOOKUP(A621,BASE.!$A$2:$T$878,3,FALSE)</f>
        <v>652041302</v>
      </c>
      <c r="D621" s="124" t="str">
        <f>VLOOKUP(A621,BASE.!$A$2:$T$878,4,FALSE)</f>
        <v>Fundación de Derecho Privado.</v>
      </c>
      <c r="E621" s="124" t="str">
        <f>VLOOKUP(A621,BASE.!$A$2:$T$878,5,FALSE)</f>
        <v xml:space="preserve">Decreto Supremo Nº 372, de 31 de marzo de 2003, del Ministerio de Justicia. </v>
      </c>
      <c r="F621" s="124" t="str">
        <f>VLOOKUP(A621,BASE.!$A$2:$T$878,6,FALSE)</f>
        <v>Certificado de Vigencia Folio Nº 80431062, de 10 de noviembre de 2020, emitido por el Servicio de Registro Civil e Identificación.</v>
      </c>
      <c r="G621" s="124" t="str">
        <f>VLOOKUP(A621,BASE.!$A$2:$T$878,7,FALSE)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1" s="124" t="str">
        <f>VLOOKUP(A621,BASE.!$A$2:$T$878,8,FALSE)</f>
        <v>no tiene</v>
      </c>
      <c r="I621" s="124" t="str">
        <f>VLOOKUP(A621,BASE.!$A$2:$T$878,9,FALSE)</f>
        <v>No tiene</v>
      </c>
      <c r="J621" s="124" t="str">
        <f>VLOOKUP(A621,BASE.!$A$2:$T$878,10,FALSE)</f>
        <v>no tiene</v>
      </c>
      <c r="K621" s="124" t="str">
        <f>VLOOKUP(A621,BASE.!$A$2:$T$878,11,FALSE)</f>
        <v xml:space="preserve">Germán Enrique Briceño Molina,  
</v>
      </c>
      <c r="L621" s="124" t="str">
        <f>VLOOKUP(A621,BASE.!$A$2:$T$878,12,FALSE)</f>
        <v xml:space="preserve">Angachilla, Km. 5, Parcela Arquenco, S/N,  Valdivia, 
</v>
      </c>
      <c r="M621" s="124" t="str">
        <f>VLOOKUP(A621,BASE.!$A$2:$T$878,13,FALSE)</f>
        <v>XIV</v>
      </c>
      <c r="N621" s="124" t="str">
        <f>VLOOKUP(A621,BASE.!$A$2:$T$878,14,FALSE)</f>
        <v>Valdivia</v>
      </c>
      <c r="O621" s="124" t="str">
        <f>VLOOKUP(A621,BASE.!$A$2:$T$878,15,FALSE)</f>
        <v>Fono: 63-2204154</v>
      </c>
      <c r="P621" s="124" t="str">
        <f>VLOOKUP(A621,BASE.!$A$2:$T$878,16,FALSE)</f>
        <v xml:space="preserve">parras@terra.cl    residencialaspasrras@gmail.com
</v>
      </c>
      <c r="Q621" s="124">
        <f>VLOOKUP(A621,BASE.!$A$2:$T$878,17,FALSE)</f>
        <v>0</v>
      </c>
      <c r="R621" s="124">
        <f>VLOOKUP(A621,BASE.!$A$2:$T$878,18,FALSE)</f>
        <v>93401</v>
      </c>
      <c r="S621" s="124" t="str">
        <f>VLOOKUP(A621,BASE.!$A$2:$T$878,19,FALSE)</f>
        <v xml:space="preserve">Antecedentes Financieros correspondientes al año 2019, aprobados por el Subdepartamento de Supervisión Financiera de la Dirección Nacional.
</v>
      </c>
      <c r="T621" s="169">
        <f>VLOOKUP(A621,BASE.!$A$2:$T$878,20,FALSE)</f>
        <v>38412</v>
      </c>
      <c r="U621" s="183">
        <v>7158</v>
      </c>
      <c r="V621" s="184">
        <v>14984111</v>
      </c>
      <c r="W621" s="184">
        <v>37866633</v>
      </c>
      <c r="X621" s="170">
        <v>44286</v>
      </c>
      <c r="Y621" s="166" t="s">
        <v>7879</v>
      </c>
      <c r="Z621" s="166" t="s">
        <v>7880</v>
      </c>
      <c r="AA621" s="183" t="s">
        <v>7938</v>
      </c>
    </row>
    <row r="622" spans="1:27" x14ac:dyDescent="0.2">
      <c r="A622" s="183">
        <v>7159</v>
      </c>
      <c r="B622" s="124" t="str">
        <f>VLOOKUP(A622,BASE.!$A$2:$T$878,2,FALSE)</f>
        <v>“Corporación de Apoyo Integral para el Adulto Mayor” y/o “Corporación Laureles”.</v>
      </c>
      <c r="C622" s="124">
        <f>VLOOKUP(A622,BASE.!$A$2:$T$878,3,FALSE)</f>
        <v>653932502</v>
      </c>
      <c r="D622" s="124" t="str">
        <f>VLOOKUP(A622,BASE.!$A$2:$T$878,4,FALSE)</f>
        <v>Corporación de Derecho Privado.</v>
      </c>
      <c r="E622" s="124" t="str">
        <f>VLOOKUP(A622,BASE.!$A$2:$T$878,5,FALSE)</f>
        <v xml:space="preserve">Otorgada por Decreto Exento Nº 31, de fecha 12 de enero de 2004,  por el Ministerio de Justicia.  </v>
      </c>
      <c r="F622" s="124" t="str">
        <f>VLOOKUP(A622,BASE.!$A$2:$T$878,6,FALSE)</f>
        <v>Certificado de vigencia Nº 728/2019, de fecha 03 de mayo de 2019 del Secretario Municipal de la Ilustre Municipalidad de Antofagasta.</v>
      </c>
      <c r="G622" s="124" t="str">
        <f>VLOOKUP(A622,BASE.!$A$2:$T$878,7,FALSE)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22" s="124" t="str">
        <f>VLOOKUP(A622,BASE.!$A$2:$T$878,8,FALSE)</f>
        <v xml:space="preserve">Presidenta: Patricia González Bravo 
Vicepresidente: Raúl Rodríguez Cortés
Secretaria: Edith Reyes Villazón
Tesorero: Herman Mundaca Alfaro
</v>
      </c>
      <c r="I622" s="124" t="str">
        <f>VLOOKUP(A622,BASE.!$A$2:$T$878,9,FALSE)</f>
        <v>Durarán dos años en sus cargos</v>
      </c>
      <c r="J622" s="124" t="str">
        <f>VLOOKUP(A622,BASE.!$A$2:$T$878,10,FALSE)</f>
        <v>16 de abril de 2021</v>
      </c>
      <c r="K622" s="124" t="str">
        <f>VLOOKUP(A622,BASE.!$A$2:$T$878,11,FALSE)</f>
        <v xml:space="preserve">Presidenta: Patricia González Bravo 
Vicepresidente: Raúl Rodríguez Cortés
Secretaria: Edith Reyes Villazón
Tesorero: Herman Mundaca Alfaro
</v>
      </c>
      <c r="L622" s="124" t="str">
        <f>VLOOKUP(A622,BASE.!$A$2:$T$878,12,FALSE)</f>
        <v>Washington N° 2675, Depto.  702, Antofagasta</v>
      </c>
      <c r="M622" s="124" t="str">
        <f>VLOOKUP(A622,BASE.!$A$2:$T$878,13,FALSE)</f>
        <v>II</v>
      </c>
      <c r="N622" s="124" t="str">
        <f>VLOOKUP(A622,BASE.!$A$2:$T$878,14,FALSE)</f>
        <v>Antofagasta</v>
      </c>
      <c r="O622" s="124">
        <f>VLOOKUP(A622,BASE.!$A$2:$T$878,15,FALSE)</f>
        <v>0</v>
      </c>
      <c r="P622" s="124">
        <f>VLOOKUP(A622,BASE.!$A$2:$T$878,16,FALSE)</f>
        <v>0</v>
      </c>
      <c r="Q622" s="124">
        <f>VLOOKUP(A622,BASE.!$A$2:$T$878,17,FALSE)</f>
        <v>0</v>
      </c>
      <c r="R622" s="124" t="str">
        <f>VLOOKUP(A622,BASE.!$A$2:$T$878,18,FALSE)</f>
        <v>93401: Institución de Asistencia Social</v>
      </c>
      <c r="S622" s="124" t="str">
        <f>VLOOKUP(A622,BASE.!$A$2:$T$878,19,FALSE)</f>
        <v xml:space="preserve">Se acompaña Certificado de antecedentes financieros correspondientes al año 2016, aprobados por el Subdepartamento de Supervisión Financiera. </v>
      </c>
      <c r="T622" s="169">
        <f>VLOOKUP(A622,BASE.!$A$2:$T$878,20,FALSE)</f>
        <v>38414</v>
      </c>
      <c r="U622" s="183">
        <v>7159</v>
      </c>
      <c r="V622" s="184">
        <v>76706487</v>
      </c>
      <c r="W622" s="184">
        <v>119665197</v>
      </c>
      <c r="X622" s="170">
        <v>44286</v>
      </c>
      <c r="Y622" s="166" t="s">
        <v>7879</v>
      </c>
      <c r="Z622" s="166" t="s">
        <v>7880</v>
      </c>
      <c r="AA622" s="183" t="s">
        <v>7882</v>
      </c>
    </row>
    <row r="623" spans="1:27" x14ac:dyDescent="0.2">
      <c r="A623" s="183">
        <v>7160</v>
      </c>
      <c r="B623" s="124" t="str">
        <f>VLOOKUP(A623,BASE.!$A$2:$T$878,2,FALSE)</f>
        <v>Corporación de Beneficencia María Ayuda</v>
      </c>
      <c r="C623" s="124">
        <f>VLOOKUP(A623,BASE.!$A$2:$T$878,3,FALSE)</f>
        <v>712091002</v>
      </c>
      <c r="D623" s="124" t="str">
        <f>VLOOKUP(A623,BASE.!$A$2:$T$878,4,FALSE)</f>
        <v>Corporación de Derecho Privado.</v>
      </c>
      <c r="E623" s="124" t="str">
        <f>VLOOKUP(A623,BASE.!$A$2:$T$878,5,FALSE)</f>
        <v>Otorgada por Decreto Supremo Nº 1042, de fecha 30 de noviembre de 1984, del Ministerio de Justicia, publicado en el Diario Oficial el día  29 de diciembre de 1984.</v>
      </c>
      <c r="F623" s="124" t="str">
        <f>VLOOKUP(A623,BASE.!$A$2:$T$878,6,FALSE)</f>
        <v xml:space="preserve">Certificado de vigencia, folio Nº50330996275, de 21 de julio de 2020, del Servicio de Registro Civil e Identificación. </v>
      </c>
      <c r="G623" s="124" t="str">
        <f>VLOOKUP(A623,BASE.!$A$2:$T$878,7,FALSE)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3" s="124" t="str">
        <f>VLOOKUP(A623,BASE.!$A$2:$T$878,8,FALSE)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3" s="124" t="str">
        <f>VLOOKUP(A623,BASE.!$A$2:$T$878,9,FALSE)</f>
        <v>Durarán 02 años en sus cargos. En caso de que no se nombre Asamblea, permanece la que esta nombrada.</v>
      </c>
      <c r="J623" s="124" t="str">
        <f>VLOOKUP(A623,BASE.!$A$2:$T$878,10,FALSE)</f>
        <v>30 de mayo de 2018</v>
      </c>
      <c r="K623" s="124" t="str">
        <f>VLOOKUP(A623,BASE.!$A$2:$T$878,11,FALSE)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3" s="124" t="str">
        <f>VLOOKUP(A623,BASE.!$A$2:$T$878,12,FALSE)</f>
        <v>Colombia Nº 7742, comuna de La Florida, Región Metropolitana.</v>
      </c>
      <c r="M623" s="124" t="str">
        <f>VLOOKUP(A623,BASE.!$A$2:$T$878,13,FALSE)</f>
        <v>XIII</v>
      </c>
      <c r="N623" s="124" t="str">
        <f>VLOOKUP(A623,BASE.!$A$2:$T$878,14,FALSE)</f>
        <v>La Florida</v>
      </c>
      <c r="O623" s="124" t="str">
        <f>VLOOKUP(A623,BASE.!$A$2:$T$878,15,FALSE)</f>
        <v xml:space="preserve">02) 23280100, </v>
      </c>
      <c r="P623" s="124" t="str">
        <f>VLOOKUP(A623,BASE.!$A$2:$T$878,16,FALSE)</f>
        <v xml:space="preserve">mariaayuda@mariaayuda.cl
www.mariaayuda.cl
</v>
      </c>
      <c r="Q623" s="124">
        <f>VLOOKUP(A623,BASE.!$A$2:$T$878,17,FALSE)</f>
        <v>0</v>
      </c>
      <c r="R623" s="124" t="str">
        <f>VLOOKUP(A623,BASE.!$A$2:$T$878,18,FALSE)</f>
        <v>93401: Institución de Asistencia Social</v>
      </c>
      <c r="S623" s="124" t="str">
        <f>VLOOKUP(A623,BASE.!$A$2:$T$878,19,FALSE)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3" s="169">
        <f>VLOOKUP(A623,BASE.!$A$2:$T$878,20,FALSE)</f>
        <v>38344</v>
      </c>
      <c r="U623" s="183">
        <v>7160</v>
      </c>
      <c r="V623" s="184">
        <v>23154009</v>
      </c>
      <c r="W623" s="184">
        <v>58476430</v>
      </c>
      <c r="X623" s="170">
        <v>44286</v>
      </c>
      <c r="Y623" s="166" t="s">
        <v>7879</v>
      </c>
      <c r="Z623" s="166" t="s">
        <v>7880</v>
      </c>
      <c r="AA623" s="183" t="s">
        <v>7882</v>
      </c>
    </row>
    <row r="624" spans="1:27" x14ac:dyDescent="0.2">
      <c r="A624" s="183">
        <v>7160</v>
      </c>
      <c r="B624" s="124" t="str">
        <f>VLOOKUP(A624,BASE.!$A$2:$T$878,2,FALSE)</f>
        <v>Corporación de Beneficencia María Ayuda</v>
      </c>
      <c r="C624" s="124">
        <f>VLOOKUP(A624,BASE.!$A$2:$T$878,3,FALSE)</f>
        <v>712091002</v>
      </c>
      <c r="D624" s="124" t="str">
        <f>VLOOKUP(A624,BASE.!$A$2:$T$878,4,FALSE)</f>
        <v>Corporación de Derecho Privado.</v>
      </c>
      <c r="E624" s="124" t="str">
        <f>VLOOKUP(A624,BASE.!$A$2:$T$878,5,FALSE)</f>
        <v>Otorgada por Decreto Supremo Nº 1042, de fecha 30 de noviembre de 1984, del Ministerio de Justicia, publicado en el Diario Oficial el día  29 de diciembre de 1984.</v>
      </c>
      <c r="F624" s="124" t="str">
        <f>VLOOKUP(A624,BASE.!$A$2:$T$878,6,FALSE)</f>
        <v xml:space="preserve">Certificado de vigencia, folio Nº50330996275, de 21 de julio de 2020, del Servicio de Registro Civil e Identificación. </v>
      </c>
      <c r="G624" s="124" t="str">
        <f>VLOOKUP(A624,BASE.!$A$2:$T$878,7,FALSE)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4" s="124" t="str">
        <f>VLOOKUP(A624,BASE.!$A$2:$T$878,8,FALSE)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4" s="124" t="str">
        <f>VLOOKUP(A624,BASE.!$A$2:$T$878,9,FALSE)</f>
        <v>Durarán 02 años en sus cargos. En caso de que no se nombre Asamblea, permanece la que esta nombrada.</v>
      </c>
      <c r="J624" s="124" t="str">
        <f>VLOOKUP(A624,BASE.!$A$2:$T$878,10,FALSE)</f>
        <v>30 de mayo de 2018</v>
      </c>
      <c r="K624" s="124" t="str">
        <f>VLOOKUP(A624,BASE.!$A$2:$T$878,11,FALSE)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4" s="124" t="str">
        <f>VLOOKUP(A624,BASE.!$A$2:$T$878,12,FALSE)</f>
        <v>Colombia Nº 7742, comuna de La Florida, Región Metropolitana.</v>
      </c>
      <c r="M624" s="124" t="str">
        <f>VLOOKUP(A624,BASE.!$A$2:$T$878,13,FALSE)</f>
        <v>XIII</v>
      </c>
      <c r="N624" s="124" t="str">
        <f>VLOOKUP(A624,BASE.!$A$2:$T$878,14,FALSE)</f>
        <v>La Florida</v>
      </c>
      <c r="O624" s="124" t="str">
        <f>VLOOKUP(A624,BASE.!$A$2:$T$878,15,FALSE)</f>
        <v xml:space="preserve">02) 23280100, </v>
      </c>
      <c r="P624" s="124" t="str">
        <f>VLOOKUP(A624,BASE.!$A$2:$T$878,16,FALSE)</f>
        <v xml:space="preserve">mariaayuda@mariaayuda.cl
www.mariaayuda.cl
</v>
      </c>
      <c r="Q624" s="124">
        <f>VLOOKUP(A624,BASE.!$A$2:$T$878,17,FALSE)</f>
        <v>0</v>
      </c>
      <c r="R624" s="124" t="str">
        <f>VLOOKUP(A624,BASE.!$A$2:$T$878,18,FALSE)</f>
        <v>93401: Institución de Asistencia Social</v>
      </c>
      <c r="S624" s="124" t="str">
        <f>VLOOKUP(A624,BASE.!$A$2:$T$878,19,FALSE)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4" s="169">
        <f>VLOOKUP(A624,BASE.!$A$2:$T$878,20,FALSE)</f>
        <v>38344</v>
      </c>
      <c r="U624" s="183">
        <v>7160</v>
      </c>
      <c r="V624" s="184">
        <v>22024333</v>
      </c>
      <c r="W624" s="184">
        <v>48529402</v>
      </c>
      <c r="X624" s="170">
        <v>44286</v>
      </c>
      <c r="Y624" s="166" t="s">
        <v>7879</v>
      </c>
      <c r="Z624" s="166" t="s">
        <v>7880</v>
      </c>
      <c r="AA624" s="183" t="s">
        <v>8057</v>
      </c>
    </row>
    <row r="625" spans="1:27" x14ac:dyDescent="0.2">
      <c r="A625" s="183">
        <v>7160</v>
      </c>
      <c r="B625" s="124" t="str">
        <f>VLOOKUP(A625,BASE.!$A$2:$T$878,2,FALSE)</f>
        <v>Corporación de Beneficencia María Ayuda</v>
      </c>
      <c r="C625" s="124">
        <f>VLOOKUP(A625,BASE.!$A$2:$T$878,3,FALSE)</f>
        <v>712091002</v>
      </c>
      <c r="D625" s="124" t="str">
        <f>VLOOKUP(A625,BASE.!$A$2:$T$878,4,FALSE)</f>
        <v>Corporación de Derecho Privado.</v>
      </c>
      <c r="E625" s="124" t="str">
        <f>VLOOKUP(A625,BASE.!$A$2:$T$878,5,FALSE)</f>
        <v>Otorgada por Decreto Supremo Nº 1042, de fecha 30 de noviembre de 1984, del Ministerio de Justicia, publicado en el Diario Oficial el día  29 de diciembre de 1984.</v>
      </c>
      <c r="F625" s="124" t="str">
        <f>VLOOKUP(A625,BASE.!$A$2:$T$878,6,FALSE)</f>
        <v xml:space="preserve">Certificado de vigencia, folio Nº50330996275, de 21 de julio de 2020, del Servicio de Registro Civil e Identificación. </v>
      </c>
      <c r="G625" s="124" t="str">
        <f>VLOOKUP(A625,BASE.!$A$2:$T$878,7,FALSE)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5" s="124" t="str">
        <f>VLOOKUP(A625,BASE.!$A$2:$T$878,8,FALSE)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5" s="124" t="str">
        <f>VLOOKUP(A625,BASE.!$A$2:$T$878,9,FALSE)</f>
        <v>Durarán 02 años en sus cargos. En caso de que no se nombre Asamblea, permanece la que esta nombrada.</v>
      </c>
      <c r="J625" s="124" t="str">
        <f>VLOOKUP(A625,BASE.!$A$2:$T$878,10,FALSE)</f>
        <v>30 de mayo de 2018</v>
      </c>
      <c r="K625" s="124" t="str">
        <f>VLOOKUP(A625,BASE.!$A$2:$T$878,11,FALSE)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5" s="124" t="str">
        <f>VLOOKUP(A625,BASE.!$A$2:$T$878,12,FALSE)</f>
        <v>Colombia Nº 7742, comuna de La Florida, Región Metropolitana.</v>
      </c>
      <c r="M625" s="124" t="str">
        <f>VLOOKUP(A625,BASE.!$A$2:$T$878,13,FALSE)</f>
        <v>XIII</v>
      </c>
      <c r="N625" s="124" t="str">
        <f>VLOOKUP(A625,BASE.!$A$2:$T$878,14,FALSE)</f>
        <v>La Florida</v>
      </c>
      <c r="O625" s="124" t="str">
        <f>VLOOKUP(A625,BASE.!$A$2:$T$878,15,FALSE)</f>
        <v xml:space="preserve">02) 23280100, </v>
      </c>
      <c r="P625" s="124" t="str">
        <f>VLOOKUP(A625,BASE.!$A$2:$T$878,16,FALSE)</f>
        <v xml:space="preserve">mariaayuda@mariaayuda.cl
www.mariaayuda.cl
</v>
      </c>
      <c r="Q625" s="124">
        <f>VLOOKUP(A625,BASE.!$A$2:$T$878,17,FALSE)</f>
        <v>0</v>
      </c>
      <c r="R625" s="124" t="str">
        <f>VLOOKUP(A625,BASE.!$A$2:$T$878,18,FALSE)</f>
        <v>93401: Institución de Asistencia Social</v>
      </c>
      <c r="S625" s="124" t="str">
        <f>VLOOKUP(A625,BASE.!$A$2:$T$878,19,FALSE)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5" s="169">
        <f>VLOOKUP(A625,BASE.!$A$2:$T$878,20,FALSE)</f>
        <v>38344</v>
      </c>
      <c r="U625" s="183">
        <v>7160</v>
      </c>
      <c r="V625" s="184">
        <v>42443242</v>
      </c>
      <c r="W625" s="184">
        <v>67920977</v>
      </c>
      <c r="X625" s="170">
        <v>44286</v>
      </c>
      <c r="Y625" s="166" t="s">
        <v>7879</v>
      </c>
      <c r="Z625" s="166" t="s">
        <v>7880</v>
      </c>
      <c r="AA625" s="183" t="s">
        <v>162</v>
      </c>
    </row>
    <row r="626" spans="1:27" x14ac:dyDescent="0.2">
      <c r="A626" s="183">
        <v>7160</v>
      </c>
      <c r="B626" s="124" t="str">
        <f>VLOOKUP(A626,BASE.!$A$2:$T$878,2,FALSE)</f>
        <v>Corporación de Beneficencia María Ayuda</v>
      </c>
      <c r="C626" s="124">
        <f>VLOOKUP(A626,BASE.!$A$2:$T$878,3,FALSE)</f>
        <v>712091002</v>
      </c>
      <c r="D626" s="124" t="str">
        <f>VLOOKUP(A626,BASE.!$A$2:$T$878,4,FALSE)</f>
        <v>Corporación de Derecho Privado.</v>
      </c>
      <c r="E626" s="124" t="str">
        <f>VLOOKUP(A626,BASE.!$A$2:$T$878,5,FALSE)</f>
        <v>Otorgada por Decreto Supremo Nº 1042, de fecha 30 de noviembre de 1984, del Ministerio de Justicia, publicado en el Diario Oficial el día  29 de diciembre de 1984.</v>
      </c>
      <c r="F626" s="124" t="str">
        <f>VLOOKUP(A626,BASE.!$A$2:$T$878,6,FALSE)</f>
        <v xml:space="preserve">Certificado de vigencia, folio Nº50330996275, de 21 de julio de 2020, del Servicio de Registro Civil e Identificación. </v>
      </c>
      <c r="G626" s="124" t="str">
        <f>VLOOKUP(A626,BASE.!$A$2:$T$878,7,FALSE)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6" s="124" t="str">
        <f>VLOOKUP(A626,BASE.!$A$2:$T$878,8,FALSE)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6" s="124" t="str">
        <f>VLOOKUP(A626,BASE.!$A$2:$T$878,9,FALSE)</f>
        <v>Durarán 02 años en sus cargos. En caso de que no se nombre Asamblea, permanece la que esta nombrada.</v>
      </c>
      <c r="J626" s="124" t="str">
        <f>VLOOKUP(A626,BASE.!$A$2:$T$878,10,FALSE)</f>
        <v>30 de mayo de 2018</v>
      </c>
      <c r="K626" s="124" t="str">
        <f>VLOOKUP(A626,BASE.!$A$2:$T$878,11,FALSE)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6" s="124" t="str">
        <f>VLOOKUP(A626,BASE.!$A$2:$T$878,12,FALSE)</f>
        <v>Colombia Nº 7742, comuna de La Florida, Región Metropolitana.</v>
      </c>
      <c r="M626" s="124" t="str">
        <f>VLOOKUP(A626,BASE.!$A$2:$T$878,13,FALSE)</f>
        <v>XIII</v>
      </c>
      <c r="N626" s="124" t="str">
        <f>VLOOKUP(A626,BASE.!$A$2:$T$878,14,FALSE)</f>
        <v>La Florida</v>
      </c>
      <c r="O626" s="124" t="str">
        <f>VLOOKUP(A626,BASE.!$A$2:$T$878,15,FALSE)</f>
        <v xml:space="preserve">02) 23280100, </v>
      </c>
      <c r="P626" s="124" t="str">
        <f>VLOOKUP(A626,BASE.!$A$2:$T$878,16,FALSE)</f>
        <v xml:space="preserve">mariaayuda@mariaayuda.cl
www.mariaayuda.cl
</v>
      </c>
      <c r="Q626" s="124">
        <f>VLOOKUP(A626,BASE.!$A$2:$T$878,17,FALSE)</f>
        <v>0</v>
      </c>
      <c r="R626" s="124" t="str">
        <f>VLOOKUP(A626,BASE.!$A$2:$T$878,18,FALSE)</f>
        <v>93401: Institución de Asistencia Social</v>
      </c>
      <c r="S626" s="124" t="str">
        <f>VLOOKUP(A626,BASE.!$A$2:$T$878,19,FALSE)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6" s="169">
        <f>VLOOKUP(A626,BASE.!$A$2:$T$878,20,FALSE)</f>
        <v>38344</v>
      </c>
      <c r="U626" s="183">
        <v>7160</v>
      </c>
      <c r="V626" s="184">
        <v>22093749</v>
      </c>
      <c r="W626" s="184">
        <v>75923839</v>
      </c>
      <c r="X626" s="170">
        <v>44286</v>
      </c>
      <c r="Y626" s="166" t="s">
        <v>7879</v>
      </c>
      <c r="Z626" s="166" t="s">
        <v>7880</v>
      </c>
      <c r="AA626" s="183" t="s">
        <v>187</v>
      </c>
    </row>
    <row r="627" spans="1:27" x14ac:dyDescent="0.2">
      <c r="A627" s="183">
        <v>7160</v>
      </c>
      <c r="B627" s="124" t="str">
        <f>VLOOKUP(A627,BASE.!$A$2:$T$878,2,FALSE)</f>
        <v>Corporación de Beneficencia María Ayuda</v>
      </c>
      <c r="C627" s="124">
        <f>VLOOKUP(A627,BASE.!$A$2:$T$878,3,FALSE)</f>
        <v>712091002</v>
      </c>
      <c r="D627" s="124" t="str">
        <f>VLOOKUP(A627,BASE.!$A$2:$T$878,4,FALSE)</f>
        <v>Corporación de Derecho Privado.</v>
      </c>
      <c r="E627" s="124" t="str">
        <f>VLOOKUP(A627,BASE.!$A$2:$T$878,5,FALSE)</f>
        <v>Otorgada por Decreto Supremo Nº 1042, de fecha 30 de noviembre de 1984, del Ministerio de Justicia, publicado en el Diario Oficial el día  29 de diciembre de 1984.</v>
      </c>
      <c r="F627" s="124" t="str">
        <f>VLOOKUP(A627,BASE.!$A$2:$T$878,6,FALSE)</f>
        <v xml:space="preserve">Certificado de vigencia, folio Nº50330996275, de 21 de julio de 2020, del Servicio de Registro Civil e Identificación. </v>
      </c>
      <c r="G627" s="124" t="str">
        <f>VLOOKUP(A627,BASE.!$A$2:$T$878,7,FALSE)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7" s="124" t="str">
        <f>VLOOKUP(A627,BASE.!$A$2:$T$878,8,FALSE)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7" s="124" t="str">
        <f>VLOOKUP(A627,BASE.!$A$2:$T$878,9,FALSE)</f>
        <v>Durarán 02 años en sus cargos. En caso de que no se nombre Asamblea, permanece la que esta nombrada.</v>
      </c>
      <c r="J627" s="124" t="str">
        <f>VLOOKUP(A627,BASE.!$A$2:$T$878,10,FALSE)</f>
        <v>30 de mayo de 2018</v>
      </c>
      <c r="K627" s="124" t="str">
        <f>VLOOKUP(A627,BASE.!$A$2:$T$878,11,FALSE)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7" s="124" t="str">
        <f>VLOOKUP(A627,BASE.!$A$2:$T$878,12,FALSE)</f>
        <v>Colombia Nº 7742, comuna de La Florida, Región Metropolitana.</v>
      </c>
      <c r="M627" s="124" t="str">
        <f>VLOOKUP(A627,BASE.!$A$2:$T$878,13,FALSE)</f>
        <v>XIII</v>
      </c>
      <c r="N627" s="124" t="str">
        <f>VLOOKUP(A627,BASE.!$A$2:$T$878,14,FALSE)</f>
        <v>La Florida</v>
      </c>
      <c r="O627" s="124" t="str">
        <f>VLOOKUP(A627,BASE.!$A$2:$T$878,15,FALSE)</f>
        <v xml:space="preserve">02) 23280100, </v>
      </c>
      <c r="P627" s="124" t="str">
        <f>VLOOKUP(A627,BASE.!$A$2:$T$878,16,FALSE)</f>
        <v xml:space="preserve">mariaayuda@mariaayuda.cl
www.mariaayuda.cl
</v>
      </c>
      <c r="Q627" s="124">
        <f>VLOOKUP(A627,BASE.!$A$2:$T$878,17,FALSE)</f>
        <v>0</v>
      </c>
      <c r="R627" s="124" t="str">
        <f>VLOOKUP(A627,BASE.!$A$2:$T$878,18,FALSE)</f>
        <v>93401: Institución de Asistencia Social</v>
      </c>
      <c r="S627" s="124" t="str">
        <f>VLOOKUP(A627,BASE.!$A$2:$T$878,19,FALSE)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7" s="169">
        <f>VLOOKUP(A627,BASE.!$A$2:$T$878,20,FALSE)</f>
        <v>38344</v>
      </c>
      <c r="U627" s="183">
        <v>7160</v>
      </c>
      <c r="V627" s="184">
        <v>0</v>
      </c>
      <c r="W627" s="184">
        <v>22151001</v>
      </c>
      <c r="X627" s="170">
        <v>44286</v>
      </c>
      <c r="Y627" s="166" t="s">
        <v>7879</v>
      </c>
      <c r="Z627" s="166" t="s">
        <v>7880</v>
      </c>
      <c r="AA627" s="183" t="s">
        <v>7960</v>
      </c>
    </row>
    <row r="628" spans="1:27" x14ac:dyDescent="0.2">
      <c r="A628" s="183">
        <v>7160</v>
      </c>
      <c r="B628" s="124" t="str">
        <f>VLOOKUP(A628,BASE.!$A$2:$T$878,2,FALSE)</f>
        <v>Corporación de Beneficencia María Ayuda</v>
      </c>
      <c r="C628" s="124">
        <f>VLOOKUP(A628,BASE.!$A$2:$T$878,3,FALSE)</f>
        <v>712091002</v>
      </c>
      <c r="D628" s="124" t="str">
        <f>VLOOKUP(A628,BASE.!$A$2:$T$878,4,FALSE)</f>
        <v>Corporación de Derecho Privado.</v>
      </c>
      <c r="E628" s="124" t="str">
        <f>VLOOKUP(A628,BASE.!$A$2:$T$878,5,FALSE)</f>
        <v>Otorgada por Decreto Supremo Nº 1042, de fecha 30 de noviembre de 1984, del Ministerio de Justicia, publicado en el Diario Oficial el día  29 de diciembre de 1984.</v>
      </c>
      <c r="F628" s="124" t="str">
        <f>VLOOKUP(A628,BASE.!$A$2:$T$878,6,FALSE)</f>
        <v xml:space="preserve">Certificado de vigencia, folio Nº50330996275, de 21 de julio de 2020, del Servicio de Registro Civil e Identificación. </v>
      </c>
      <c r="G628" s="124" t="str">
        <f>VLOOKUP(A628,BASE.!$A$2:$T$878,7,FALSE)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8" s="124" t="str">
        <f>VLOOKUP(A628,BASE.!$A$2:$T$878,8,FALSE)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8" s="124" t="str">
        <f>VLOOKUP(A628,BASE.!$A$2:$T$878,9,FALSE)</f>
        <v>Durarán 02 años en sus cargos. En caso de que no se nombre Asamblea, permanece la que esta nombrada.</v>
      </c>
      <c r="J628" s="124" t="str">
        <f>VLOOKUP(A628,BASE.!$A$2:$T$878,10,FALSE)</f>
        <v>30 de mayo de 2018</v>
      </c>
      <c r="K628" s="124" t="str">
        <f>VLOOKUP(A628,BASE.!$A$2:$T$878,11,FALSE)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8" s="124" t="str">
        <f>VLOOKUP(A628,BASE.!$A$2:$T$878,12,FALSE)</f>
        <v>Colombia Nº 7742, comuna de La Florida, Región Metropolitana.</v>
      </c>
      <c r="M628" s="124" t="str">
        <f>VLOOKUP(A628,BASE.!$A$2:$T$878,13,FALSE)</f>
        <v>XIII</v>
      </c>
      <c r="N628" s="124" t="str">
        <f>VLOOKUP(A628,BASE.!$A$2:$T$878,14,FALSE)</f>
        <v>La Florida</v>
      </c>
      <c r="O628" s="124" t="str">
        <f>VLOOKUP(A628,BASE.!$A$2:$T$878,15,FALSE)</f>
        <v xml:space="preserve">02) 23280100, </v>
      </c>
      <c r="P628" s="124" t="str">
        <f>VLOOKUP(A628,BASE.!$A$2:$T$878,16,FALSE)</f>
        <v xml:space="preserve">mariaayuda@mariaayuda.cl
www.mariaayuda.cl
</v>
      </c>
      <c r="Q628" s="124">
        <f>VLOOKUP(A628,BASE.!$A$2:$T$878,17,FALSE)</f>
        <v>0</v>
      </c>
      <c r="R628" s="124" t="str">
        <f>VLOOKUP(A628,BASE.!$A$2:$T$878,18,FALSE)</f>
        <v>93401: Institución de Asistencia Social</v>
      </c>
      <c r="S628" s="124" t="str">
        <f>VLOOKUP(A628,BASE.!$A$2:$T$878,19,FALSE)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8" s="169">
        <f>VLOOKUP(A628,BASE.!$A$2:$T$878,20,FALSE)</f>
        <v>38344</v>
      </c>
      <c r="U628" s="183">
        <v>7160</v>
      </c>
      <c r="V628" s="184">
        <v>0</v>
      </c>
      <c r="W628" s="184">
        <v>3897986</v>
      </c>
      <c r="X628" s="170">
        <v>44286</v>
      </c>
      <c r="Y628" s="166" t="s">
        <v>7879</v>
      </c>
      <c r="Z628" s="166" t="s">
        <v>7880</v>
      </c>
      <c r="AA628" s="183" t="s">
        <v>7893</v>
      </c>
    </row>
    <row r="629" spans="1:27" x14ac:dyDescent="0.2">
      <c r="A629" s="183">
        <v>7160</v>
      </c>
      <c r="B629" s="124" t="str">
        <f>VLOOKUP(A629,BASE.!$A$2:$T$878,2,FALSE)</f>
        <v>Corporación de Beneficencia María Ayuda</v>
      </c>
      <c r="C629" s="124">
        <f>VLOOKUP(A629,BASE.!$A$2:$T$878,3,FALSE)</f>
        <v>712091002</v>
      </c>
      <c r="D629" s="124" t="str">
        <f>VLOOKUP(A629,BASE.!$A$2:$T$878,4,FALSE)</f>
        <v>Corporación de Derecho Privado.</v>
      </c>
      <c r="E629" s="124" t="str">
        <f>VLOOKUP(A629,BASE.!$A$2:$T$878,5,FALSE)</f>
        <v>Otorgada por Decreto Supremo Nº 1042, de fecha 30 de noviembre de 1984, del Ministerio de Justicia, publicado en el Diario Oficial el día  29 de diciembre de 1984.</v>
      </c>
      <c r="F629" s="124" t="str">
        <f>VLOOKUP(A629,BASE.!$A$2:$T$878,6,FALSE)</f>
        <v xml:space="preserve">Certificado de vigencia, folio Nº50330996275, de 21 de julio de 2020, del Servicio de Registro Civil e Identificación. </v>
      </c>
      <c r="G629" s="124" t="str">
        <f>VLOOKUP(A629,BASE.!$A$2:$T$878,7,FALSE)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29" s="124" t="str">
        <f>VLOOKUP(A629,BASE.!$A$2:$T$878,8,FALSE)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29" s="124" t="str">
        <f>VLOOKUP(A629,BASE.!$A$2:$T$878,9,FALSE)</f>
        <v>Durarán 02 años en sus cargos. En caso de que no se nombre Asamblea, permanece la que esta nombrada.</v>
      </c>
      <c r="J629" s="124" t="str">
        <f>VLOOKUP(A629,BASE.!$A$2:$T$878,10,FALSE)</f>
        <v>30 de mayo de 2018</v>
      </c>
      <c r="K629" s="124" t="str">
        <f>VLOOKUP(A629,BASE.!$A$2:$T$878,11,FALSE)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29" s="124" t="str">
        <f>VLOOKUP(A629,BASE.!$A$2:$T$878,12,FALSE)</f>
        <v>Colombia Nº 7742, comuna de La Florida, Región Metropolitana.</v>
      </c>
      <c r="M629" s="124" t="str">
        <f>VLOOKUP(A629,BASE.!$A$2:$T$878,13,FALSE)</f>
        <v>XIII</v>
      </c>
      <c r="N629" s="124" t="str">
        <f>VLOOKUP(A629,BASE.!$A$2:$T$878,14,FALSE)</f>
        <v>La Florida</v>
      </c>
      <c r="O629" s="124" t="str">
        <f>VLOOKUP(A629,BASE.!$A$2:$T$878,15,FALSE)</f>
        <v xml:space="preserve">02) 23280100, </v>
      </c>
      <c r="P629" s="124" t="str">
        <f>VLOOKUP(A629,BASE.!$A$2:$T$878,16,FALSE)</f>
        <v xml:space="preserve">mariaayuda@mariaayuda.cl
www.mariaayuda.cl
</v>
      </c>
      <c r="Q629" s="124">
        <f>VLOOKUP(A629,BASE.!$A$2:$T$878,17,FALSE)</f>
        <v>0</v>
      </c>
      <c r="R629" s="124" t="str">
        <f>VLOOKUP(A629,BASE.!$A$2:$T$878,18,FALSE)</f>
        <v>93401: Institución de Asistencia Social</v>
      </c>
      <c r="S629" s="124" t="str">
        <f>VLOOKUP(A629,BASE.!$A$2:$T$878,19,FALSE)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29" s="169">
        <f>VLOOKUP(A629,BASE.!$A$2:$T$878,20,FALSE)</f>
        <v>38344</v>
      </c>
      <c r="U629" s="183">
        <v>7160</v>
      </c>
      <c r="V629" s="184">
        <v>22286148</v>
      </c>
      <c r="W629" s="184">
        <v>51259559</v>
      </c>
      <c r="X629" s="170">
        <v>44286</v>
      </c>
      <c r="Y629" s="166" t="s">
        <v>7879</v>
      </c>
      <c r="Z629" s="166" t="s">
        <v>7880</v>
      </c>
      <c r="AA629" s="183" t="s">
        <v>8023</v>
      </c>
    </row>
    <row r="630" spans="1:27" x14ac:dyDescent="0.2">
      <c r="A630" s="183">
        <v>7160</v>
      </c>
      <c r="B630" s="124" t="str">
        <f>VLOOKUP(A630,BASE.!$A$2:$T$878,2,FALSE)</f>
        <v>Corporación de Beneficencia María Ayuda</v>
      </c>
      <c r="C630" s="124">
        <f>VLOOKUP(A630,BASE.!$A$2:$T$878,3,FALSE)</f>
        <v>712091002</v>
      </c>
      <c r="D630" s="124" t="str">
        <f>VLOOKUP(A630,BASE.!$A$2:$T$878,4,FALSE)</f>
        <v>Corporación de Derecho Privado.</v>
      </c>
      <c r="E630" s="124" t="str">
        <f>VLOOKUP(A630,BASE.!$A$2:$T$878,5,FALSE)</f>
        <v>Otorgada por Decreto Supremo Nº 1042, de fecha 30 de noviembre de 1984, del Ministerio de Justicia, publicado en el Diario Oficial el día  29 de diciembre de 1984.</v>
      </c>
      <c r="F630" s="124" t="str">
        <f>VLOOKUP(A630,BASE.!$A$2:$T$878,6,FALSE)</f>
        <v xml:space="preserve">Certificado de vigencia, folio Nº50330996275, de 21 de julio de 2020, del Servicio de Registro Civil e Identificación. </v>
      </c>
      <c r="G630" s="124" t="str">
        <f>VLOOKUP(A630,BASE.!$A$2:$T$878,7,FALSE)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0" s="124" t="str">
        <f>VLOOKUP(A630,BASE.!$A$2:$T$878,8,FALSE)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0" s="124" t="str">
        <f>VLOOKUP(A630,BASE.!$A$2:$T$878,9,FALSE)</f>
        <v>Durarán 02 años en sus cargos. En caso de que no se nombre Asamblea, permanece la que esta nombrada.</v>
      </c>
      <c r="J630" s="124" t="str">
        <f>VLOOKUP(A630,BASE.!$A$2:$T$878,10,FALSE)</f>
        <v>30 de mayo de 2018</v>
      </c>
      <c r="K630" s="124" t="str">
        <f>VLOOKUP(A630,BASE.!$A$2:$T$878,11,FALSE)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0" s="124" t="str">
        <f>VLOOKUP(A630,BASE.!$A$2:$T$878,12,FALSE)</f>
        <v>Colombia Nº 7742, comuna de La Florida, Región Metropolitana.</v>
      </c>
      <c r="M630" s="124" t="str">
        <f>VLOOKUP(A630,BASE.!$A$2:$T$878,13,FALSE)</f>
        <v>XIII</v>
      </c>
      <c r="N630" s="124" t="str">
        <f>VLOOKUP(A630,BASE.!$A$2:$T$878,14,FALSE)</f>
        <v>La Florida</v>
      </c>
      <c r="O630" s="124" t="str">
        <f>VLOOKUP(A630,BASE.!$A$2:$T$878,15,FALSE)</f>
        <v xml:space="preserve">02) 23280100, </v>
      </c>
      <c r="P630" s="124" t="str">
        <f>VLOOKUP(A630,BASE.!$A$2:$T$878,16,FALSE)</f>
        <v xml:space="preserve">mariaayuda@mariaayuda.cl
www.mariaayuda.cl
</v>
      </c>
      <c r="Q630" s="124">
        <f>VLOOKUP(A630,BASE.!$A$2:$T$878,17,FALSE)</f>
        <v>0</v>
      </c>
      <c r="R630" s="124" t="str">
        <f>VLOOKUP(A630,BASE.!$A$2:$T$878,18,FALSE)</f>
        <v>93401: Institución de Asistencia Social</v>
      </c>
      <c r="S630" s="124" t="str">
        <f>VLOOKUP(A630,BASE.!$A$2:$T$878,19,FALSE)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0" s="169">
        <f>VLOOKUP(A630,BASE.!$A$2:$T$878,20,FALSE)</f>
        <v>38344</v>
      </c>
      <c r="U630" s="183">
        <v>7160</v>
      </c>
      <c r="V630" s="184">
        <v>34001811</v>
      </c>
      <c r="W630" s="184">
        <v>54553187</v>
      </c>
      <c r="X630" s="170">
        <v>44286</v>
      </c>
      <c r="Y630" s="166" t="s">
        <v>7879</v>
      </c>
      <c r="Z630" s="166" t="s">
        <v>7880</v>
      </c>
      <c r="AA630" s="183" t="s">
        <v>7956</v>
      </c>
    </row>
    <row r="631" spans="1:27" x14ac:dyDescent="0.2">
      <c r="A631" s="183">
        <v>7160</v>
      </c>
      <c r="B631" s="124" t="str">
        <f>VLOOKUP(A631,BASE.!$A$2:$T$878,2,FALSE)</f>
        <v>Corporación de Beneficencia María Ayuda</v>
      </c>
      <c r="C631" s="124">
        <f>VLOOKUP(A631,BASE.!$A$2:$T$878,3,FALSE)</f>
        <v>712091002</v>
      </c>
      <c r="D631" s="124" t="str">
        <f>VLOOKUP(A631,BASE.!$A$2:$T$878,4,FALSE)</f>
        <v>Corporación de Derecho Privado.</v>
      </c>
      <c r="E631" s="124" t="str">
        <f>VLOOKUP(A631,BASE.!$A$2:$T$878,5,FALSE)</f>
        <v>Otorgada por Decreto Supremo Nº 1042, de fecha 30 de noviembre de 1984, del Ministerio de Justicia, publicado en el Diario Oficial el día  29 de diciembre de 1984.</v>
      </c>
      <c r="F631" s="124" t="str">
        <f>VLOOKUP(A631,BASE.!$A$2:$T$878,6,FALSE)</f>
        <v xml:space="preserve">Certificado de vigencia, folio Nº50330996275, de 21 de julio de 2020, del Servicio de Registro Civil e Identificación. </v>
      </c>
      <c r="G631" s="124" t="str">
        <f>VLOOKUP(A631,BASE.!$A$2:$T$878,7,FALSE)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1" s="124" t="str">
        <f>VLOOKUP(A631,BASE.!$A$2:$T$878,8,FALSE)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1" s="124" t="str">
        <f>VLOOKUP(A631,BASE.!$A$2:$T$878,9,FALSE)</f>
        <v>Durarán 02 años en sus cargos. En caso de que no se nombre Asamblea, permanece la que esta nombrada.</v>
      </c>
      <c r="J631" s="124" t="str">
        <f>VLOOKUP(A631,BASE.!$A$2:$T$878,10,FALSE)</f>
        <v>30 de mayo de 2018</v>
      </c>
      <c r="K631" s="124" t="str">
        <f>VLOOKUP(A631,BASE.!$A$2:$T$878,11,FALSE)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1" s="124" t="str">
        <f>VLOOKUP(A631,BASE.!$A$2:$T$878,12,FALSE)</f>
        <v>Colombia Nº 7742, comuna de La Florida, Región Metropolitana.</v>
      </c>
      <c r="M631" s="124" t="str">
        <f>VLOOKUP(A631,BASE.!$A$2:$T$878,13,FALSE)</f>
        <v>XIII</v>
      </c>
      <c r="N631" s="124" t="str">
        <f>VLOOKUP(A631,BASE.!$A$2:$T$878,14,FALSE)</f>
        <v>La Florida</v>
      </c>
      <c r="O631" s="124" t="str">
        <f>VLOOKUP(A631,BASE.!$A$2:$T$878,15,FALSE)</f>
        <v xml:space="preserve">02) 23280100, </v>
      </c>
      <c r="P631" s="124" t="str">
        <f>VLOOKUP(A631,BASE.!$A$2:$T$878,16,FALSE)</f>
        <v xml:space="preserve">mariaayuda@mariaayuda.cl
www.mariaayuda.cl
</v>
      </c>
      <c r="Q631" s="124">
        <f>VLOOKUP(A631,BASE.!$A$2:$T$878,17,FALSE)</f>
        <v>0</v>
      </c>
      <c r="R631" s="124" t="str">
        <f>VLOOKUP(A631,BASE.!$A$2:$T$878,18,FALSE)</f>
        <v>93401: Institución de Asistencia Social</v>
      </c>
      <c r="S631" s="124" t="str">
        <f>VLOOKUP(A631,BASE.!$A$2:$T$878,19,FALSE)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1" s="169">
        <f>VLOOKUP(A631,BASE.!$A$2:$T$878,20,FALSE)</f>
        <v>38344</v>
      </c>
      <c r="U631" s="183">
        <v>7160</v>
      </c>
      <c r="V631" s="184">
        <v>0</v>
      </c>
      <c r="W631" s="184">
        <v>51047031</v>
      </c>
      <c r="X631" s="170">
        <v>44286</v>
      </c>
      <c r="Y631" s="166" t="s">
        <v>7879</v>
      </c>
      <c r="Z631" s="166" t="s">
        <v>7880</v>
      </c>
      <c r="AA631" s="183" t="s">
        <v>7898</v>
      </c>
    </row>
    <row r="632" spans="1:27" x14ac:dyDescent="0.2">
      <c r="A632" s="183">
        <v>7160</v>
      </c>
      <c r="B632" s="124" t="str">
        <f>VLOOKUP(A632,BASE.!$A$2:$T$878,2,FALSE)</f>
        <v>Corporación de Beneficencia María Ayuda</v>
      </c>
      <c r="C632" s="124">
        <f>VLOOKUP(A632,BASE.!$A$2:$T$878,3,FALSE)</f>
        <v>712091002</v>
      </c>
      <c r="D632" s="124" t="str">
        <f>VLOOKUP(A632,BASE.!$A$2:$T$878,4,FALSE)</f>
        <v>Corporación de Derecho Privado.</v>
      </c>
      <c r="E632" s="124" t="str">
        <f>VLOOKUP(A632,BASE.!$A$2:$T$878,5,FALSE)</f>
        <v>Otorgada por Decreto Supremo Nº 1042, de fecha 30 de noviembre de 1984, del Ministerio de Justicia, publicado en el Diario Oficial el día  29 de diciembre de 1984.</v>
      </c>
      <c r="F632" s="124" t="str">
        <f>VLOOKUP(A632,BASE.!$A$2:$T$878,6,FALSE)</f>
        <v xml:space="preserve">Certificado de vigencia, folio Nº50330996275, de 21 de julio de 2020, del Servicio de Registro Civil e Identificación. </v>
      </c>
      <c r="G632" s="124" t="str">
        <f>VLOOKUP(A632,BASE.!$A$2:$T$878,7,FALSE)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2" s="124" t="str">
        <f>VLOOKUP(A632,BASE.!$A$2:$T$878,8,FALSE)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2" s="124" t="str">
        <f>VLOOKUP(A632,BASE.!$A$2:$T$878,9,FALSE)</f>
        <v>Durarán 02 años en sus cargos. En caso de que no se nombre Asamblea, permanece la que esta nombrada.</v>
      </c>
      <c r="J632" s="124" t="str">
        <f>VLOOKUP(A632,BASE.!$A$2:$T$878,10,FALSE)</f>
        <v>30 de mayo de 2018</v>
      </c>
      <c r="K632" s="124" t="str">
        <f>VLOOKUP(A632,BASE.!$A$2:$T$878,11,FALSE)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2" s="124" t="str">
        <f>VLOOKUP(A632,BASE.!$A$2:$T$878,12,FALSE)</f>
        <v>Colombia Nº 7742, comuna de La Florida, Región Metropolitana.</v>
      </c>
      <c r="M632" s="124" t="str">
        <f>VLOOKUP(A632,BASE.!$A$2:$T$878,13,FALSE)</f>
        <v>XIII</v>
      </c>
      <c r="N632" s="124" t="str">
        <f>VLOOKUP(A632,BASE.!$A$2:$T$878,14,FALSE)</f>
        <v>La Florida</v>
      </c>
      <c r="O632" s="124" t="str">
        <f>VLOOKUP(A632,BASE.!$A$2:$T$878,15,FALSE)</f>
        <v xml:space="preserve">02) 23280100, </v>
      </c>
      <c r="P632" s="124" t="str">
        <f>VLOOKUP(A632,BASE.!$A$2:$T$878,16,FALSE)</f>
        <v xml:space="preserve">mariaayuda@mariaayuda.cl
www.mariaayuda.cl
</v>
      </c>
      <c r="Q632" s="124">
        <f>VLOOKUP(A632,BASE.!$A$2:$T$878,17,FALSE)</f>
        <v>0</v>
      </c>
      <c r="R632" s="124" t="str">
        <f>VLOOKUP(A632,BASE.!$A$2:$T$878,18,FALSE)</f>
        <v>93401: Institución de Asistencia Social</v>
      </c>
      <c r="S632" s="124" t="str">
        <f>VLOOKUP(A632,BASE.!$A$2:$T$878,19,FALSE)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2" s="169">
        <f>VLOOKUP(A632,BASE.!$A$2:$T$878,20,FALSE)</f>
        <v>38344</v>
      </c>
      <c r="U632" s="183">
        <v>7160</v>
      </c>
      <c r="V632" s="184">
        <v>2885976</v>
      </c>
      <c r="W632" s="184">
        <v>87701618</v>
      </c>
      <c r="X632" s="170">
        <v>44286</v>
      </c>
      <c r="Y632" s="166" t="s">
        <v>7879</v>
      </c>
      <c r="Z632" s="166" t="s">
        <v>7880</v>
      </c>
      <c r="AA632" s="183" t="s">
        <v>7887</v>
      </c>
    </row>
    <row r="633" spans="1:27" x14ac:dyDescent="0.2">
      <c r="A633" s="183">
        <v>7160</v>
      </c>
      <c r="B633" s="124" t="str">
        <f>VLOOKUP(A633,BASE.!$A$2:$T$878,2,FALSE)</f>
        <v>Corporación de Beneficencia María Ayuda</v>
      </c>
      <c r="C633" s="124">
        <f>VLOOKUP(A633,BASE.!$A$2:$T$878,3,FALSE)</f>
        <v>712091002</v>
      </c>
      <c r="D633" s="124" t="str">
        <f>VLOOKUP(A633,BASE.!$A$2:$T$878,4,FALSE)</f>
        <v>Corporación de Derecho Privado.</v>
      </c>
      <c r="E633" s="124" t="str">
        <f>VLOOKUP(A633,BASE.!$A$2:$T$878,5,FALSE)</f>
        <v>Otorgada por Decreto Supremo Nº 1042, de fecha 30 de noviembre de 1984, del Ministerio de Justicia, publicado en el Diario Oficial el día  29 de diciembre de 1984.</v>
      </c>
      <c r="F633" s="124" t="str">
        <f>VLOOKUP(A633,BASE.!$A$2:$T$878,6,FALSE)</f>
        <v xml:space="preserve">Certificado de vigencia, folio Nº50330996275, de 21 de julio de 2020, del Servicio de Registro Civil e Identificación. </v>
      </c>
      <c r="G633" s="124" t="str">
        <f>VLOOKUP(A633,BASE.!$A$2:$T$878,7,FALSE)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3" s="124" t="str">
        <f>VLOOKUP(A633,BASE.!$A$2:$T$878,8,FALSE)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3" s="124" t="str">
        <f>VLOOKUP(A633,BASE.!$A$2:$T$878,9,FALSE)</f>
        <v>Durarán 02 años en sus cargos. En caso de que no se nombre Asamblea, permanece la que esta nombrada.</v>
      </c>
      <c r="J633" s="124" t="str">
        <f>VLOOKUP(A633,BASE.!$A$2:$T$878,10,FALSE)</f>
        <v>30 de mayo de 2018</v>
      </c>
      <c r="K633" s="124" t="str">
        <f>VLOOKUP(A633,BASE.!$A$2:$T$878,11,FALSE)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3" s="124" t="str">
        <f>VLOOKUP(A633,BASE.!$A$2:$T$878,12,FALSE)</f>
        <v>Colombia Nº 7742, comuna de La Florida, Región Metropolitana.</v>
      </c>
      <c r="M633" s="124" t="str">
        <f>VLOOKUP(A633,BASE.!$A$2:$T$878,13,FALSE)</f>
        <v>XIII</v>
      </c>
      <c r="N633" s="124" t="str">
        <f>VLOOKUP(A633,BASE.!$A$2:$T$878,14,FALSE)</f>
        <v>La Florida</v>
      </c>
      <c r="O633" s="124" t="str">
        <f>VLOOKUP(A633,BASE.!$A$2:$T$878,15,FALSE)</f>
        <v xml:space="preserve">02) 23280100, </v>
      </c>
      <c r="P633" s="124" t="str">
        <f>VLOOKUP(A633,BASE.!$A$2:$T$878,16,FALSE)</f>
        <v xml:space="preserve">mariaayuda@mariaayuda.cl
www.mariaayuda.cl
</v>
      </c>
      <c r="Q633" s="124">
        <f>VLOOKUP(A633,BASE.!$A$2:$T$878,17,FALSE)</f>
        <v>0</v>
      </c>
      <c r="R633" s="124" t="str">
        <f>VLOOKUP(A633,BASE.!$A$2:$T$878,18,FALSE)</f>
        <v>93401: Institución de Asistencia Social</v>
      </c>
      <c r="S633" s="124" t="str">
        <f>VLOOKUP(A633,BASE.!$A$2:$T$878,19,FALSE)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3" s="169">
        <f>VLOOKUP(A633,BASE.!$A$2:$T$878,20,FALSE)</f>
        <v>38344</v>
      </c>
      <c r="U633" s="183">
        <v>7160</v>
      </c>
      <c r="V633" s="184">
        <v>28597540</v>
      </c>
      <c r="W633" s="184">
        <v>70960767</v>
      </c>
      <c r="X633" s="170">
        <v>44286</v>
      </c>
      <c r="Y633" s="166" t="s">
        <v>7879</v>
      </c>
      <c r="Z633" s="166" t="s">
        <v>7880</v>
      </c>
      <c r="AA633" s="183" t="s">
        <v>198</v>
      </c>
    </row>
    <row r="634" spans="1:27" x14ac:dyDescent="0.2">
      <c r="A634" s="183">
        <v>7160</v>
      </c>
      <c r="B634" s="124" t="str">
        <f>VLOOKUP(A634,BASE.!$A$2:$T$878,2,FALSE)</f>
        <v>Corporación de Beneficencia María Ayuda</v>
      </c>
      <c r="C634" s="124">
        <f>VLOOKUP(A634,BASE.!$A$2:$T$878,3,FALSE)</f>
        <v>712091002</v>
      </c>
      <c r="D634" s="124" t="str">
        <f>VLOOKUP(A634,BASE.!$A$2:$T$878,4,FALSE)</f>
        <v>Corporación de Derecho Privado.</v>
      </c>
      <c r="E634" s="124" t="str">
        <f>VLOOKUP(A634,BASE.!$A$2:$T$878,5,FALSE)</f>
        <v>Otorgada por Decreto Supremo Nº 1042, de fecha 30 de noviembre de 1984, del Ministerio de Justicia, publicado en el Diario Oficial el día  29 de diciembre de 1984.</v>
      </c>
      <c r="F634" s="124" t="str">
        <f>VLOOKUP(A634,BASE.!$A$2:$T$878,6,FALSE)</f>
        <v xml:space="preserve">Certificado de vigencia, folio Nº50330996275, de 21 de julio de 2020, del Servicio de Registro Civil e Identificación. </v>
      </c>
      <c r="G634" s="124" t="str">
        <f>VLOOKUP(A634,BASE.!$A$2:$T$878,7,FALSE)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4" s="124" t="str">
        <f>VLOOKUP(A634,BASE.!$A$2:$T$878,8,FALSE)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4" s="124" t="str">
        <f>VLOOKUP(A634,BASE.!$A$2:$T$878,9,FALSE)</f>
        <v>Durarán 02 años en sus cargos. En caso de que no se nombre Asamblea, permanece la que esta nombrada.</v>
      </c>
      <c r="J634" s="124" t="str">
        <f>VLOOKUP(A634,BASE.!$A$2:$T$878,10,FALSE)</f>
        <v>30 de mayo de 2018</v>
      </c>
      <c r="K634" s="124" t="str">
        <f>VLOOKUP(A634,BASE.!$A$2:$T$878,11,FALSE)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4" s="124" t="str">
        <f>VLOOKUP(A634,BASE.!$A$2:$T$878,12,FALSE)</f>
        <v>Colombia Nº 7742, comuna de La Florida, Región Metropolitana.</v>
      </c>
      <c r="M634" s="124" t="str">
        <f>VLOOKUP(A634,BASE.!$A$2:$T$878,13,FALSE)</f>
        <v>XIII</v>
      </c>
      <c r="N634" s="124" t="str">
        <f>VLOOKUP(A634,BASE.!$A$2:$T$878,14,FALSE)</f>
        <v>La Florida</v>
      </c>
      <c r="O634" s="124" t="str">
        <f>VLOOKUP(A634,BASE.!$A$2:$T$878,15,FALSE)</f>
        <v xml:space="preserve">02) 23280100, </v>
      </c>
      <c r="P634" s="124" t="str">
        <f>VLOOKUP(A634,BASE.!$A$2:$T$878,16,FALSE)</f>
        <v xml:space="preserve">mariaayuda@mariaayuda.cl
www.mariaayuda.cl
</v>
      </c>
      <c r="Q634" s="124">
        <f>VLOOKUP(A634,BASE.!$A$2:$T$878,17,FALSE)</f>
        <v>0</v>
      </c>
      <c r="R634" s="124" t="str">
        <f>VLOOKUP(A634,BASE.!$A$2:$T$878,18,FALSE)</f>
        <v>93401: Institución de Asistencia Social</v>
      </c>
      <c r="S634" s="124" t="str">
        <f>VLOOKUP(A634,BASE.!$A$2:$T$878,19,FALSE)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4" s="169">
        <f>VLOOKUP(A634,BASE.!$A$2:$T$878,20,FALSE)</f>
        <v>38344</v>
      </c>
      <c r="U634" s="183">
        <v>7160</v>
      </c>
      <c r="V634" s="184">
        <v>0</v>
      </c>
      <c r="W634" s="184">
        <v>18355101</v>
      </c>
      <c r="X634" s="170">
        <v>44286</v>
      </c>
      <c r="Y634" s="166" t="s">
        <v>7879</v>
      </c>
      <c r="Z634" s="166" t="s">
        <v>7880</v>
      </c>
      <c r="AA634" s="183" t="s">
        <v>7889</v>
      </c>
    </row>
    <row r="635" spans="1:27" x14ac:dyDescent="0.2">
      <c r="A635" s="183">
        <v>7162</v>
      </c>
      <c r="B635" s="124" t="str">
        <f>VLOOKUP(A635,BASE.!$A$2:$T$878,2,FALSE)</f>
        <v xml:space="preserve">
I. Municipalidad de Codegua
</v>
      </c>
      <c r="C635" s="124" t="str">
        <f>VLOOKUP(A635,BASE.!$A$2:$T$878,3,FALSE)</f>
        <v>69080400K</v>
      </c>
      <c r="D635" s="124" t="str">
        <f>VLOOKUP(A635,BASE.!$A$2:$T$878,4,FALSE)</f>
        <v>Municipalidad</v>
      </c>
      <c r="E635" s="124" t="str">
        <f>VLOOKUP(A635,BASE.!$A$2:$T$878,5,FALSE)</f>
        <v>Constitución Política de la República, art. 107.</v>
      </c>
      <c r="F635" s="124" t="str">
        <f>VLOOKUP(A635,BASE.!$A$2:$T$878,6,FALSE)</f>
        <v>Indefinida.</v>
      </c>
      <c r="G635" s="124" t="str">
        <f>VLOOKUP(A635,BASE.!$A$2:$T$878,7,FALSE)</f>
        <v>Según Ley Orgánica Nº 18.695, arts. 1º al 4º.</v>
      </c>
      <c r="H635" s="124" t="str">
        <f>VLOOKUP(A635,BASE.!$A$2:$T$878,8,FALSE)</f>
        <v>no tiene</v>
      </c>
      <c r="I635" s="124">
        <f>VLOOKUP(A635,BASE.!$A$2:$T$878,9,FALSE)</f>
        <v>0</v>
      </c>
      <c r="J635" s="124">
        <f>VLOOKUP(A635,BASE.!$A$2:$T$878,10,FALSE)</f>
        <v>0</v>
      </c>
      <c r="K635" s="124" t="str">
        <f>VLOOKUP(A635,BASE.!$A$2:$T$878,11,FALSE)</f>
        <v xml:space="preserve">Ana María Silva Gutiérrez      </v>
      </c>
      <c r="L635" s="124" t="str">
        <f>VLOOKUP(A635,BASE.!$A$2:$T$878,12,FALSE)</f>
        <v xml:space="preserve">O’Higgins Nº 376, Codegua, provincia de Cachapoal, Sexta Región.
</v>
      </c>
      <c r="M635" s="124" t="str">
        <f>VLOOKUP(A635,BASE.!$A$2:$T$878,13,FALSE)</f>
        <v>VI</v>
      </c>
      <c r="N635" s="124" t="str">
        <f>VLOOKUP(A635,BASE.!$A$2:$T$878,14,FALSE)</f>
        <v>Codegua</v>
      </c>
      <c r="O635" s="124" t="str">
        <f>VLOOKUP(A635,BASE.!$A$2:$T$878,15,FALSE)</f>
        <v xml:space="preserve">Alcaldía: 1) alcalde@municipalidaddecodegua.cl 2) alcaldia@municipalidaddecodegua.cl. Fono: (72)-2 973500 y (72)-2 973513.
POD: opdconveniocordillera@gmail.com. Fono: (72)-2 973521 y Fono: (72)-2 973522
</v>
      </c>
      <c r="P635" s="124" t="str">
        <f>VLOOKUP(A635,BASE.!$A$2:$T$878,16,FALSE)</f>
        <v xml:space="preserve"> soporte@municipalidaddecodegua.cl</v>
      </c>
      <c r="Q635" s="124">
        <f>VLOOKUP(A635,BASE.!$A$2:$T$878,17,FALSE)</f>
        <v>0</v>
      </c>
      <c r="R635" s="124">
        <f>VLOOKUP(A635,BASE.!$A$2:$T$878,18,FALSE)</f>
        <v>91001</v>
      </c>
      <c r="S635" s="124" t="str">
        <f>VLOOKUP(A635,BASE.!$A$2:$T$878,19,FALSE)</f>
        <v xml:space="preserve">No se acompañan. Aplica Informe Jurídico Nº 09, de  fecha 14 de marzo de 2011 del Departamento Jurídico y Dictamen Nº 070791, de 2009, de la Contraloría General de la República.  
</v>
      </c>
      <c r="T635" s="169">
        <f>VLOOKUP(A635,BASE.!$A$2:$T$878,20,FALSE)</f>
        <v>38443</v>
      </c>
      <c r="U635" s="183">
        <v>7162</v>
      </c>
      <c r="V635" s="184">
        <v>3434208</v>
      </c>
      <c r="W635" s="184">
        <v>6968016</v>
      </c>
      <c r="X635" s="170">
        <v>44286</v>
      </c>
      <c r="Y635" s="166" t="s">
        <v>7879</v>
      </c>
      <c r="Z635" s="166" t="s">
        <v>7880</v>
      </c>
      <c r="AA635" s="183" t="s">
        <v>8058</v>
      </c>
    </row>
    <row r="636" spans="1:27" x14ac:dyDescent="0.2">
      <c r="A636" s="183">
        <v>7163</v>
      </c>
      <c r="B636" s="124" t="str">
        <f>VLOOKUP(A636,BASE.!$A$2:$T$878,2,FALSE)</f>
        <v xml:space="preserve">Organización No Gubernamental de Desarrollo Raíces u ONG Raíces Santiago
</v>
      </c>
      <c r="C636" s="124">
        <f>VLOOKUP(A636,BASE.!$A$2:$T$878,3,FALSE)</f>
        <v>744943000</v>
      </c>
      <c r="D636" s="124" t="str">
        <f>VLOOKUP(A636,BASE.!$A$2:$T$878,4,FALSE)</f>
        <v>Corporación de Derecho Privado.</v>
      </c>
      <c r="E636" s="124" t="str">
        <f>VLOOKUP(A636,BASE.!$A$2:$T$878,5,FALSE)</f>
        <v>Otorgado por Decreto Supremo Nº 1285, de fecha 2 de diciembre de 1998, del Ministerio de Justicia.</v>
      </c>
      <c r="F636" s="124" t="str">
        <f>VLOOKUP(A636,BASE.!$A$2:$T$878,6,FALSE)</f>
        <v xml:space="preserve">Certificado de Directorio de Persona Jurídica sin fines de Lucro Nº de Folio 500340274468, de 12 de agosto del 2020, del Servicio de Registro Civil e Identificación.
</v>
      </c>
      <c r="G636" s="124" t="str">
        <f>VLOOKUP(A636,BASE.!$A$2:$T$878,7,FALSE)</f>
        <v>Promoción del desarrollo, especialmente de las personas, familias, grupos y comunidades que viven en condiciones de pobreza y/o marginalidad.</v>
      </c>
      <c r="H636" s="124" t="str">
        <f>VLOOKUP(A636,BASE.!$A$2:$T$878,8,FALSE)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36" s="124" t="str">
        <f>VLOOKUP(A636,BASE.!$A$2:$T$878,9,FALSE)</f>
        <v>Cada 5 Años</v>
      </c>
      <c r="J636" s="124" t="str">
        <f>VLOOKUP(A636,BASE.!$A$2:$T$878,10,FALSE)</f>
        <v>De fecha 12 de marzo de 2019 a 12 de marzo de 2024.</v>
      </c>
      <c r="K636" s="124" t="str">
        <f>VLOOKUP(A636,BASE.!$A$2:$T$878,11,FALSE)</f>
        <v xml:space="preserve">Presidenta: Rosa Parissi Morales, 
Secretaria Ejecutiva: Denisse Araya Castelli, 
</v>
      </c>
      <c r="L636" s="124" t="str">
        <f>VLOOKUP(A636,BASE.!$A$2:$T$878,12,FALSE)</f>
        <v xml:space="preserve">Moneda Nº 812, oficina 1014, Santiago, Región Metropolitana Situación CORONAVIRUS: Calle Santa Isabel, N° 41, departamento 607. Comuna de Santiago, Stgo
</v>
      </c>
      <c r="M636" s="124" t="str">
        <f>VLOOKUP(A636,BASE.!$A$2:$T$878,13,FALSE)</f>
        <v>XIII</v>
      </c>
      <c r="N636" s="124" t="str">
        <f>VLOOKUP(A636,BASE.!$A$2:$T$878,14,FALSE)</f>
        <v>Santiago</v>
      </c>
      <c r="O636" s="124">
        <f>VLOOKUP(A636,BASE.!$A$2:$T$878,15,FALSE)</f>
        <v>0</v>
      </c>
      <c r="P636" s="124" t="str">
        <f>VLOOKUP(A636,BASE.!$A$2:$T$878,16,FALSE)</f>
        <v>raices@tie.cl
www.ongraices.org</v>
      </c>
      <c r="Q636" s="124">
        <f>VLOOKUP(A636,BASE.!$A$2:$T$878,17,FALSE)</f>
        <v>0</v>
      </c>
      <c r="R636" s="124" t="str">
        <f>VLOOKUP(A636,BASE.!$A$2:$T$878,18,FALSE)</f>
        <v>93401: Institución de Asistencia Social</v>
      </c>
      <c r="S636" s="124" t="str">
        <f>VLOOKUP(A636,BASE.!$A$2:$T$878,19,FALSE)</f>
        <v xml:space="preserve">
Certificado financiero correspondiente al año 2019, aprobado  por el Sub Departamento de Supervisión Nacional de SENAME.
</v>
      </c>
      <c r="T636" s="169">
        <f>VLOOKUP(A636,BASE.!$A$2:$T$878,20,FALSE)</f>
        <v>37970</v>
      </c>
      <c r="U636" s="183">
        <v>7163</v>
      </c>
      <c r="V636" s="184">
        <v>0</v>
      </c>
      <c r="W636" s="184">
        <v>29739000</v>
      </c>
      <c r="X636" s="170">
        <v>44286</v>
      </c>
      <c r="Y636" s="166" t="s">
        <v>7879</v>
      </c>
      <c r="Z636" s="166" t="s">
        <v>7880</v>
      </c>
      <c r="AA636" s="183" t="s">
        <v>7926</v>
      </c>
    </row>
    <row r="637" spans="1:27" x14ac:dyDescent="0.2">
      <c r="A637" s="183">
        <v>7163</v>
      </c>
      <c r="B637" s="124" t="str">
        <f>VLOOKUP(A637,BASE.!$A$2:$T$878,2,FALSE)</f>
        <v xml:space="preserve">Organización No Gubernamental de Desarrollo Raíces u ONG Raíces Santiago
</v>
      </c>
      <c r="C637" s="124">
        <f>VLOOKUP(A637,BASE.!$A$2:$T$878,3,FALSE)</f>
        <v>744943000</v>
      </c>
      <c r="D637" s="124" t="str">
        <f>VLOOKUP(A637,BASE.!$A$2:$T$878,4,FALSE)</f>
        <v>Corporación de Derecho Privado.</v>
      </c>
      <c r="E637" s="124" t="str">
        <f>VLOOKUP(A637,BASE.!$A$2:$T$878,5,FALSE)</f>
        <v>Otorgado por Decreto Supremo Nº 1285, de fecha 2 de diciembre de 1998, del Ministerio de Justicia.</v>
      </c>
      <c r="F637" s="124" t="str">
        <f>VLOOKUP(A637,BASE.!$A$2:$T$878,6,FALSE)</f>
        <v xml:space="preserve">Certificado de Directorio de Persona Jurídica sin fines de Lucro Nº de Folio 500340274468, de 12 de agosto del 2020, del Servicio de Registro Civil e Identificación.
</v>
      </c>
      <c r="G637" s="124" t="str">
        <f>VLOOKUP(A637,BASE.!$A$2:$T$878,7,FALSE)</f>
        <v>Promoción del desarrollo, especialmente de las personas, familias, grupos y comunidades que viven en condiciones de pobreza y/o marginalidad.</v>
      </c>
      <c r="H637" s="124" t="str">
        <f>VLOOKUP(A637,BASE.!$A$2:$T$878,8,FALSE)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37" s="124" t="str">
        <f>VLOOKUP(A637,BASE.!$A$2:$T$878,9,FALSE)</f>
        <v>Cada 5 Años</v>
      </c>
      <c r="J637" s="124" t="str">
        <f>VLOOKUP(A637,BASE.!$A$2:$T$878,10,FALSE)</f>
        <v>De fecha 12 de marzo de 2019 a 12 de marzo de 2024.</v>
      </c>
      <c r="K637" s="124" t="str">
        <f>VLOOKUP(A637,BASE.!$A$2:$T$878,11,FALSE)</f>
        <v xml:space="preserve">Presidenta: Rosa Parissi Morales, 
Secretaria Ejecutiva: Denisse Araya Castelli, 
</v>
      </c>
      <c r="L637" s="124" t="str">
        <f>VLOOKUP(A637,BASE.!$A$2:$T$878,12,FALSE)</f>
        <v xml:space="preserve">Moneda Nº 812, oficina 1014, Santiago, Región Metropolitana Situación CORONAVIRUS: Calle Santa Isabel, N° 41, departamento 607. Comuna de Santiago, Stgo
</v>
      </c>
      <c r="M637" s="124" t="str">
        <f>VLOOKUP(A637,BASE.!$A$2:$T$878,13,FALSE)</f>
        <v>XIII</v>
      </c>
      <c r="N637" s="124" t="str">
        <f>VLOOKUP(A637,BASE.!$A$2:$T$878,14,FALSE)</f>
        <v>Santiago</v>
      </c>
      <c r="O637" s="124">
        <f>VLOOKUP(A637,BASE.!$A$2:$T$878,15,FALSE)</f>
        <v>0</v>
      </c>
      <c r="P637" s="124" t="str">
        <f>VLOOKUP(A637,BASE.!$A$2:$T$878,16,FALSE)</f>
        <v>raices@tie.cl
www.ongraices.org</v>
      </c>
      <c r="Q637" s="124">
        <f>VLOOKUP(A637,BASE.!$A$2:$T$878,17,FALSE)</f>
        <v>0</v>
      </c>
      <c r="R637" s="124" t="str">
        <f>VLOOKUP(A637,BASE.!$A$2:$T$878,18,FALSE)</f>
        <v>93401: Institución de Asistencia Social</v>
      </c>
      <c r="S637" s="124" t="str">
        <f>VLOOKUP(A637,BASE.!$A$2:$T$878,19,FALSE)</f>
        <v xml:space="preserve">
Certificado financiero correspondiente al año 2019, aprobado  por el Sub Departamento de Supervisión Nacional de SENAME.
</v>
      </c>
      <c r="T637" s="169">
        <f>VLOOKUP(A637,BASE.!$A$2:$T$878,20,FALSE)</f>
        <v>37970</v>
      </c>
      <c r="U637" s="183">
        <v>7163</v>
      </c>
      <c r="V637" s="184">
        <v>25060725</v>
      </c>
      <c r="W637" s="184">
        <v>83418026</v>
      </c>
      <c r="X637" s="170">
        <v>44286</v>
      </c>
      <c r="Y637" s="166" t="s">
        <v>7879</v>
      </c>
      <c r="Z637" s="166" t="s">
        <v>7880</v>
      </c>
      <c r="AA637" s="183" t="s">
        <v>7958</v>
      </c>
    </row>
    <row r="638" spans="1:27" x14ac:dyDescent="0.2">
      <c r="A638" s="183">
        <v>7168</v>
      </c>
      <c r="B638" s="124" t="str">
        <f>VLOOKUP(A638,BASE.!$A$2:$T$878,2,FALSE)</f>
        <v>I. Municipalidad de Peñalolén</v>
      </c>
      <c r="C638" s="124" t="str">
        <f>VLOOKUP(A638,BASE.!$A$2:$T$878,3,FALSE)</f>
        <v>69254000K</v>
      </c>
      <c r="D638" s="124" t="str">
        <f>VLOOKUP(A638,BASE.!$A$2:$T$878,4,FALSE)</f>
        <v>Municipalidad</v>
      </c>
      <c r="E638" s="124" t="str">
        <f>VLOOKUP(A638,BASE.!$A$2:$T$878,5,FALSE)</f>
        <v>Constitución Política de la República, artículo 107</v>
      </c>
      <c r="F638" s="124" t="str">
        <f>VLOOKUP(A638,BASE.!$A$2:$T$878,6,FALSE)</f>
        <v>Indefinida</v>
      </c>
      <c r="G638" s="124" t="str">
        <f>VLOOKUP(A638,BASE.!$A$2:$T$878,7,FALSE)</f>
        <v>Según ley Orgánica N° 18.695, artículos 1° al 4°</v>
      </c>
      <c r="H638" s="124" t="str">
        <f>VLOOKUP(A638,BASE.!$A$2:$T$878,8,FALSE)</f>
        <v>no tiene</v>
      </c>
      <c r="I638" s="124">
        <f>VLOOKUP(A638,BASE.!$A$2:$T$878,9,FALSE)</f>
        <v>0</v>
      </c>
      <c r="J638" s="124">
        <f>VLOOKUP(A638,BASE.!$A$2:$T$878,10,FALSE)</f>
        <v>0</v>
      </c>
      <c r="K638" s="124" t="str">
        <f>VLOOKUP(A638,BASE.!$A$2:$T$878,11,FALSE)</f>
        <v xml:space="preserve">Carolina Leitao Alvarez Salamanca, 
</v>
      </c>
      <c r="L638" s="124" t="str">
        <f>VLOOKUP(A638,BASE.!$A$2:$T$878,12,FALSE)</f>
        <v xml:space="preserve">Avda. Grecia N° 8735, comuna de Peñalolén, Región Metropolitana.
</v>
      </c>
      <c r="M638" s="124" t="str">
        <f>VLOOKUP(A638,BASE.!$A$2:$T$878,13,FALSE)</f>
        <v>XIII</v>
      </c>
      <c r="N638" s="124" t="str">
        <f>VLOOKUP(A638,BASE.!$A$2:$T$878,14,FALSE)</f>
        <v>Peñalolén</v>
      </c>
      <c r="O638" s="124" t="str">
        <f>VLOOKUP(A638,BASE.!$A$2:$T$878,15,FALSE)</f>
        <v>224868052/ 2248688050/ 224868051</v>
      </c>
      <c r="P638" s="124" t="str">
        <f>VLOOKUP(A638,BASE.!$A$2:$T$878,16,FALSE)</f>
        <v xml:space="preserve">Correo electrónico: alcaldesa@penalolen.cl
                            nmaray@penalolen.cl
</v>
      </c>
      <c r="Q638" s="124">
        <f>VLOOKUP(A638,BASE.!$A$2:$T$878,17,FALSE)</f>
        <v>0</v>
      </c>
      <c r="R638" s="124">
        <f>VLOOKUP(A638,BASE.!$A$2:$T$878,18,FALSE)</f>
        <v>91001</v>
      </c>
      <c r="S638" s="124" t="str">
        <f>VLOOKUP(A638,BASE.!$A$2:$T$878,19,FALSE)</f>
        <v xml:space="preserve">No se acompañan. Aplica Informe Jurídico Nº 09, de  fecha 14 de marzo de 2011 del Departamento Jurídico y Dictamen Nº 070791, de 2009, de la Contraloría General de la República.  
</v>
      </c>
      <c r="T638" s="169">
        <f>VLOOKUP(A638,BASE.!$A$2:$T$878,20,FALSE)</f>
        <v>38478</v>
      </c>
      <c r="U638" s="183">
        <v>7168</v>
      </c>
      <c r="V638" s="184">
        <v>21159135</v>
      </c>
      <c r="W638" s="184">
        <v>64118733</v>
      </c>
      <c r="X638" s="170">
        <v>44286</v>
      </c>
      <c r="Y638" s="166" t="s">
        <v>7879</v>
      </c>
      <c r="Z638" s="166" t="s">
        <v>7880</v>
      </c>
      <c r="AA638" s="183" t="s">
        <v>7961</v>
      </c>
    </row>
    <row r="639" spans="1:27" x14ac:dyDescent="0.2">
      <c r="A639" s="183">
        <v>7169</v>
      </c>
      <c r="B639" s="124" t="str">
        <f>VLOOKUP(A639,BASE.!$A$2:$T$878,2,FALSE)</f>
        <v xml:space="preserve">
I. Municipalidad de Alto Hospicio
</v>
      </c>
      <c r="C639" s="124">
        <f>VLOOKUP(A639,BASE.!$A$2:$T$878,3,FALSE)</f>
        <v>692651006</v>
      </c>
      <c r="D639" s="124" t="str">
        <f>VLOOKUP(A639,BASE.!$A$2:$T$878,4,FALSE)</f>
        <v>Municipalidad</v>
      </c>
      <c r="E639" s="124" t="str">
        <f>VLOOKUP(A639,BASE.!$A$2:$T$878,5,FALSE)</f>
        <v>Constitución Política de la República, art. 107.</v>
      </c>
      <c r="F639" s="124" t="str">
        <f>VLOOKUP(A639,BASE.!$A$2:$T$878,6,FALSE)</f>
        <v>Indefinida.</v>
      </c>
      <c r="G639" s="124" t="str">
        <f>VLOOKUP(A639,BASE.!$A$2:$T$878,7,FALSE)</f>
        <v>Según Ley Orgánica Nº 18.695, arts. 1º al 4º.</v>
      </c>
      <c r="H639" s="124" t="str">
        <f>VLOOKUP(A639,BASE.!$A$2:$T$878,8,FALSE)</f>
        <v>no tiene</v>
      </c>
      <c r="I639" s="124">
        <f>VLOOKUP(A639,BASE.!$A$2:$T$878,9,FALSE)</f>
        <v>0</v>
      </c>
      <c r="J639" s="124">
        <f>VLOOKUP(A639,BASE.!$A$2:$T$878,10,FALSE)</f>
        <v>0</v>
      </c>
      <c r="K639" s="124" t="str">
        <f>VLOOKUP(A639,BASE.!$A$2:$T$878,11,FALSE)</f>
        <v xml:space="preserve">Patricio Ferreira Rivera  </v>
      </c>
      <c r="L639" s="124" t="str">
        <f>VLOOKUP(A639,BASE.!$A$2:$T$878,12,FALSE)</f>
        <v>Avenida Los Álamos esquina calle Los Nogales, S/N, Alto Hospicio</v>
      </c>
      <c r="M639" s="124" t="str">
        <f>VLOOKUP(A639,BASE.!$A$2:$T$878,13,FALSE)</f>
        <v>I</v>
      </c>
      <c r="N639" s="124">
        <f>VLOOKUP(A639,BASE.!$A$2:$T$878,14,FALSE)</f>
        <v>0</v>
      </c>
      <c r="O639" s="124">
        <f>VLOOKUP(A639,BASE.!$A$2:$T$878,15,FALSE)</f>
        <v>0</v>
      </c>
      <c r="P639" s="124">
        <f>VLOOKUP(A639,BASE.!$A$2:$T$878,16,FALSE)</f>
        <v>0</v>
      </c>
      <c r="Q639" s="124">
        <f>VLOOKUP(A639,BASE.!$A$2:$T$878,17,FALSE)</f>
        <v>0</v>
      </c>
      <c r="R639" s="124">
        <f>VLOOKUP(A639,BASE.!$A$2:$T$878,18,FALSE)</f>
        <v>91001</v>
      </c>
      <c r="S639" s="124" t="str">
        <f>VLOOKUP(A639,BASE.!$A$2:$T$878,19,FALSE)</f>
        <v xml:space="preserve">No se acompañan. Aplica Informe Jurídico Nº 09, de  fecha 14 de marzo de 2011 del Departamento Jurídico y Dictamen Nº 070791, de 2009, de la Contraloría General de la República.  
</v>
      </c>
      <c r="T639" s="169">
        <f>VLOOKUP(A639,BASE.!$A$2:$T$878,20,FALSE)</f>
        <v>38488</v>
      </c>
      <c r="U639" s="183">
        <v>7169</v>
      </c>
      <c r="V639" s="184">
        <v>9157888</v>
      </c>
      <c r="W639" s="184">
        <v>18581376</v>
      </c>
      <c r="X639" s="170">
        <v>44286</v>
      </c>
      <c r="Y639" s="166" t="s">
        <v>7879</v>
      </c>
      <c r="Z639" s="166" t="s">
        <v>7880</v>
      </c>
      <c r="AA639" s="183" t="s">
        <v>187</v>
      </c>
    </row>
    <row r="640" spans="1:27" x14ac:dyDescent="0.2">
      <c r="A640" s="183">
        <v>7172</v>
      </c>
      <c r="B640" s="124" t="str">
        <f>VLOOKUP(A640,BASE.!$A$2:$T$878,2,FALSE)</f>
        <v xml:space="preserve">
I. Municipalidad de María Pinto.
</v>
      </c>
      <c r="C640" s="124">
        <f>VLOOKUP(A640,BASE.!$A$2:$T$878,3,FALSE)</f>
        <v>690733005</v>
      </c>
      <c r="D640" s="124" t="str">
        <f>VLOOKUP(A640,BASE.!$A$2:$T$878,4,FALSE)</f>
        <v>Municipalidad</v>
      </c>
      <c r="E640" s="124" t="str">
        <f>VLOOKUP(A640,BASE.!$A$2:$T$878,5,FALSE)</f>
        <v>Constitución Política de la República, art. 107.</v>
      </c>
      <c r="F640" s="124" t="str">
        <f>VLOOKUP(A640,BASE.!$A$2:$T$878,6,FALSE)</f>
        <v>Indefinida.</v>
      </c>
      <c r="G640" s="124" t="str">
        <f>VLOOKUP(A640,BASE.!$A$2:$T$878,7,FALSE)</f>
        <v>Según Ley Orgánica Nº 18.695, arts. 1º al 4º.</v>
      </c>
      <c r="H640" s="124" t="str">
        <f>VLOOKUP(A640,BASE.!$A$2:$T$878,8,FALSE)</f>
        <v>no tiene</v>
      </c>
      <c r="I640" s="124">
        <f>VLOOKUP(A640,BASE.!$A$2:$T$878,9,FALSE)</f>
        <v>0</v>
      </c>
      <c r="J640" s="124">
        <f>VLOOKUP(A640,BASE.!$A$2:$T$878,10,FALSE)</f>
        <v>0</v>
      </c>
      <c r="K640" s="124" t="str">
        <f>VLOOKUP(A640,BASE.!$A$2:$T$878,11,FALSE)</f>
        <v xml:space="preserve">Jessica Paola del Carmen Mualim Fajuri.
</v>
      </c>
      <c r="L640" s="124" t="str">
        <f>VLOOKUP(A640,BASE.!$A$2:$T$878,12,FALSE)</f>
        <v xml:space="preserve">Francisco Costabal Nº 78, comuna de María Pinto, Región Metropolitana. 
</v>
      </c>
      <c r="M640" s="124" t="str">
        <f>VLOOKUP(A640,BASE.!$A$2:$T$878,13,FALSE)</f>
        <v>XIII</v>
      </c>
      <c r="N640" s="124" t="str">
        <f>VLOOKUP(A640,BASE.!$A$2:$T$878,14,FALSE)</f>
        <v>María Pinto</v>
      </c>
      <c r="O640" s="124" t="str">
        <f>VLOOKUP(A640,BASE.!$A$2:$T$878,15,FALSE)</f>
        <v>Fonos: 8354252/8351936</v>
      </c>
      <c r="P640" s="124" t="str">
        <f>VLOOKUP(A640,BASE.!$A$2:$T$878,16,FALSE)</f>
        <v>www.municipalidaddemariapinto.cl</v>
      </c>
      <c r="Q640" s="124">
        <f>VLOOKUP(A640,BASE.!$A$2:$T$878,17,FALSE)</f>
        <v>0</v>
      </c>
      <c r="R640" s="124">
        <f>VLOOKUP(A640,BASE.!$A$2:$T$878,18,FALSE)</f>
        <v>91001</v>
      </c>
      <c r="S640" s="124" t="str">
        <f>VLOOKUP(A640,BASE.!$A$2:$T$878,19,FALSE)</f>
        <v xml:space="preserve">No se acompañan. Aplica Informe Jurídico Nº 09, de  fecha 14 de marzo de 2011 del Departamento Jurídico y Dictamen Nº 070791, de 2009, de la Contraloría General de la República.  
</v>
      </c>
      <c r="T640" s="169">
        <f>VLOOKUP(A640,BASE.!$A$2:$T$878,20,FALSE)</f>
        <v>38509</v>
      </c>
      <c r="U640" s="183">
        <v>7172</v>
      </c>
      <c r="V640" s="184">
        <v>3577300</v>
      </c>
      <c r="W640" s="184">
        <v>7258350</v>
      </c>
      <c r="X640" s="170">
        <v>44286</v>
      </c>
      <c r="Y640" s="166" t="s">
        <v>7879</v>
      </c>
      <c r="Z640" s="166" t="s">
        <v>7880</v>
      </c>
      <c r="AA640" s="183" t="s">
        <v>8647</v>
      </c>
    </row>
    <row r="641" spans="1:27" x14ac:dyDescent="0.2">
      <c r="A641" s="183">
        <v>7173</v>
      </c>
      <c r="B641" s="124" t="str">
        <f>VLOOKUP(A641,BASE.!$A$2:$T$878,2,FALSE)</f>
        <v>Corporación Nuestra Ayuda Inspirada en María-Curicó, también denominada Corporación Naim Curicó.</v>
      </c>
      <c r="C641" s="124">
        <f>VLOOKUP(A641,BASE.!$A$2:$T$878,3,FALSE)</f>
        <v>653686706</v>
      </c>
      <c r="D641" s="124" t="str">
        <f>VLOOKUP(A641,BASE.!$A$2:$T$878,4,FALSE)</f>
        <v>Corporación de Derecho Privado</v>
      </c>
      <c r="E641" s="124" t="str">
        <f>VLOOKUP(A641,BASE.!$A$2:$T$878,5,FALSE)</f>
        <v xml:space="preserve">Otorgada por Decreto Supremo N° 1803, de fecha 11 de mayo de 2004, del Ministerio de Justicia.
</v>
      </c>
      <c r="F641" s="124" t="str">
        <f>VLOOKUP(A641,BASE.!$A$2:$T$878,6,FALSE)</f>
        <v xml:space="preserve">Certificado de Vigencia Folio N°500355226907, de 09 de noviembre de 2020, del Registro Civil e Identificación                                                                                                                                                                                                                                       </v>
      </c>
      <c r="G641" s="124" t="str">
        <f>VLOOKUP(A641,BASE.!$A$2:$T$878,7,FALSE)</f>
        <v xml:space="preserve">Fundación y mantenimiento de obras de beneficencia y educación al servicio de los más postergados, principalmente de los niños que han abandonado sus estudios formales o están en peligro de hacerlo. </v>
      </c>
      <c r="H641" s="124" t="str">
        <f>VLOOKUP(A641,BASE.!$A$2:$T$878,8,FALSE)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41" s="124" t="str">
        <f>VLOOKUP(A641,BASE.!$A$2:$T$878,9,FALSE)</f>
        <v>: 2 años en sus cargos.</v>
      </c>
      <c r="J641" s="124" t="str">
        <f>VLOOKUP(A641,BASE.!$A$2:$T$878,10,FALSE)</f>
        <v>19 de febrero de 2019 a 19 de febrero de 2021.</v>
      </c>
      <c r="K641" s="124" t="str">
        <f>VLOOKUP(A641,BASE.!$A$2:$T$878,11,FALSE)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41" s="124" t="str">
        <f>VLOOKUP(A641,BASE.!$A$2:$T$878,12,FALSE)</f>
        <v xml:space="preserve">Avenida Licantén S/N, Población Aguas Negras, comuna de Curicó, Región del Maule.
</v>
      </c>
      <c r="M641" s="124" t="str">
        <f>VLOOKUP(A641,BASE.!$A$2:$T$878,13,FALSE)</f>
        <v>VII</v>
      </c>
      <c r="N641" s="124" t="str">
        <f>VLOOKUP(A641,BASE.!$A$2:$T$878,14,FALSE)</f>
        <v>Curicó</v>
      </c>
      <c r="O641" s="124" t="str">
        <f>VLOOKUP(A641,BASE.!$A$2:$T$878,15,FALSE)</f>
        <v xml:space="preserve">75-325297, 
</v>
      </c>
      <c r="P641" s="124" t="str">
        <f>VLOOKUP(A641,BASE.!$A$2:$T$878,16,FALSE)</f>
        <v xml:space="preserve">naimcurico@gmail.com
</v>
      </c>
      <c r="Q641" s="124">
        <f>VLOOKUP(A641,BASE.!$A$2:$T$878,17,FALSE)</f>
        <v>0</v>
      </c>
      <c r="R641" s="124" t="str">
        <f>VLOOKUP(A641,BASE.!$A$2:$T$878,18,FALSE)</f>
        <v>93401: Instituciones de Asistencia Social</v>
      </c>
      <c r="S641" s="124" t="str">
        <f>VLOOKUP(A641,BASE.!$A$2:$T$878,19,FALSE)</f>
        <v>Se acompaña Certificado Financiero de la Institución, correspondiente al año 2019, aprobado por el Subdepartamento de Supervisión Financiera Nacional.</v>
      </c>
      <c r="T641" s="169">
        <f>VLOOKUP(A641,BASE.!$A$2:$T$878,20,FALSE)</f>
        <v>38523</v>
      </c>
      <c r="U641" s="183">
        <v>7173</v>
      </c>
      <c r="V641" s="184">
        <v>6206400</v>
      </c>
      <c r="W641" s="184">
        <v>22187879</v>
      </c>
      <c r="X641" s="170">
        <v>44286</v>
      </c>
      <c r="Y641" s="166" t="s">
        <v>7879</v>
      </c>
      <c r="Z641" s="166" t="s">
        <v>7880</v>
      </c>
      <c r="AA641" s="183" t="s">
        <v>7914</v>
      </c>
    </row>
    <row r="642" spans="1:27" x14ac:dyDescent="0.2">
      <c r="A642" s="183">
        <v>7174</v>
      </c>
      <c r="B642" s="124" t="str">
        <f>VLOOKUP(A642,BASE.!$A$2:$T$878,2,FALSE)</f>
        <v xml:space="preserve">
I. Municipalidad de Gorbea
</v>
      </c>
      <c r="C642" s="124">
        <f>VLOOKUP(A642,BASE.!$A$2:$T$878,3,FALSE)</f>
        <v>691912000</v>
      </c>
      <c r="D642" s="124" t="str">
        <f>VLOOKUP(A642,BASE.!$A$2:$T$878,4,FALSE)</f>
        <v>Municipalidad</v>
      </c>
      <c r="E642" s="124" t="str">
        <f>VLOOKUP(A642,BASE.!$A$2:$T$878,5,FALSE)</f>
        <v>Constitución Política de la República, art. 107.</v>
      </c>
      <c r="F642" s="124" t="str">
        <f>VLOOKUP(A642,BASE.!$A$2:$T$878,6,FALSE)</f>
        <v>Indefinida.</v>
      </c>
      <c r="G642" s="124" t="str">
        <f>VLOOKUP(A642,BASE.!$A$2:$T$878,7,FALSE)</f>
        <v>Según Ley Orgánica Nº 18.695, arts. 1º al 4º.</v>
      </c>
      <c r="H642" s="124" t="str">
        <f>VLOOKUP(A642,BASE.!$A$2:$T$878,8,FALSE)</f>
        <v>no tiene</v>
      </c>
      <c r="I642" s="124">
        <f>VLOOKUP(A642,BASE.!$A$2:$T$878,9,FALSE)</f>
        <v>0</v>
      </c>
      <c r="J642" s="124">
        <f>VLOOKUP(A642,BASE.!$A$2:$T$878,10,FALSE)</f>
        <v>0</v>
      </c>
      <c r="K642" s="124" t="str">
        <f>VLOOKUP(A642,BASE.!$A$2:$T$878,11,FALSE)</f>
        <v xml:space="preserve">Guido Germán Siegmund González, </v>
      </c>
      <c r="L642" s="124" t="str">
        <f>VLOOKUP(A642,BASE.!$A$2:$T$878,12,FALSE)</f>
        <v xml:space="preserve">Ramón Freire Nº 590, comuna de Gorbea, Provincia de Cautín, IX Región.
</v>
      </c>
      <c r="M642" s="124" t="str">
        <f>VLOOKUP(A642,BASE.!$A$2:$T$878,13,FALSE)</f>
        <v>IX</v>
      </c>
      <c r="N642" s="124" t="str">
        <f>VLOOKUP(A642,BASE.!$A$2:$T$878,14,FALSE)</f>
        <v xml:space="preserve"> Gorbea</v>
      </c>
      <c r="O642" s="124" t="str">
        <f>VLOOKUP(A642,BASE.!$A$2:$T$878,15,FALSE)</f>
        <v xml:space="preserve">Teléfonos: (45) 201900 </v>
      </c>
      <c r="P642" s="124">
        <f>VLOOKUP(A642,BASE.!$A$2:$T$878,16,FALSE)</f>
        <v>0</v>
      </c>
      <c r="Q642" s="124">
        <f>VLOOKUP(A642,BASE.!$A$2:$T$878,17,FALSE)</f>
        <v>0</v>
      </c>
      <c r="R642" s="124">
        <f>VLOOKUP(A642,BASE.!$A$2:$T$878,18,FALSE)</f>
        <v>91001</v>
      </c>
      <c r="S642" s="124" t="str">
        <f>VLOOKUP(A642,BASE.!$A$2:$T$878,19,FALSE)</f>
        <v xml:space="preserve">No se acompañan. Aplica Informe Jurídico Nº 09, de  fecha 14 de marzo de 2011 del Departamento Jurídico y Dictamen Nº 070791, de 2009, de la Contraloría General de la República.  
</v>
      </c>
      <c r="T642" s="169">
        <f>VLOOKUP(A642,BASE.!$A$2:$T$878,20,FALSE)</f>
        <v>38518</v>
      </c>
      <c r="U642" s="183">
        <v>7174</v>
      </c>
      <c r="V642" s="184">
        <v>6361870</v>
      </c>
      <c r="W642" s="184">
        <v>12908249</v>
      </c>
      <c r="X642" s="170">
        <v>44286</v>
      </c>
      <c r="Y642" s="166" t="s">
        <v>7879</v>
      </c>
      <c r="Z642" s="166" t="s">
        <v>7880</v>
      </c>
      <c r="AA642" s="183" t="s">
        <v>8059</v>
      </c>
    </row>
    <row r="643" spans="1:27" x14ac:dyDescent="0.2">
      <c r="A643" s="183">
        <v>7175</v>
      </c>
      <c r="B643" s="124" t="str">
        <f>VLOOKUP(A643,BASE.!$A$2:$T$878,2,FALSE)</f>
        <v xml:space="preserve">
I. Municipalidad de Ovalle
</v>
      </c>
      <c r="C643" s="124">
        <f>VLOOKUP(A643,BASE.!$A$2:$T$878,3,FALSE)</f>
        <v>690407000</v>
      </c>
      <c r="D643" s="124" t="str">
        <f>VLOOKUP(A643,BASE.!$A$2:$T$878,4,FALSE)</f>
        <v>Municipalidad</v>
      </c>
      <c r="E643" s="124" t="str">
        <f>VLOOKUP(A643,BASE.!$A$2:$T$878,5,FALSE)</f>
        <v>Constitución Política de la República, art. 107.</v>
      </c>
      <c r="F643" s="124" t="str">
        <f>VLOOKUP(A643,BASE.!$A$2:$T$878,6,FALSE)</f>
        <v>Indefinida.</v>
      </c>
      <c r="G643" s="124" t="str">
        <f>VLOOKUP(A643,BASE.!$A$2:$T$878,7,FALSE)</f>
        <v>Según Ley Orgánica Nº 18.695, arts. 1º al 4º.</v>
      </c>
      <c r="H643" s="124" t="str">
        <f>VLOOKUP(A643,BASE.!$A$2:$T$878,8,FALSE)</f>
        <v>no tiene</v>
      </c>
      <c r="I643" s="124">
        <f>VLOOKUP(A643,BASE.!$A$2:$T$878,9,FALSE)</f>
        <v>0</v>
      </c>
      <c r="J643" s="124">
        <f>VLOOKUP(A643,BASE.!$A$2:$T$878,10,FALSE)</f>
        <v>0</v>
      </c>
      <c r="K643" s="124" t="str">
        <f>VLOOKUP(A643,BASE.!$A$2:$T$878,11,FALSE)</f>
        <v xml:space="preserve">Claudio Fermín Rentería Larrondo, </v>
      </c>
      <c r="L643" s="124" t="str">
        <f>VLOOKUP(A643,BASE.!$A$2:$T$878,12,FALSE)</f>
        <v>Vicuña Mackenna Nº441, comuna de Ovalle, provincia del Limari IV Región,</v>
      </c>
      <c r="M643" s="124" t="str">
        <f>VLOOKUP(A643,BASE.!$A$2:$T$878,13,FALSE)</f>
        <v>IV</v>
      </c>
      <c r="N643" s="124" t="str">
        <f>VLOOKUP(A643,BASE.!$A$2:$T$878,14,FALSE)</f>
        <v>Ovalle</v>
      </c>
      <c r="O643" s="124" t="str">
        <f>VLOOKUP(A643,BASE.!$A$2:$T$878,15,FALSE)</f>
        <v xml:space="preserve"> Fono: 53-2-627361/ 53-2-661202/ 53-2-661209
</v>
      </c>
      <c r="P643" s="124" t="str">
        <f>VLOOKUP(A643,BASE.!$A$2:$T$878,16,FALSE)</f>
        <v>Correo electrónico: gabineteovalle@gmail.com
                             opdmuniovaalle@gmail.com
                      hflores@municipalidaddeovallle.cl</v>
      </c>
      <c r="Q643" s="124">
        <f>VLOOKUP(A643,BASE.!$A$2:$T$878,17,FALSE)</f>
        <v>0</v>
      </c>
      <c r="R643" s="124">
        <f>VLOOKUP(A643,BASE.!$A$2:$T$878,18,FALSE)</f>
        <v>91001</v>
      </c>
      <c r="S643" s="124" t="str">
        <f>VLOOKUP(A643,BASE.!$A$2:$T$878,19,FALSE)</f>
        <v xml:space="preserve">
No se acompañan. Aplica Informe Jurídico Nº 09, de  fecha 14 de marzo de 2011 del Departamento Jurídico y Dictamen Nº 070791, de 2009, de la Contraloría General de la República.  
</v>
      </c>
      <c r="T643" s="169">
        <f>VLOOKUP(A643,BASE.!$A$2:$T$878,20,FALSE)</f>
        <v>38526</v>
      </c>
      <c r="U643" s="183">
        <v>7175</v>
      </c>
      <c r="V643" s="184">
        <v>6851245</v>
      </c>
      <c r="W643" s="184">
        <v>13901192</v>
      </c>
      <c r="X643" s="170">
        <v>44286</v>
      </c>
      <c r="Y643" s="166" t="s">
        <v>7879</v>
      </c>
      <c r="Z643" s="166" t="s">
        <v>7880</v>
      </c>
      <c r="AA643" s="183" t="s">
        <v>7956</v>
      </c>
    </row>
    <row r="644" spans="1:27" x14ac:dyDescent="0.2">
      <c r="A644" s="183">
        <v>7176</v>
      </c>
      <c r="B644" s="124" t="str">
        <f>VLOOKUP(A644,BASE.!$A$2:$T$878,2,FALSE)</f>
        <v xml:space="preserve">
I. Municipalidad de Maipú
</v>
      </c>
      <c r="C644" s="124">
        <f>VLOOKUP(A644,BASE.!$A$2:$T$878,3,FALSE)</f>
        <v>690709007</v>
      </c>
      <c r="D644" s="124" t="str">
        <f>VLOOKUP(A644,BASE.!$A$2:$T$878,4,FALSE)</f>
        <v>Municipalidad</v>
      </c>
      <c r="E644" s="124" t="str">
        <f>VLOOKUP(A644,BASE.!$A$2:$T$878,5,FALSE)</f>
        <v>Constitución Política de la República, art. 107.</v>
      </c>
      <c r="F644" s="124" t="str">
        <f>VLOOKUP(A644,BASE.!$A$2:$T$878,6,FALSE)</f>
        <v>Indefinida.</v>
      </c>
      <c r="G644" s="124" t="str">
        <f>VLOOKUP(A644,BASE.!$A$2:$T$878,7,FALSE)</f>
        <v>Según Ley Orgánica Nº 18.695, arts. 1º al 4º.</v>
      </c>
      <c r="H644" s="124" t="str">
        <f>VLOOKUP(A644,BASE.!$A$2:$T$878,8,FALSE)</f>
        <v>no tiene</v>
      </c>
      <c r="I644" s="124">
        <f>VLOOKUP(A644,BASE.!$A$2:$T$878,9,FALSE)</f>
        <v>0</v>
      </c>
      <c r="J644" s="124">
        <f>VLOOKUP(A644,BASE.!$A$2:$T$878,10,FALSE)</f>
        <v>0</v>
      </c>
      <c r="K644" s="124" t="str">
        <f>VLOOKUP(A644,BASE.!$A$2:$T$878,11,FALSE)</f>
        <v xml:space="preserve">Cathy Carolina Barriga Guerra.   </v>
      </c>
      <c r="L644" s="124" t="str">
        <f>VLOOKUP(A644,BASE.!$A$2:$T$878,12,FALSE)</f>
        <v xml:space="preserve">Avda. 5 de abril Nº 0260, comuna Maipú, Región Metropolitana.
</v>
      </c>
      <c r="M644" s="124" t="str">
        <f>VLOOKUP(A644,BASE.!$A$2:$T$878,13,FALSE)</f>
        <v>XIII</v>
      </c>
      <c r="N644" s="124" t="str">
        <f>VLOOKUP(A644,BASE.!$A$2:$T$878,14,FALSE)</f>
        <v>Maipú</v>
      </c>
      <c r="O644" s="124" t="str">
        <f>VLOOKUP(A644,BASE.!$A$2:$T$878,15,FALSE)</f>
        <v xml:space="preserve">Teléfonos: 677 6000 – 677 6092 – 677 6095. </v>
      </c>
      <c r="P644" s="124">
        <f>VLOOKUP(A644,BASE.!$A$2:$T$878,16,FALSE)</f>
        <v>0</v>
      </c>
      <c r="Q644" s="124">
        <f>VLOOKUP(A644,BASE.!$A$2:$T$878,17,FALSE)</f>
        <v>0</v>
      </c>
      <c r="R644" s="124">
        <f>VLOOKUP(A644,BASE.!$A$2:$T$878,18,FALSE)</f>
        <v>91001</v>
      </c>
      <c r="S644" s="124" t="str">
        <f>VLOOKUP(A644,BASE.!$A$2:$T$878,19,FALSE)</f>
        <v>No se acompañan. Aplica Informe Jurídico Nº 09, de fecha 14 de marzo de 2011 del Departamento Jurídico y Dictamen Nº 070791, de 2009, de la Contraloría General de la República.</v>
      </c>
      <c r="T644" s="169">
        <f>VLOOKUP(A644,BASE.!$A$2:$T$878,20,FALSE)</f>
        <v>38531</v>
      </c>
      <c r="U644" s="183">
        <v>7176</v>
      </c>
      <c r="V644" s="184">
        <v>7297692</v>
      </c>
      <c r="W644" s="184">
        <v>14807034</v>
      </c>
      <c r="X644" s="170">
        <v>44286</v>
      </c>
      <c r="Y644" s="166" t="s">
        <v>7879</v>
      </c>
      <c r="Z644" s="166" t="s">
        <v>7880</v>
      </c>
      <c r="AA644" s="183" t="s">
        <v>7921</v>
      </c>
    </row>
    <row r="645" spans="1:27" x14ac:dyDescent="0.2">
      <c r="A645" s="183">
        <v>7177</v>
      </c>
      <c r="B645" s="124" t="str">
        <f>VLOOKUP(A645,BASE.!$A$2:$T$878,2,FALSE)</f>
        <v xml:space="preserve">
I. Municipalidad de Vallenar
</v>
      </c>
      <c r="C645" s="124">
        <f>VLOOKUP(A645,BASE.!$A$2:$T$878,3,FALSE)</f>
        <v>690305003</v>
      </c>
      <c r="D645" s="124" t="str">
        <f>VLOOKUP(A645,BASE.!$A$2:$T$878,4,FALSE)</f>
        <v>Municipalidad</v>
      </c>
      <c r="E645" s="124" t="str">
        <f>VLOOKUP(A645,BASE.!$A$2:$T$878,5,FALSE)</f>
        <v>Constitución Política de la República, art. 107.</v>
      </c>
      <c r="F645" s="124" t="str">
        <f>VLOOKUP(A645,BASE.!$A$2:$T$878,6,FALSE)</f>
        <v>Indefinida.</v>
      </c>
      <c r="G645" s="124" t="str">
        <f>VLOOKUP(A645,BASE.!$A$2:$T$878,7,FALSE)</f>
        <v>Según Ley Orgánica Nº 18.695, arts. 1º al 4º.</v>
      </c>
      <c r="H645" s="124" t="str">
        <f>VLOOKUP(A645,BASE.!$A$2:$T$878,8,FALSE)</f>
        <v>no tiene</v>
      </c>
      <c r="I645" s="124">
        <f>VLOOKUP(A645,BASE.!$A$2:$T$878,9,FALSE)</f>
        <v>0</v>
      </c>
      <c r="J645" s="124">
        <f>VLOOKUP(A645,BASE.!$A$2:$T$878,10,FALSE)</f>
        <v>0</v>
      </c>
      <c r="K645" s="124" t="str">
        <f>VLOOKUP(A645,BASE.!$A$2:$T$878,11,FALSE)</f>
        <v xml:space="preserve">Victor Manuel Isla Lutz
</v>
      </c>
      <c r="L645" s="124" t="str">
        <f>VLOOKUP(A645,BASE.!$A$2:$T$878,12,FALSE)</f>
        <v xml:space="preserve">Plaza Nº 25, comuna de Vallenar, provincia de Huasco, Tercera Región.
</v>
      </c>
      <c r="M645" s="124" t="str">
        <f>VLOOKUP(A645,BASE.!$A$2:$T$878,13,FALSE)</f>
        <v>III</v>
      </c>
      <c r="N645" s="124" t="str">
        <f>VLOOKUP(A645,BASE.!$A$2:$T$878,14,FALSE)</f>
        <v>Vallenar</v>
      </c>
      <c r="O645" s="124" t="str">
        <f>VLOOKUP(A645,BASE.!$A$2:$T$878,15,FALSE)</f>
        <v>Teléfono: (51) 611320</v>
      </c>
      <c r="P645" s="124" t="str">
        <f>VLOOKUP(A645,BASE.!$A$2:$T$878,16,FALSE)</f>
        <v xml:space="preserve">contacto@vallenar.cl
</v>
      </c>
      <c r="Q645" s="124">
        <f>VLOOKUP(A645,BASE.!$A$2:$T$878,17,FALSE)</f>
        <v>0</v>
      </c>
      <c r="R645" s="124">
        <f>VLOOKUP(A645,BASE.!$A$2:$T$878,18,FALSE)</f>
        <v>911001</v>
      </c>
      <c r="S645" s="124" t="str">
        <f>VLOOKUP(A645,BASE.!$A$2:$T$878,19,FALSE)</f>
        <v xml:space="preserve">No se acompañan. Aplica Informe Jurídico Nº 09, de  fecha 14 de marzo de 2011 del Departamento Jurídico y Dictamen Nº 070791, de 2009, de la Contraloría General de la República.  
</v>
      </c>
      <c r="T645" s="169">
        <f>VLOOKUP(A645,BASE.!$A$2:$T$878,20,FALSE)</f>
        <v>38532</v>
      </c>
      <c r="U645" s="183">
        <v>7177</v>
      </c>
      <c r="V645" s="184">
        <v>40332689</v>
      </c>
      <c r="W645" s="184">
        <v>68284942</v>
      </c>
      <c r="X645" s="170">
        <v>44286</v>
      </c>
      <c r="Y645" s="166" t="s">
        <v>7879</v>
      </c>
      <c r="Z645" s="166" t="s">
        <v>7880</v>
      </c>
      <c r="AA645" s="183" t="s">
        <v>7906</v>
      </c>
    </row>
    <row r="646" spans="1:27" x14ac:dyDescent="0.2">
      <c r="A646" s="183">
        <v>7179</v>
      </c>
      <c r="B646" s="124" t="str">
        <f>VLOOKUP(A646,BASE.!$A$2:$T$878,2,FALSE)</f>
        <v xml:space="preserve">
I. Municipalidad de Nueva Imperial.
</v>
      </c>
      <c r="C646" s="124">
        <f>VLOOKUP(A646,BASE.!$A$2:$T$878,3,FALSE)</f>
        <v>691904008</v>
      </c>
      <c r="D646" s="124" t="str">
        <f>VLOOKUP(A646,BASE.!$A$2:$T$878,4,FALSE)</f>
        <v>Municipalidad</v>
      </c>
      <c r="E646" s="124" t="str">
        <f>VLOOKUP(A646,BASE.!$A$2:$T$878,5,FALSE)</f>
        <v>Constitución Política de la República, art. 107.</v>
      </c>
      <c r="F646" s="124" t="str">
        <f>VLOOKUP(A646,BASE.!$A$2:$T$878,6,FALSE)</f>
        <v>Indefinida.</v>
      </c>
      <c r="G646" s="124" t="str">
        <f>VLOOKUP(A646,BASE.!$A$2:$T$878,7,FALSE)</f>
        <v>Según Ley Orgánica Nº 18.695, arts. 1º al 4º.</v>
      </c>
      <c r="H646" s="124" t="str">
        <f>VLOOKUP(A646,BASE.!$A$2:$T$878,8,FALSE)</f>
        <v>no tiene</v>
      </c>
      <c r="I646" s="124">
        <f>VLOOKUP(A646,BASE.!$A$2:$T$878,9,FALSE)</f>
        <v>0</v>
      </c>
      <c r="J646" s="124">
        <f>VLOOKUP(A646,BASE.!$A$2:$T$878,10,FALSE)</f>
        <v>0</v>
      </c>
      <c r="K646" s="124" t="str">
        <f>VLOOKUP(A646,BASE.!$A$2:$T$878,11,FALSE)</f>
        <v xml:space="preserve">Manuel Adolfo Salas Trautmann, </v>
      </c>
      <c r="L646" s="124" t="str">
        <f>VLOOKUP(A646,BASE.!$A$2:$T$878,12,FALSE)</f>
        <v xml:space="preserve">Arturo Prat Nº 65, comuna de Nueva Imperial, Novena Región, 
</v>
      </c>
      <c r="M646" s="124" t="str">
        <f>VLOOKUP(A646,BASE.!$A$2:$T$878,13,FALSE)</f>
        <v>IX</v>
      </c>
      <c r="N646" s="124" t="str">
        <f>VLOOKUP(A646,BASE.!$A$2:$T$878,14,FALSE)</f>
        <v xml:space="preserve"> Nueva Imperial,</v>
      </c>
      <c r="O646" s="124" t="str">
        <f>VLOOKUP(A646,BASE.!$A$2:$T$878,15,FALSE)</f>
        <v>fono (45)611006 – 611054,</v>
      </c>
      <c r="P646" s="124" t="str">
        <f>VLOOKUP(A646,BASE.!$A$2:$T$878,16,FALSE)</f>
        <v xml:space="preserve"> municipalidad@nuevaimperial.cl</v>
      </c>
      <c r="Q646" s="124">
        <f>VLOOKUP(A646,BASE.!$A$2:$T$878,17,FALSE)</f>
        <v>0</v>
      </c>
      <c r="R646" s="124">
        <f>VLOOKUP(A646,BASE.!$A$2:$T$878,18,FALSE)</f>
        <v>91001</v>
      </c>
      <c r="S646" s="124" t="str">
        <f>VLOOKUP(A646,BASE.!$A$2:$T$878,19,FALSE)</f>
        <v xml:space="preserve">No se acompañan. Aplica Informe Jurídico Nº 09, de  fecha 14 de marzo de 2011 del Departamento Jurídico y Dictamen Nº 070791, de 2009, de la Contraloría General de la República.  
</v>
      </c>
      <c r="T646" s="169">
        <f>VLOOKUP(A646,BASE.!$A$2:$T$878,20,FALSE)</f>
        <v>38568</v>
      </c>
      <c r="U646" s="183">
        <v>7179</v>
      </c>
      <c r="V646" s="184">
        <v>5056871</v>
      </c>
      <c r="W646" s="184">
        <v>10260403</v>
      </c>
      <c r="X646" s="170">
        <v>44286</v>
      </c>
      <c r="Y646" s="166" t="s">
        <v>7879</v>
      </c>
      <c r="Z646" s="166" t="s">
        <v>7880</v>
      </c>
      <c r="AA646" s="183" t="s">
        <v>8036</v>
      </c>
    </row>
    <row r="647" spans="1:27" x14ac:dyDescent="0.2">
      <c r="A647" s="183">
        <v>7180</v>
      </c>
      <c r="B647" s="124" t="str">
        <f>VLOOKUP(A647,BASE.!$A$2:$T$878,2,FALSE)</f>
        <v xml:space="preserve">
I. Municipalidad de San Pedro de Atacama
</v>
      </c>
      <c r="C647" s="124">
        <f>VLOOKUP(A647,BASE.!$A$2:$T$878,3,FALSE)</f>
        <v>692525000</v>
      </c>
      <c r="D647" s="124" t="str">
        <f>VLOOKUP(A647,BASE.!$A$2:$T$878,4,FALSE)</f>
        <v>Municipalidad</v>
      </c>
      <c r="E647" s="124" t="str">
        <f>VLOOKUP(A647,BASE.!$A$2:$T$878,5,FALSE)</f>
        <v>Constitución Política de la República, art. 107.</v>
      </c>
      <c r="F647" s="124" t="str">
        <f>VLOOKUP(A647,BASE.!$A$2:$T$878,6,FALSE)</f>
        <v>Indefinida.</v>
      </c>
      <c r="G647" s="124" t="str">
        <f>VLOOKUP(A647,BASE.!$A$2:$T$878,7,FALSE)</f>
        <v>Según Ley Orgánica Nº 18.695, arts. 1º al 4º.</v>
      </c>
      <c r="H647" s="124" t="str">
        <f>VLOOKUP(A647,BASE.!$A$2:$T$878,8,FALSE)</f>
        <v>No tiene</v>
      </c>
      <c r="I647" s="124">
        <f>VLOOKUP(A647,BASE.!$A$2:$T$878,9,FALSE)</f>
        <v>0</v>
      </c>
      <c r="J647" s="124">
        <f>VLOOKUP(A647,BASE.!$A$2:$T$878,10,FALSE)</f>
        <v>0</v>
      </c>
      <c r="K647" s="124" t="str">
        <f>VLOOKUP(A647,BASE.!$A$2:$T$878,11,FALSE)</f>
        <v xml:space="preserve">Sandra Berna Martínez     </v>
      </c>
      <c r="L647" s="124" t="str">
        <f>VLOOKUP(A647,BASE.!$A$2:$T$878,12,FALSE)</f>
        <v xml:space="preserve">Gustavo Le Paige Nº 328, casco antiguo, comuna de San Pedro de Atacama, provincia El Loa, II Región de Antofagasta.
</v>
      </c>
      <c r="M647" s="124" t="str">
        <f>VLOOKUP(A647,BASE.!$A$2:$T$878,13,FALSE)</f>
        <v>III</v>
      </c>
      <c r="N647" s="124" t="str">
        <f>VLOOKUP(A647,BASE.!$A$2:$T$878,14,FALSE)</f>
        <v>San Pedro de Atacama</v>
      </c>
      <c r="O647" s="124" t="str">
        <f>VLOOKUP(A647,BASE.!$A$2:$T$878,15,FALSE)</f>
        <v>Teléfonos: (55) 851041 – 851019 – 851103 – 851316 – 851317.</v>
      </c>
      <c r="P647" s="124" t="str">
        <f>VLOOKUP(A647,BASE.!$A$2:$T$878,16,FALSE)</f>
        <v xml:space="preserve"> alcaldiaspa@gmail.com </v>
      </c>
      <c r="Q647" s="124">
        <f>VLOOKUP(A647,BASE.!$A$2:$T$878,17,FALSE)</f>
        <v>0</v>
      </c>
      <c r="R647" s="124">
        <f>VLOOKUP(A647,BASE.!$A$2:$T$878,18,FALSE)</f>
        <v>91001</v>
      </c>
      <c r="S647" s="124" t="str">
        <f>VLOOKUP(A647,BASE.!$A$2:$T$878,19,FALSE)</f>
        <v xml:space="preserve">No se acompañan. Aplica Informe Jurídico Nº 09, de  fecha 14 de marzo de 2011 del Departamento Jurídico y Dictamen Nº 070791, de 2009, de la Contraloría General de la República.  
. 
</v>
      </c>
      <c r="T647" s="169">
        <f>VLOOKUP(A647,BASE.!$A$2:$T$878,20,FALSE)</f>
        <v>38553</v>
      </c>
      <c r="U647" s="183">
        <v>7180</v>
      </c>
      <c r="V647" s="184">
        <v>0</v>
      </c>
      <c r="W647" s="184">
        <v>17722987</v>
      </c>
      <c r="X647" s="170">
        <v>44286</v>
      </c>
      <c r="Y647" s="166" t="s">
        <v>7879</v>
      </c>
      <c r="Z647" s="166" t="s">
        <v>7880</v>
      </c>
      <c r="AA647" s="183" t="s">
        <v>7882</v>
      </c>
    </row>
    <row r="648" spans="1:27" x14ac:dyDescent="0.2">
      <c r="A648" s="183">
        <v>7181</v>
      </c>
      <c r="B648" s="124" t="str">
        <f>VLOOKUP(A648,BASE.!$A$2:$T$878,2,FALSE)</f>
        <v xml:space="preserve">
I. Municipalidad de Cisnes 
</v>
      </c>
      <c r="C648" s="124">
        <f>VLOOKUP(A648,BASE.!$A$2:$T$878,3,FALSE)</f>
        <v>692402006</v>
      </c>
      <c r="D648" s="124" t="str">
        <f>VLOOKUP(A648,BASE.!$A$2:$T$878,4,FALSE)</f>
        <v>Municipalidad</v>
      </c>
      <c r="E648" s="124" t="str">
        <f>VLOOKUP(A648,BASE.!$A$2:$T$878,5,FALSE)</f>
        <v>Constitución Política de la República, art. 107.</v>
      </c>
      <c r="F648" s="124" t="str">
        <f>VLOOKUP(A648,BASE.!$A$2:$T$878,6,FALSE)</f>
        <v>Indefinida.</v>
      </c>
      <c r="G648" s="124" t="str">
        <f>VLOOKUP(A648,BASE.!$A$2:$T$878,7,FALSE)</f>
        <v>Según Ley Orgánica Nº 18.695, arts. 1º al 4º.</v>
      </c>
      <c r="H648" s="124" t="str">
        <f>VLOOKUP(A648,BASE.!$A$2:$T$878,8,FALSE)</f>
        <v>no tiene</v>
      </c>
      <c r="I648" s="124">
        <f>VLOOKUP(A648,BASE.!$A$2:$T$878,9,FALSE)</f>
        <v>0</v>
      </c>
      <c r="J648" s="124">
        <f>VLOOKUP(A648,BASE.!$A$2:$T$878,10,FALSE)</f>
        <v>0</v>
      </c>
      <c r="K648" s="124" t="str">
        <f>VLOOKUP(A648,BASE.!$A$2:$T$878,11,FALSE)</f>
        <v xml:space="preserve">Francisco Roncagliolo Lepio   </v>
      </c>
      <c r="L648" s="124" t="str">
        <f>VLOOKUP(A648,BASE.!$A$2:$T$878,12,FALSE)</f>
        <v>Rafael Sotomayor Nº191, comuna de Cisnes, Provincia de Aysén, Undécima Región de Aysén.</v>
      </c>
      <c r="M648" s="124" t="str">
        <f>VLOOKUP(A648,BASE.!$A$2:$T$878,13,FALSE)</f>
        <v>XI</v>
      </c>
      <c r="N648" s="124" t="str">
        <f>VLOOKUP(A648,BASE.!$A$2:$T$878,14,FALSE)</f>
        <v>Cisnes</v>
      </c>
      <c r="O648" s="124">
        <f>VLOOKUP(A648,BASE.!$A$2:$T$878,15,FALSE)</f>
        <v>0</v>
      </c>
      <c r="P648" s="124">
        <f>VLOOKUP(A648,BASE.!$A$2:$T$878,16,FALSE)</f>
        <v>0</v>
      </c>
      <c r="Q648" s="124">
        <f>VLOOKUP(A648,BASE.!$A$2:$T$878,17,FALSE)</f>
        <v>0</v>
      </c>
      <c r="R648" s="124">
        <f>VLOOKUP(A648,BASE.!$A$2:$T$878,18,FALSE)</f>
        <v>91001</v>
      </c>
      <c r="S648" s="124" t="str">
        <f>VLOOKUP(A648,BASE.!$A$2:$T$878,19,FALSE)</f>
        <v xml:space="preserve">No se acompañan. Aplica Informe Jurídico Nº 09, de fecha 14 de marzo de 2011 del Departamento Jurídico y Dictamen Nº 070791, de 2009, de la Contraloría General de la República.  
</v>
      </c>
      <c r="T648" s="169">
        <f>VLOOKUP(A648,BASE.!$A$2:$T$878,20,FALSE)</f>
        <v>38572</v>
      </c>
      <c r="U648" s="183">
        <v>7181</v>
      </c>
      <c r="V648" s="184">
        <v>0</v>
      </c>
      <c r="W648" s="184">
        <v>5418506</v>
      </c>
      <c r="X648" s="170">
        <v>44286</v>
      </c>
      <c r="Y648" s="166" t="s">
        <v>7879</v>
      </c>
      <c r="Z648" s="166" t="s">
        <v>7880</v>
      </c>
      <c r="AA648" s="183" t="s">
        <v>8060</v>
      </c>
    </row>
    <row r="649" spans="1:27" x14ac:dyDescent="0.2">
      <c r="A649" s="183">
        <v>7184</v>
      </c>
      <c r="B649" s="124" t="str">
        <f>VLOOKUP(A649,BASE.!$A$2:$T$878,2,FALSE)</f>
        <v xml:space="preserve">
I. Municipalidad de Angol
</v>
      </c>
      <c r="C649" s="124">
        <f>VLOOKUP(A649,BASE.!$A$2:$T$878,3,FALSE)</f>
        <v>691801004</v>
      </c>
      <c r="D649" s="124" t="str">
        <f>VLOOKUP(A649,BASE.!$A$2:$T$878,4,FALSE)</f>
        <v>Municipalidad</v>
      </c>
      <c r="E649" s="124" t="str">
        <f>VLOOKUP(A649,BASE.!$A$2:$T$878,5,FALSE)</f>
        <v>Constitución Política de la República, art. 107.</v>
      </c>
      <c r="F649" s="124" t="str">
        <f>VLOOKUP(A649,BASE.!$A$2:$T$878,6,FALSE)</f>
        <v>Indefinida.</v>
      </c>
      <c r="G649" s="124" t="str">
        <f>VLOOKUP(A649,BASE.!$A$2:$T$878,7,FALSE)</f>
        <v>Según Ley Orgánica Nº 18.695, arts. 1º al 4º.</v>
      </c>
      <c r="H649" s="124" t="str">
        <f>VLOOKUP(A649,BASE.!$A$2:$T$878,8,FALSE)</f>
        <v>no tiene</v>
      </c>
      <c r="I649" s="124">
        <f>VLOOKUP(A649,BASE.!$A$2:$T$878,9,FALSE)</f>
        <v>0</v>
      </c>
      <c r="J649" s="124">
        <f>VLOOKUP(A649,BASE.!$A$2:$T$878,10,FALSE)</f>
        <v>0</v>
      </c>
      <c r="K649" s="124" t="str">
        <f>VLOOKUP(A649,BASE.!$A$2:$T$878,11,FALSE)</f>
        <v xml:space="preserve">José Enrique Neira Neira    </v>
      </c>
      <c r="L649" s="124" t="str">
        <f>VLOOKUP(A649,BASE.!$A$2:$T$878,12,FALSE)</f>
        <v xml:space="preserve">Pedro Aguirre Cerda Nº509, Angol.
</v>
      </c>
      <c r="M649" s="124" t="str">
        <f>VLOOKUP(A649,BASE.!$A$2:$T$878,13,FALSE)</f>
        <v>IX</v>
      </c>
      <c r="N649" s="124" t="str">
        <f>VLOOKUP(A649,BASE.!$A$2:$T$878,14,FALSE)</f>
        <v>Angol</v>
      </c>
      <c r="O649" s="124" t="str">
        <f>VLOOKUP(A649,BASE.!$A$2:$T$878,15,FALSE)</f>
        <v xml:space="preserve">Fono (45) 2657056.
</v>
      </c>
      <c r="P649" s="124" t="str">
        <f>VLOOKUP(A649,BASE.!$A$2:$T$878,16,FALSE)</f>
        <v>E-Mail: enrique.neira@angol.cl</v>
      </c>
      <c r="Q649" s="124">
        <f>VLOOKUP(A649,BASE.!$A$2:$T$878,17,FALSE)</f>
        <v>0</v>
      </c>
      <c r="R649" s="124">
        <f>VLOOKUP(A649,BASE.!$A$2:$T$878,18,FALSE)</f>
        <v>91001</v>
      </c>
      <c r="S649" s="124" t="str">
        <f>VLOOKUP(A649,BASE.!$A$2:$T$878,19,FALSE)</f>
        <v>No se acompañan. Aplica Informe Jurídico Nº09 de  fecha 14 de marzo de 2011 del Departamento Jurídico y Dictamen Nº 070791, de 2009, de la Contraloría General de la República.</v>
      </c>
      <c r="T649" s="169">
        <f>VLOOKUP(A649,BASE.!$A$2:$T$878,20,FALSE)</f>
        <v>38568</v>
      </c>
      <c r="U649" s="183">
        <v>7184</v>
      </c>
      <c r="V649" s="184">
        <v>20605602</v>
      </c>
      <c r="W649" s="184">
        <v>49142916</v>
      </c>
      <c r="X649" s="170">
        <v>44286</v>
      </c>
      <c r="Y649" s="166" t="s">
        <v>7879</v>
      </c>
      <c r="Z649" s="166" t="s">
        <v>7880</v>
      </c>
      <c r="AA649" s="183" t="s">
        <v>230</v>
      </c>
    </row>
    <row r="650" spans="1:27" x14ac:dyDescent="0.2">
      <c r="A650" s="183">
        <v>7186</v>
      </c>
      <c r="B650" s="124" t="str">
        <f>VLOOKUP(A650,BASE.!$A$2:$T$878,2,FALSE)</f>
        <v xml:space="preserve">
I. Municipalidad de Tomé
</v>
      </c>
      <c r="C650" s="124">
        <f>VLOOKUP(A650,BASE.!$A$2:$T$878,3,FALSE)</f>
        <v>691501000</v>
      </c>
      <c r="D650" s="124" t="str">
        <f>VLOOKUP(A650,BASE.!$A$2:$T$878,4,FALSE)</f>
        <v>Municipalidad</v>
      </c>
      <c r="E650" s="124" t="str">
        <f>VLOOKUP(A650,BASE.!$A$2:$T$878,5,FALSE)</f>
        <v>Constitución Política de la República, artículo 107.</v>
      </c>
      <c r="F650" s="124" t="str">
        <f>VLOOKUP(A650,BASE.!$A$2:$T$878,6,FALSE)</f>
        <v>Indefinida.</v>
      </c>
      <c r="G650" s="124" t="str">
        <f>VLOOKUP(A650,BASE.!$A$2:$T$878,7,FALSE)</f>
        <v>Según Ley Orgánica Constitucional Nº 18.695, arts. 1º al 4º.</v>
      </c>
      <c r="H650" s="124" t="str">
        <f>VLOOKUP(A650,BASE.!$A$2:$T$878,8,FALSE)</f>
        <v>no tiene</v>
      </c>
      <c r="I650" s="124">
        <f>VLOOKUP(A650,BASE.!$A$2:$T$878,9,FALSE)</f>
        <v>0</v>
      </c>
      <c r="J650" s="124">
        <f>VLOOKUP(A650,BASE.!$A$2:$T$878,10,FALSE)</f>
        <v>0</v>
      </c>
      <c r="K650" s="124" t="str">
        <f>VLOOKUP(A650,BASE.!$A$2:$T$878,11,FALSE)</f>
        <v xml:space="preserve">Eduardo Aguilera Aguilera 
</v>
      </c>
      <c r="L650" s="124" t="str">
        <f>VLOOKUP(A650,BASE.!$A$2:$T$878,12,FALSE)</f>
        <v xml:space="preserve">Ignacio Serrano N° 1185, , comuna de Tomé, Octava Región del Bío – Bío.
</v>
      </c>
      <c r="M650" s="124" t="str">
        <f>VLOOKUP(A650,BASE.!$A$2:$T$878,13,FALSE)</f>
        <v>VIII</v>
      </c>
      <c r="N650" s="124" t="str">
        <f>VLOOKUP(A650,BASE.!$A$2:$T$878,14,FALSE)</f>
        <v>Tomé</v>
      </c>
      <c r="O650" s="124" t="str">
        <f>VLOOKUP(A650,BASE.!$A$2:$T$878,15,FALSE)</f>
        <v>Fono: (41) 2406400 - (41) 2406410</v>
      </c>
      <c r="P650" s="124" t="str">
        <f>VLOOKUP(A650,BASE.!$A$2:$T$878,16,FALSE)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50" s="124">
        <f>VLOOKUP(A650,BASE.!$A$2:$T$878,17,FALSE)</f>
        <v>0</v>
      </c>
      <c r="R650" s="124">
        <f>VLOOKUP(A650,BASE.!$A$2:$T$878,18,FALSE)</f>
        <v>91001</v>
      </c>
      <c r="S650" s="124" t="str">
        <f>VLOOKUP(A650,BASE.!$A$2:$T$878,19,FALSE)</f>
        <v>No procede</v>
      </c>
      <c r="T650" s="169">
        <f>VLOOKUP(A650,BASE.!$A$2:$T$878,20,FALSE)</f>
        <v>38572</v>
      </c>
      <c r="U650" s="183">
        <v>7186</v>
      </c>
      <c r="V650" s="184">
        <v>5056871</v>
      </c>
      <c r="W650" s="184">
        <v>10260403</v>
      </c>
      <c r="X650" s="170">
        <v>44286</v>
      </c>
      <c r="Y650" s="166" t="s">
        <v>7879</v>
      </c>
      <c r="Z650" s="166" t="s">
        <v>7880</v>
      </c>
      <c r="AA650" s="183" t="s">
        <v>8032</v>
      </c>
    </row>
    <row r="651" spans="1:27" x14ac:dyDescent="0.2">
      <c r="A651" s="183">
        <v>7189</v>
      </c>
      <c r="B651" s="124" t="str">
        <f>VLOOKUP(A651,BASE.!$A$2:$T$878,2,FALSE)</f>
        <v>Fundación Cáritas Diocesana de Linares</v>
      </c>
      <c r="C651" s="124">
        <f>VLOOKUP(A651,BASE.!$A$2:$T$878,3,FALSE)</f>
        <v>754634006</v>
      </c>
      <c r="D651" s="124" t="str">
        <f>VLOOKUP(A651,BASE.!$A$2:$T$878,4,FALSE)</f>
        <v>Fundación de Derecho Público.</v>
      </c>
      <c r="E651" s="124" t="str">
        <f>VLOOKUP(A651,BASE.!$A$2:$T$878,5,FALSE)</f>
        <v xml:space="preserve">Canon 114-1 del Código de Derecho Canónico y Decreto Episcopal N° 27, de 30 de noviembre de 1994, emitido por el Obispo de Linares, Monseñor Carlos Camus Larenas. </v>
      </c>
      <c r="F651" s="124" t="str">
        <f>VLOOKUP(A651,BASE.!$A$2:$T$878,6,FALSE)</f>
        <v>Indefinida. Certificado emitido por Pbro. Silvio Jara Ramírez, Vicario General del Obispado de San Ambrosio de Linares, de noviembre de 2020.</v>
      </c>
      <c r="G651" s="124" t="str">
        <f>VLOOKUP(A651,BASE.!$A$2:$T$878,7,FALSE)</f>
        <v xml:space="preserve">Promover y coordinar las obras de caridad y solidaridad cristiana, y la defensa y promoción de la vida a través de un servicio efectivo a las personas y el fortalecimiento de la familia como eje central de la sociedad.
</v>
      </c>
      <c r="H651" s="124" t="str">
        <f>VLOOKUP(A651,BASE.!$A$2:$T$878,8,FALSE)</f>
        <v xml:space="preserve">Presidente: 
Monseñor Tomislav Koljatic Maroevic, 
Consejeros:
Pbro. Luis Fuentealba Sánchez,
Judith Villagran Molina, 
Pbro. José Ulloa Oliveros, 
Rodrigo Barrera Ruz, 
</v>
      </c>
      <c r="I651" s="124" t="str">
        <f>VLOOKUP(A651,BASE.!$A$2:$T$878,9,FALSE)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1" s="124" t="str">
        <f>VLOOKUP(A651,BASE.!$A$2:$T$878,10,FALSE)</f>
        <v>04 de abril de 2018</v>
      </c>
      <c r="K651" s="124" t="str">
        <f>VLOOKUP(A651,BASE.!$A$2:$T$878,11,FALSE)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1" s="124" t="str">
        <f>VLOOKUP(A651,BASE.!$A$2:$T$878,12,FALSE)</f>
        <v xml:space="preserve">Freire N° 434, Linares
</v>
      </c>
      <c r="M651" s="124" t="str">
        <f>VLOOKUP(A651,BASE.!$A$2:$T$878,13,FALSE)</f>
        <v>VII</v>
      </c>
      <c r="N651" s="124" t="str">
        <f>VLOOKUP(A651,BASE.!$A$2:$T$878,14,FALSE)</f>
        <v>Linares</v>
      </c>
      <c r="O651" s="124" t="str">
        <f>VLOOKUP(A651,BASE.!$A$2:$T$878,15,FALSE)</f>
        <v>073-627226- 627227</v>
      </c>
      <c r="P651" s="124" t="str">
        <f>VLOOKUP(A651,BASE.!$A$2:$T$878,16,FALSE)</f>
        <v xml:space="preserve">Correo electrónico : caritas@caritaslinares.cl
</v>
      </c>
      <c r="Q651" s="124">
        <f>VLOOKUP(A651,BASE.!$A$2:$T$878,17,FALSE)</f>
        <v>0</v>
      </c>
      <c r="R651" s="124">
        <f>VLOOKUP(A651,BASE.!$A$2:$T$878,18,FALSE)</f>
        <v>93401</v>
      </c>
      <c r="S651" s="124" t="str">
        <f>VLOOKUP(A651,BASE.!$A$2:$T$878,19,FALSE)</f>
        <v>Se acompaña certificado financiero correspondiente al año 2019, aprobados por Supervisión Financiera Nacional.</v>
      </c>
      <c r="T651" s="169">
        <f>VLOOKUP(A651,BASE.!$A$2:$T$878,20,FALSE)</f>
        <v>38600</v>
      </c>
      <c r="U651" s="183">
        <v>7189</v>
      </c>
      <c r="V651" s="184">
        <v>42756924</v>
      </c>
      <c r="W651" s="184">
        <v>107312058</v>
      </c>
      <c r="X651" s="170">
        <v>44286</v>
      </c>
      <c r="Y651" s="166" t="s">
        <v>7879</v>
      </c>
      <c r="Z651" s="166" t="s">
        <v>7880</v>
      </c>
      <c r="AA651" s="183" t="s">
        <v>7993</v>
      </c>
    </row>
    <row r="652" spans="1:27" x14ac:dyDescent="0.2">
      <c r="A652" s="183">
        <v>7189</v>
      </c>
      <c r="B652" s="124" t="str">
        <f>VLOOKUP(A652,BASE.!$A$2:$T$878,2,FALSE)</f>
        <v>Fundación Cáritas Diocesana de Linares</v>
      </c>
      <c r="C652" s="124">
        <f>VLOOKUP(A652,BASE.!$A$2:$T$878,3,FALSE)</f>
        <v>754634006</v>
      </c>
      <c r="D652" s="124" t="str">
        <f>VLOOKUP(A652,BASE.!$A$2:$T$878,4,FALSE)</f>
        <v>Fundación de Derecho Público.</v>
      </c>
      <c r="E652" s="124" t="str">
        <f>VLOOKUP(A652,BASE.!$A$2:$T$878,5,FALSE)</f>
        <v xml:space="preserve">Canon 114-1 del Código de Derecho Canónico y Decreto Episcopal N° 27, de 30 de noviembre de 1994, emitido por el Obispo de Linares, Monseñor Carlos Camus Larenas. </v>
      </c>
      <c r="F652" s="124" t="str">
        <f>VLOOKUP(A652,BASE.!$A$2:$T$878,6,FALSE)</f>
        <v>Indefinida. Certificado emitido por Pbro. Silvio Jara Ramírez, Vicario General del Obispado de San Ambrosio de Linares, de noviembre de 2020.</v>
      </c>
      <c r="G652" s="124" t="str">
        <f>VLOOKUP(A652,BASE.!$A$2:$T$878,7,FALSE)</f>
        <v xml:space="preserve">Promover y coordinar las obras de caridad y solidaridad cristiana, y la defensa y promoción de la vida a través de un servicio efectivo a las personas y el fortalecimiento de la familia como eje central de la sociedad.
</v>
      </c>
      <c r="H652" s="124" t="str">
        <f>VLOOKUP(A652,BASE.!$A$2:$T$878,8,FALSE)</f>
        <v xml:space="preserve">Presidente: 
Monseñor Tomislav Koljatic Maroevic, 
Consejeros:
Pbro. Luis Fuentealba Sánchez,
Judith Villagran Molina, 
Pbro. José Ulloa Oliveros, 
Rodrigo Barrera Ruz, 
</v>
      </c>
      <c r="I652" s="124" t="str">
        <f>VLOOKUP(A652,BASE.!$A$2:$T$878,9,FALSE)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2" s="124" t="str">
        <f>VLOOKUP(A652,BASE.!$A$2:$T$878,10,FALSE)</f>
        <v>04 de abril de 2018</v>
      </c>
      <c r="K652" s="124" t="str">
        <f>VLOOKUP(A652,BASE.!$A$2:$T$878,11,FALSE)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2" s="124" t="str">
        <f>VLOOKUP(A652,BASE.!$A$2:$T$878,12,FALSE)</f>
        <v xml:space="preserve">Freire N° 434, Linares
</v>
      </c>
      <c r="M652" s="124" t="str">
        <f>VLOOKUP(A652,BASE.!$A$2:$T$878,13,FALSE)</f>
        <v>VII</v>
      </c>
      <c r="N652" s="124" t="str">
        <f>VLOOKUP(A652,BASE.!$A$2:$T$878,14,FALSE)</f>
        <v>Linares</v>
      </c>
      <c r="O652" s="124" t="str">
        <f>VLOOKUP(A652,BASE.!$A$2:$T$878,15,FALSE)</f>
        <v>073-627226- 627227</v>
      </c>
      <c r="P652" s="124" t="str">
        <f>VLOOKUP(A652,BASE.!$A$2:$T$878,16,FALSE)</f>
        <v xml:space="preserve">Correo electrónico : caritas@caritaslinares.cl
</v>
      </c>
      <c r="Q652" s="124">
        <f>VLOOKUP(A652,BASE.!$A$2:$T$878,17,FALSE)</f>
        <v>0</v>
      </c>
      <c r="R652" s="124">
        <f>VLOOKUP(A652,BASE.!$A$2:$T$878,18,FALSE)</f>
        <v>93401</v>
      </c>
      <c r="S652" s="124" t="str">
        <f>VLOOKUP(A652,BASE.!$A$2:$T$878,19,FALSE)</f>
        <v>Se acompaña certificado financiero correspondiente al año 2019, aprobados por Supervisión Financiera Nacional.</v>
      </c>
      <c r="T652" s="169">
        <f>VLOOKUP(A652,BASE.!$A$2:$T$878,20,FALSE)</f>
        <v>38600</v>
      </c>
      <c r="U652" s="183">
        <v>7189</v>
      </c>
      <c r="V652" s="184">
        <v>22392414</v>
      </c>
      <c r="W652" s="184">
        <v>51356429</v>
      </c>
      <c r="X652" s="170">
        <v>44286</v>
      </c>
      <c r="Y652" s="166" t="s">
        <v>7879</v>
      </c>
      <c r="Z652" s="166" t="s">
        <v>7880</v>
      </c>
      <c r="AA652" s="183" t="s">
        <v>7997</v>
      </c>
    </row>
    <row r="653" spans="1:27" x14ac:dyDescent="0.2">
      <c r="A653" s="183">
        <v>7189</v>
      </c>
      <c r="B653" s="124" t="str">
        <f>VLOOKUP(A653,BASE.!$A$2:$T$878,2,FALSE)</f>
        <v>Fundación Cáritas Diocesana de Linares</v>
      </c>
      <c r="C653" s="124">
        <f>VLOOKUP(A653,BASE.!$A$2:$T$878,3,FALSE)</f>
        <v>754634006</v>
      </c>
      <c r="D653" s="124" t="str">
        <f>VLOOKUP(A653,BASE.!$A$2:$T$878,4,FALSE)</f>
        <v>Fundación de Derecho Público.</v>
      </c>
      <c r="E653" s="124" t="str">
        <f>VLOOKUP(A653,BASE.!$A$2:$T$878,5,FALSE)</f>
        <v xml:space="preserve">Canon 114-1 del Código de Derecho Canónico y Decreto Episcopal N° 27, de 30 de noviembre de 1994, emitido por el Obispo de Linares, Monseñor Carlos Camus Larenas. </v>
      </c>
      <c r="F653" s="124" t="str">
        <f>VLOOKUP(A653,BASE.!$A$2:$T$878,6,FALSE)</f>
        <v>Indefinida. Certificado emitido por Pbro. Silvio Jara Ramírez, Vicario General del Obispado de San Ambrosio de Linares, de noviembre de 2020.</v>
      </c>
      <c r="G653" s="124" t="str">
        <f>VLOOKUP(A653,BASE.!$A$2:$T$878,7,FALSE)</f>
        <v xml:space="preserve">Promover y coordinar las obras de caridad y solidaridad cristiana, y la defensa y promoción de la vida a través de un servicio efectivo a las personas y el fortalecimiento de la familia como eje central de la sociedad.
</v>
      </c>
      <c r="H653" s="124" t="str">
        <f>VLOOKUP(A653,BASE.!$A$2:$T$878,8,FALSE)</f>
        <v xml:space="preserve">Presidente: 
Monseñor Tomislav Koljatic Maroevic, 
Consejeros:
Pbro. Luis Fuentealba Sánchez,
Judith Villagran Molina, 
Pbro. José Ulloa Oliveros, 
Rodrigo Barrera Ruz, 
</v>
      </c>
      <c r="I653" s="124" t="str">
        <f>VLOOKUP(A653,BASE.!$A$2:$T$878,9,FALSE)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53" s="124" t="str">
        <f>VLOOKUP(A653,BASE.!$A$2:$T$878,10,FALSE)</f>
        <v>04 de abril de 2018</v>
      </c>
      <c r="K653" s="124" t="str">
        <f>VLOOKUP(A653,BASE.!$A$2:$T$878,11,FALSE)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53" s="124" t="str">
        <f>VLOOKUP(A653,BASE.!$A$2:$T$878,12,FALSE)</f>
        <v xml:space="preserve">Freire N° 434, Linares
</v>
      </c>
      <c r="M653" s="124" t="str">
        <f>VLOOKUP(A653,BASE.!$A$2:$T$878,13,FALSE)</f>
        <v>VII</v>
      </c>
      <c r="N653" s="124" t="str">
        <f>VLOOKUP(A653,BASE.!$A$2:$T$878,14,FALSE)</f>
        <v>Linares</v>
      </c>
      <c r="O653" s="124" t="str">
        <f>VLOOKUP(A653,BASE.!$A$2:$T$878,15,FALSE)</f>
        <v>073-627226- 627227</v>
      </c>
      <c r="P653" s="124" t="str">
        <f>VLOOKUP(A653,BASE.!$A$2:$T$878,16,FALSE)</f>
        <v xml:space="preserve">Correo electrónico : caritas@caritaslinares.cl
</v>
      </c>
      <c r="Q653" s="124">
        <f>VLOOKUP(A653,BASE.!$A$2:$T$878,17,FALSE)</f>
        <v>0</v>
      </c>
      <c r="R653" s="124">
        <f>VLOOKUP(A653,BASE.!$A$2:$T$878,18,FALSE)</f>
        <v>93401</v>
      </c>
      <c r="S653" s="124" t="str">
        <f>VLOOKUP(A653,BASE.!$A$2:$T$878,19,FALSE)</f>
        <v>Se acompaña certificado financiero correspondiente al año 2019, aprobados por Supervisión Financiera Nacional.</v>
      </c>
      <c r="T653" s="169">
        <f>VLOOKUP(A653,BASE.!$A$2:$T$878,20,FALSE)</f>
        <v>38600</v>
      </c>
      <c r="U653" s="183">
        <v>7189</v>
      </c>
      <c r="V653" s="184">
        <v>17776164</v>
      </c>
      <c r="W653" s="184">
        <v>45307691</v>
      </c>
      <c r="X653" s="170">
        <v>44286</v>
      </c>
      <c r="Y653" s="166" t="s">
        <v>7879</v>
      </c>
      <c r="Z653" s="166" t="s">
        <v>7880</v>
      </c>
      <c r="AA653" s="183" t="s">
        <v>7999</v>
      </c>
    </row>
    <row r="654" spans="1:27" x14ac:dyDescent="0.2">
      <c r="A654" s="183">
        <v>7190</v>
      </c>
      <c r="B654" s="124" t="str">
        <f>VLOOKUP(A654,BASE.!$A$2:$T$878,2,FALSE)</f>
        <v xml:space="preserve">
Organización Comunitaria Funcional Hogar de Lactantes Ignazio Sibillo
</v>
      </c>
      <c r="C654" s="124" t="str">
        <f>VLOOKUP(A654,BASE.!$A$2:$T$878,3,FALSE)</f>
        <v>65469480K</v>
      </c>
      <c r="D654" s="124" t="str">
        <f>VLOOKUP(A654,BASE.!$A$2:$T$878,4,FALSE)</f>
        <v xml:space="preserve">Organización comunitaria funcional.
</v>
      </c>
      <c r="E654" s="124" t="str">
        <f>VLOOKUP(A654,BASE.!$A$2:$T$878,5,FALSE)</f>
        <v xml:space="preserve">Regida por Ley Nº 19.418, e inscrita en los Registros de organizaciones comunitarias territoriales y funcionales en la Secretaría Municipal de la I. Municipalidad de Punta Arenas.
</v>
      </c>
      <c r="F654" s="124" t="str">
        <f>VLOOKUP(A654,BASE.!$A$2:$T$878,6,FALSE)</f>
        <v xml:space="preserve">Certificado de vigencia, folio 500346203845, de fecha 7 de septiembre de 2020, emitido por el Servicio de registro civil e identificación.
</v>
      </c>
      <c r="G654" s="124" t="str">
        <f>VLOOKUP(A654,BASE.!$A$2:$T$878,7,FALSE)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54" s="124" t="str">
        <f>VLOOKUP(A654,BASE.!$A$2:$T$878,8,FALSE)</f>
        <v>Presidente: Cristóbal Bascuñán Illanes, 
Vicepresidente: Mireya Lambert Cañón, 
Tesorero: Ricardo Rivero Velarde, 
Secretario: Carlos Abarzúa Villegas, 
Directores:
Claudia Loreto Salazar Alasevic, 
Alfonso José Mancilla Avendaño, 
Belinda Ann Mac Leay Coop,</v>
      </c>
      <c r="I654" s="124" t="str">
        <f>VLOOKUP(A654,BASE.!$A$2:$T$878,9,FALSE)</f>
        <v>Dos (2) años en sus funciones, según Estatutos.</v>
      </c>
      <c r="J654" s="124" t="str">
        <f>VLOOKUP(A654,BASE.!$A$2:$T$878,10,FALSE)</f>
        <v>02 de julio de 2020 al 17 de septiembre de 2022</v>
      </c>
      <c r="K654" s="124" t="str">
        <f>VLOOKUP(A654,BASE.!$A$2:$T$878,11,FALSE)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54" s="124" t="str">
        <f>VLOOKUP(A654,BASE.!$A$2:$T$878,12,FALSE)</f>
        <v xml:space="preserve">Avda. España N° 1101, Punta Arenas, Región de Magallanes.
</v>
      </c>
      <c r="M654" s="124" t="str">
        <f>VLOOKUP(A654,BASE.!$A$2:$T$878,13,FALSE)</f>
        <v>XII</v>
      </c>
      <c r="N654" s="124" t="str">
        <f>VLOOKUP(A654,BASE.!$A$2:$T$878,14,FALSE)</f>
        <v>Punta Arenas</v>
      </c>
      <c r="O654" s="124">
        <f>VLOOKUP(A654,BASE.!$A$2:$T$878,15,FALSE)</f>
        <v>0</v>
      </c>
      <c r="P654" s="124">
        <f>VLOOKUP(A654,BASE.!$A$2:$T$878,16,FALSE)</f>
        <v>0</v>
      </c>
      <c r="Q654" s="124">
        <f>VLOOKUP(A654,BASE.!$A$2:$T$878,17,FALSE)</f>
        <v>0</v>
      </c>
      <c r="R654" s="124" t="str">
        <f>VLOOKUP(A654,BASE.!$A$2:$T$878,18,FALSE)</f>
        <v>93401 Institución de Asistencia Social.</v>
      </c>
      <c r="S654" s="124" t="str">
        <f>VLOOKUP(A654,BASE.!$A$2:$T$878,19,FALSE)</f>
        <v xml:space="preserve">Se acompaña certificado financiero correspondiente al año 2019, aprobados por el  Subdepartamento de Supervisión Financiera Nacional.
</v>
      </c>
      <c r="T654" s="169">
        <f>VLOOKUP(A654,BASE.!$A$2:$T$878,20,FALSE)</f>
        <v>38607</v>
      </c>
      <c r="U654" s="183">
        <v>7190</v>
      </c>
      <c r="V654" s="184">
        <v>25210397</v>
      </c>
      <c r="W654" s="184">
        <v>77456059</v>
      </c>
      <c r="X654" s="170">
        <v>44286</v>
      </c>
      <c r="Y654" s="166" t="s">
        <v>7879</v>
      </c>
      <c r="Z654" s="166" t="s">
        <v>7880</v>
      </c>
      <c r="AA654" s="183" t="s">
        <v>7958</v>
      </c>
    </row>
    <row r="655" spans="1:27" x14ac:dyDescent="0.2">
      <c r="A655" s="183">
        <v>7194</v>
      </c>
      <c r="B655" s="124" t="str">
        <f>VLOOKUP(A655,BASE.!$A$2:$T$878,2,FALSE)</f>
        <v xml:space="preserve">
I. Municipalidad de Mejillones
</v>
      </c>
      <c r="C655" s="124">
        <f>VLOOKUP(A655,BASE.!$A$2:$T$878,3,FALSE)</f>
        <v>690204002</v>
      </c>
      <c r="D655" s="124" t="str">
        <f>VLOOKUP(A655,BASE.!$A$2:$T$878,4,FALSE)</f>
        <v>Municipalidad</v>
      </c>
      <c r="E655" s="124" t="str">
        <f>VLOOKUP(A655,BASE.!$A$2:$T$878,5,FALSE)</f>
        <v>Constitución Política de la República, artículo 107.</v>
      </c>
      <c r="F655" s="124" t="str">
        <f>VLOOKUP(A655,BASE.!$A$2:$T$878,6,FALSE)</f>
        <v>Indefinida.</v>
      </c>
      <c r="G655" s="124" t="str">
        <f>VLOOKUP(A655,BASE.!$A$2:$T$878,7,FALSE)</f>
        <v>Según Ley Orgánica Nº 18.695, artículos 1º al 4º.</v>
      </c>
      <c r="H655" s="124" t="str">
        <f>VLOOKUP(A655,BASE.!$A$2:$T$878,8,FALSE)</f>
        <v>no tiene</v>
      </c>
      <c r="I655" s="124">
        <f>VLOOKUP(A655,BASE.!$A$2:$T$878,9,FALSE)</f>
        <v>0</v>
      </c>
      <c r="J655" s="124">
        <f>VLOOKUP(A655,BASE.!$A$2:$T$878,10,FALSE)</f>
        <v>0</v>
      </c>
      <c r="K655" s="124" t="str">
        <f>VLOOKUP(A655,BASE.!$A$2:$T$878,11,FALSE)</f>
        <v xml:space="preserve">Alcalde Titular: Sergio Vega Venegas
</v>
      </c>
      <c r="L655" s="124" t="str">
        <f>VLOOKUP(A655,BASE.!$A$2:$T$878,12,FALSE)</f>
        <v xml:space="preserve">Francisco Antonio Pinto Nº 200, comuna de Mejillones, Región de Antofagasta.
</v>
      </c>
      <c r="M655" s="124" t="str">
        <f>VLOOKUP(A655,BASE.!$A$2:$T$878,13,FALSE)</f>
        <v>III</v>
      </c>
      <c r="N655" s="124" t="str">
        <f>VLOOKUP(A655,BASE.!$A$2:$T$878,14,FALSE)</f>
        <v>Mejillones,</v>
      </c>
      <c r="O655" s="124" t="str">
        <f>VLOOKUP(A655,BASE.!$A$2:$T$878,15,FALSE)</f>
        <v>Fonos: 55-557300 - 55-557390 - 55-557308</v>
      </c>
      <c r="P655" s="124" t="str">
        <f>VLOOKUP(A655,BASE.!$A$2:$T$878,16,FALSE)</f>
        <v xml:space="preserve"> informaciones@mejillones.cl
alcaldia@mejillones.cl</v>
      </c>
      <c r="Q655" s="124">
        <f>VLOOKUP(A655,BASE.!$A$2:$T$878,17,FALSE)</f>
        <v>0</v>
      </c>
      <c r="R655" s="124">
        <f>VLOOKUP(A655,BASE.!$A$2:$T$878,18,FALSE)</f>
        <v>91001</v>
      </c>
      <c r="S655" s="124" t="str">
        <f>VLOOKUP(A655,BASE.!$A$2:$T$878,19,FALSE)</f>
        <v>No se acompañan. Aplica Informe Jurídico Nº 09, de fecha 14 de marzo de 2011 del Departamento Jurídico y Dictamen Nº 070791, de 2009, de la Contraloría General de la República.</v>
      </c>
      <c r="T655" s="169">
        <f>VLOOKUP(A655,BASE.!$A$2:$T$878,20,FALSE)</f>
        <v>38618</v>
      </c>
      <c r="U655" s="183">
        <v>7194</v>
      </c>
      <c r="V655" s="184">
        <v>12626940</v>
      </c>
      <c r="W655" s="184">
        <v>35841634</v>
      </c>
      <c r="X655" s="170">
        <v>44286</v>
      </c>
      <c r="Y655" s="166" t="s">
        <v>7879</v>
      </c>
      <c r="Z655" s="166" t="s">
        <v>7880</v>
      </c>
      <c r="AA655" s="183" t="s">
        <v>8061</v>
      </c>
    </row>
    <row r="656" spans="1:27" x14ac:dyDescent="0.2">
      <c r="A656" s="183">
        <v>7195</v>
      </c>
      <c r="B656" s="124" t="str">
        <f>VLOOKUP(A656,BASE.!$A$2:$T$878,2,FALSE)</f>
        <v xml:space="preserve">
I. Municipalidad de Paine
</v>
      </c>
      <c r="C656" s="124">
        <f>VLOOKUP(A656,BASE.!$A$2:$T$878,3,FALSE)</f>
        <v>690726009</v>
      </c>
      <c r="D656" s="124" t="str">
        <f>VLOOKUP(A656,BASE.!$A$2:$T$878,4,FALSE)</f>
        <v>Municipalidad</v>
      </c>
      <c r="E656" s="124" t="str">
        <f>VLOOKUP(A656,BASE.!$A$2:$T$878,5,FALSE)</f>
        <v>Constitución Política de la República, art. 107.</v>
      </c>
      <c r="F656" s="124" t="str">
        <f>VLOOKUP(A656,BASE.!$A$2:$T$878,6,FALSE)</f>
        <v>Indefinida.</v>
      </c>
      <c r="G656" s="124" t="str">
        <f>VLOOKUP(A656,BASE.!$A$2:$T$878,7,FALSE)</f>
        <v>Según Ley Orgánica Nº 18.695, arts. 1º al 4º.</v>
      </c>
      <c r="H656" s="124" t="str">
        <f>VLOOKUP(A656,BASE.!$A$2:$T$878,8,FALSE)</f>
        <v>no tiene</v>
      </c>
      <c r="I656" s="124">
        <f>VLOOKUP(A656,BASE.!$A$2:$T$878,9,FALSE)</f>
        <v>0</v>
      </c>
      <c r="J656" s="124">
        <f>VLOOKUP(A656,BASE.!$A$2:$T$878,10,FALSE)</f>
        <v>0</v>
      </c>
      <c r="K656" s="124" t="str">
        <f>VLOOKUP(A656,BASE.!$A$2:$T$878,11,FALSE)</f>
        <v xml:space="preserve">Diego Vergara Rodríguez, 
</v>
      </c>
      <c r="L656" s="124" t="str">
        <f>VLOOKUP(A656,BASE.!$A$2:$T$878,12,FALSE)</f>
        <v xml:space="preserve">Avenida General Baquedano Nº490, Paine.
</v>
      </c>
      <c r="M656" s="124" t="str">
        <f>VLOOKUP(A656,BASE.!$A$2:$T$878,13,FALSE)</f>
        <v>XIII</v>
      </c>
      <c r="N656" s="124" t="str">
        <f>VLOOKUP(A656,BASE.!$A$2:$T$878,14,FALSE)</f>
        <v>Paine</v>
      </c>
      <c r="O656" s="124" t="str">
        <f>VLOOKUP(A656,BASE.!$A$2:$T$878,15,FALSE)</f>
        <v xml:space="preserve">Fono: 228218615
</v>
      </c>
      <c r="P656" s="124" t="str">
        <f>VLOOKUP(A656,BASE.!$A$2:$T$878,16,FALSE)</f>
        <v>Correo electrónico: alcaldia@paine.cl</v>
      </c>
      <c r="Q656" s="124">
        <f>VLOOKUP(A656,BASE.!$A$2:$T$878,17,FALSE)</f>
        <v>0</v>
      </c>
      <c r="R656" s="124">
        <f>VLOOKUP(A656,BASE.!$A$2:$T$878,18,FALSE)</f>
        <v>91001</v>
      </c>
      <c r="S656" s="124" t="str">
        <f>VLOOKUP(A656,BASE.!$A$2:$T$878,19,FALSE)</f>
        <v xml:space="preserve">No se acompañan. Aplica Informe Jurídico Nº 09, de  fecha 14 de marzo de 2011 del Departamento Jurídico y Dictamen Nº 070791, de 2009, de la Contraloría General de la República.  </v>
      </c>
      <c r="T656" s="169">
        <f>VLOOKUP(A656,BASE.!$A$2:$T$878,20,FALSE)</f>
        <v>38624</v>
      </c>
      <c r="U656" s="183">
        <v>7195</v>
      </c>
      <c r="V656" s="184">
        <v>17245560</v>
      </c>
      <c r="W656" s="184">
        <v>17345160</v>
      </c>
      <c r="X656" s="170">
        <v>44286</v>
      </c>
      <c r="Y656" s="166" t="s">
        <v>7879</v>
      </c>
      <c r="Z656" s="166" t="s">
        <v>7880</v>
      </c>
      <c r="AA656" s="183" t="s">
        <v>7947</v>
      </c>
    </row>
    <row r="657" spans="1:27" x14ac:dyDescent="0.2">
      <c r="A657" s="183">
        <v>7196</v>
      </c>
      <c r="B657" s="124" t="str">
        <f>VLOOKUP(A657,BASE.!$A$2:$T$878,2,FALSE)</f>
        <v xml:space="preserve">
I. Municipalidad de La Cisterna
</v>
      </c>
      <c r="C657" s="124">
        <f>VLOOKUP(A657,BASE.!$A$2:$T$878,3,FALSE)</f>
        <v>690720000</v>
      </c>
      <c r="D657" s="124" t="str">
        <f>VLOOKUP(A657,BASE.!$A$2:$T$878,4,FALSE)</f>
        <v>Municipalidad</v>
      </c>
      <c r="E657" s="124" t="str">
        <f>VLOOKUP(A657,BASE.!$A$2:$T$878,5,FALSE)</f>
        <v>Constitución Política de la República, art. 107.</v>
      </c>
      <c r="F657" s="124" t="str">
        <f>VLOOKUP(A657,BASE.!$A$2:$T$878,6,FALSE)</f>
        <v>Indefinida.</v>
      </c>
      <c r="G657" s="124" t="str">
        <f>VLOOKUP(A657,BASE.!$A$2:$T$878,7,FALSE)</f>
        <v>Según Ley Orgánica Nº 18.695, arts. 1º al 4º.</v>
      </c>
      <c r="H657" s="124" t="str">
        <f>VLOOKUP(A657,BASE.!$A$2:$T$878,8,FALSE)</f>
        <v>no tiene</v>
      </c>
      <c r="I657" s="124">
        <f>VLOOKUP(A657,BASE.!$A$2:$T$878,9,FALSE)</f>
        <v>0</v>
      </c>
      <c r="J657" s="124">
        <f>VLOOKUP(A657,BASE.!$A$2:$T$878,10,FALSE)</f>
        <v>0</v>
      </c>
      <c r="K657" s="124" t="str">
        <f>VLOOKUP(A657,BASE.!$A$2:$T$878,11,FALSE)</f>
        <v xml:space="preserve">Reginaldo Santiago Rebolledo Pizarro    </v>
      </c>
      <c r="L657" s="124" t="str">
        <f>VLOOKUP(A657,BASE.!$A$2:$T$878,12,FALSE)</f>
        <v xml:space="preserve">Pedro Aguirre Cerda Nº0161, La Cisterna.
</v>
      </c>
      <c r="M657" s="124" t="str">
        <f>VLOOKUP(A657,BASE.!$A$2:$T$878,13,FALSE)</f>
        <v>XIII</v>
      </c>
      <c r="N657" s="124" t="str">
        <f>VLOOKUP(A657,BASE.!$A$2:$T$878,14,FALSE)</f>
        <v>La Cisterna</v>
      </c>
      <c r="O657" s="124" t="str">
        <f>VLOOKUP(A657,BASE.!$A$2:$T$878,15,FALSE)</f>
        <v>Fono 225407541- 225407586</v>
      </c>
      <c r="P657" s="124" t="str">
        <f>VLOOKUP(A657,BASE.!$A$2:$T$878,16,FALSE)</f>
        <v>secmunicipal@cisterna.cl</v>
      </c>
      <c r="Q657" s="124">
        <f>VLOOKUP(A657,BASE.!$A$2:$T$878,17,FALSE)</f>
        <v>0</v>
      </c>
      <c r="R657" s="124">
        <f>VLOOKUP(A657,BASE.!$A$2:$T$878,18,FALSE)</f>
        <v>91001</v>
      </c>
      <c r="S657" s="124" t="str">
        <f>VLOOKUP(A657,BASE.!$A$2:$T$878,19,FALSE)</f>
        <v xml:space="preserve">No se acompañan. Aplica Informe Jurídico Nº 09, de  fecha 14 de marzo de 2011 del Departamento Jurídico y Dictamen Nº 070791, de 2009, de la Contraloría General de la República.  
</v>
      </c>
      <c r="T657" s="169">
        <f>VLOOKUP(A657,BASE.!$A$2:$T$878,20,FALSE)</f>
        <v>38624</v>
      </c>
      <c r="U657" s="183">
        <v>7196</v>
      </c>
      <c r="V657" s="184">
        <v>5008220</v>
      </c>
      <c r="W657" s="184">
        <v>10161690</v>
      </c>
      <c r="X657" s="170">
        <v>44286</v>
      </c>
      <c r="Y657" s="166" t="s">
        <v>7879</v>
      </c>
      <c r="Z657" s="166" t="s">
        <v>7880</v>
      </c>
      <c r="AA657" s="183" t="s">
        <v>7944</v>
      </c>
    </row>
    <row r="658" spans="1:27" x14ac:dyDescent="0.2">
      <c r="A658" s="183">
        <v>7197</v>
      </c>
      <c r="B658" s="124" t="str">
        <f>VLOOKUP(A658,BASE.!$A$2:$T$878,2,FALSE)</f>
        <v xml:space="preserve">
I. Municipalidad de Salamanca
</v>
      </c>
      <c r="C658" s="124">
        <f>VLOOKUP(A658,BASE.!$A$2:$T$878,3,FALSE)</f>
        <v>690414007</v>
      </c>
      <c r="D658" s="124" t="str">
        <f>VLOOKUP(A658,BASE.!$A$2:$T$878,4,FALSE)</f>
        <v>Municipalidad</v>
      </c>
      <c r="E658" s="124" t="str">
        <f>VLOOKUP(A658,BASE.!$A$2:$T$878,5,FALSE)</f>
        <v>Constitución Política de la República, art. 107.</v>
      </c>
      <c r="F658" s="124" t="str">
        <f>VLOOKUP(A658,BASE.!$A$2:$T$878,6,FALSE)</f>
        <v>Indefinida.</v>
      </c>
      <c r="G658" s="124" t="str">
        <f>VLOOKUP(A658,BASE.!$A$2:$T$878,7,FALSE)</f>
        <v>Según Ley Orgánica Nº 18.695, arts. 1º al 4º.</v>
      </c>
      <c r="H658" s="124">
        <f>VLOOKUP(A658,BASE.!$A$2:$T$878,8,FALSE)</f>
        <v>0</v>
      </c>
      <c r="I658" s="124">
        <f>VLOOKUP(A658,BASE.!$A$2:$T$878,9,FALSE)</f>
        <v>0</v>
      </c>
      <c r="J658" s="124">
        <f>VLOOKUP(A658,BASE.!$A$2:$T$878,10,FALSE)</f>
        <v>0</v>
      </c>
      <c r="K658" s="124" t="str">
        <f>VLOOKUP(A658,BASE.!$A$2:$T$878,11,FALSE)</f>
        <v xml:space="preserve">Gerardo Andrés Rojas Escudero   </v>
      </c>
      <c r="L658" s="124" t="str">
        <f>VLOOKUP(A658,BASE.!$A$2:$T$878,12,FALSE)</f>
        <v xml:space="preserve">Manuel Bulnes Nº599, comuna de Salamanca.
</v>
      </c>
      <c r="M658" s="124" t="str">
        <f>VLOOKUP(A658,BASE.!$A$2:$T$878,13,FALSE)</f>
        <v>IV</v>
      </c>
      <c r="N658" s="124" t="str">
        <f>VLOOKUP(A658,BASE.!$A$2:$T$878,14,FALSE)</f>
        <v>Salamanca.</v>
      </c>
      <c r="O658" s="124" t="str">
        <f>VLOOKUP(A658,BASE.!$A$2:$T$878,15,FALSE)</f>
        <v>Fono (53) 2448600 – (53) 2448601 – (53)-2448539</v>
      </c>
      <c r="P658" s="124" t="str">
        <f>VLOOKUP(A658,BASE.!$A$2:$T$878,16,FALSE)</f>
        <v xml:space="preserve">
oirs@salamanca.cl alcaldia@salamanca.cl ncruz@salamanca.cl</v>
      </c>
      <c r="Q658" s="124">
        <f>VLOOKUP(A658,BASE.!$A$2:$T$878,17,FALSE)</f>
        <v>0</v>
      </c>
      <c r="R658" s="124">
        <f>VLOOKUP(A658,BASE.!$A$2:$T$878,18,FALSE)</f>
        <v>91001</v>
      </c>
      <c r="S658" s="124" t="str">
        <f>VLOOKUP(A658,BASE.!$A$2:$T$878,19,FALSE)</f>
        <v xml:space="preserve">No se acompañan. Aplica Informe Jurídico Nº 09, de  fecha 14 de marzo de 2011 del Departamento Jurídico y Dictamen Nº 070791, de 2009, de la Contraloría General de la República.  
</v>
      </c>
      <c r="T658" s="169">
        <f>VLOOKUP(A658,BASE.!$A$2:$T$878,20,FALSE)</f>
        <v>38624</v>
      </c>
      <c r="U658" s="183">
        <v>7197</v>
      </c>
      <c r="V658" s="184">
        <v>4730622</v>
      </c>
      <c r="W658" s="184">
        <v>9598443</v>
      </c>
      <c r="X658" s="170">
        <v>44286</v>
      </c>
      <c r="Y658" s="166" t="s">
        <v>7879</v>
      </c>
      <c r="Z658" s="166" t="s">
        <v>7880</v>
      </c>
      <c r="AA658" s="183" t="s">
        <v>8005</v>
      </c>
    </row>
    <row r="659" spans="1:27" x14ac:dyDescent="0.2">
      <c r="A659" s="183">
        <v>7198</v>
      </c>
      <c r="B659" s="124" t="str">
        <f>VLOOKUP(A659,BASE.!$A$2:$T$878,2,FALSE)</f>
        <v xml:space="preserve">
I. Municipalidad de Buin
</v>
      </c>
      <c r="C659" s="124">
        <f>VLOOKUP(A659,BASE.!$A$2:$T$878,3,FALSE)</f>
        <v>690725002</v>
      </c>
      <c r="D659" s="124" t="str">
        <f>VLOOKUP(A659,BASE.!$A$2:$T$878,4,FALSE)</f>
        <v>Municipalidad</v>
      </c>
      <c r="E659" s="124" t="str">
        <f>VLOOKUP(A659,BASE.!$A$2:$T$878,5,FALSE)</f>
        <v>Constitución Política de la República, art. 107.</v>
      </c>
      <c r="F659" s="124" t="str">
        <f>VLOOKUP(A659,BASE.!$A$2:$T$878,6,FALSE)</f>
        <v>Indefinida.</v>
      </c>
      <c r="G659" s="124" t="str">
        <f>VLOOKUP(A659,BASE.!$A$2:$T$878,7,FALSE)</f>
        <v>Según Ley Orgánica Nº 18.695, arts. 1º al 4º.</v>
      </c>
      <c r="H659" s="124" t="str">
        <f>VLOOKUP(A659,BASE.!$A$2:$T$878,8,FALSE)</f>
        <v>no tiene</v>
      </c>
      <c r="I659" s="124">
        <f>VLOOKUP(A659,BASE.!$A$2:$T$878,9,FALSE)</f>
        <v>0</v>
      </c>
      <c r="J659" s="124">
        <f>VLOOKUP(A659,BASE.!$A$2:$T$878,10,FALSE)</f>
        <v>0</v>
      </c>
      <c r="K659" s="124" t="str">
        <f>VLOOKUP(A659,BASE.!$A$2:$T$878,11,FALSE)</f>
        <v xml:space="preserve">Miguel Leonardo Araya Lobos </v>
      </c>
      <c r="L659" s="124" t="str">
        <f>VLOOKUP(A659,BASE.!$A$2:$T$878,12,FALSE)</f>
        <v xml:space="preserve">Carlos Condell Nº415, comuna de Buin.
</v>
      </c>
      <c r="M659" s="124" t="str">
        <f>VLOOKUP(A659,BASE.!$A$2:$T$878,13,FALSE)</f>
        <v>XIII</v>
      </c>
      <c r="N659" s="124" t="str">
        <f>VLOOKUP(A659,BASE.!$A$2:$T$878,14,FALSE)</f>
        <v>Buin</v>
      </c>
      <c r="O659" s="124" t="str">
        <f>VLOOKUP(A659,BASE.!$A$2:$T$878,15,FALSE)</f>
        <v>Fono 28218400,</v>
      </c>
      <c r="P659" s="124">
        <f>VLOOKUP(A659,BASE.!$A$2:$T$878,16,FALSE)</f>
        <v>0</v>
      </c>
      <c r="Q659" s="124">
        <f>VLOOKUP(A659,BASE.!$A$2:$T$878,17,FALSE)</f>
        <v>0</v>
      </c>
      <c r="R659" s="124">
        <f>VLOOKUP(A659,BASE.!$A$2:$T$878,18,FALSE)</f>
        <v>91001</v>
      </c>
      <c r="S659" s="124" t="str">
        <f>VLOOKUP(A659,BASE.!$A$2:$T$878,19,FALSE)</f>
        <v xml:space="preserve">No se acompañan. Aplica Informe Jurídico Nº 09, de fecha 14 de marzo de 2011 del Departamento Jurídico y Dictamen Nº 070791, de 2009, de la Contraloría General de la República.  
</v>
      </c>
      <c r="T659" s="169">
        <f>VLOOKUP(A659,BASE.!$A$2:$T$878,20,FALSE)</f>
        <v>38624</v>
      </c>
      <c r="U659" s="183">
        <v>7198</v>
      </c>
      <c r="V659" s="184">
        <v>4292760</v>
      </c>
      <c r="W659" s="184">
        <v>8585520</v>
      </c>
      <c r="X659" s="170">
        <v>44286</v>
      </c>
      <c r="Y659" s="166" t="s">
        <v>7879</v>
      </c>
      <c r="Z659" s="166" t="s">
        <v>7880</v>
      </c>
      <c r="AA659" s="183" t="s">
        <v>7895</v>
      </c>
    </row>
    <row r="660" spans="1:27" x14ac:dyDescent="0.2">
      <c r="A660" s="183">
        <v>7200</v>
      </c>
      <c r="B660" s="124" t="str">
        <f>VLOOKUP(A660,BASE.!$A$2:$T$878,2,FALSE)</f>
        <v xml:space="preserve">
I. Municipalidad de El Bosque
</v>
      </c>
      <c r="C660" s="124">
        <f>VLOOKUP(A660,BASE.!$A$2:$T$878,3,FALSE)</f>
        <v>692553004</v>
      </c>
      <c r="D660" s="124" t="str">
        <f>VLOOKUP(A660,BASE.!$A$2:$T$878,4,FALSE)</f>
        <v>Municipalidad</v>
      </c>
      <c r="E660" s="124" t="str">
        <f>VLOOKUP(A660,BASE.!$A$2:$T$878,5,FALSE)</f>
        <v>Constitución Política de la República, art. 107.</v>
      </c>
      <c r="F660" s="124" t="str">
        <f>VLOOKUP(A660,BASE.!$A$2:$T$878,6,FALSE)</f>
        <v>Indefinida.</v>
      </c>
      <c r="G660" s="124" t="str">
        <f>VLOOKUP(A660,BASE.!$A$2:$T$878,7,FALSE)</f>
        <v>Según Ley Orgánica Nº 18.695, arts. 1º al 4º.</v>
      </c>
      <c r="H660" s="124" t="str">
        <f>VLOOKUP(A660,BASE.!$A$2:$T$878,8,FALSE)</f>
        <v>no tiene</v>
      </c>
      <c r="I660" s="124">
        <f>VLOOKUP(A660,BASE.!$A$2:$T$878,9,FALSE)</f>
        <v>0</v>
      </c>
      <c r="J660" s="124">
        <f>VLOOKUP(A660,BASE.!$A$2:$T$878,10,FALSE)</f>
        <v>0</v>
      </c>
      <c r="K660" s="124" t="str">
        <f>VLOOKUP(A660,BASE.!$A$2:$T$878,11,FALSE)</f>
        <v xml:space="preserve">Sadi Leonardo Melo Moya (Alcalde Titular) </v>
      </c>
      <c r="L660" s="124" t="str">
        <f>VLOOKUP(A660,BASE.!$A$2:$T$878,12,FALSE)</f>
        <v xml:space="preserve">Alejandro Guzmán Nº735, comuna de El Bosque.
</v>
      </c>
      <c r="M660" s="124" t="str">
        <f>VLOOKUP(A660,BASE.!$A$2:$T$878,13,FALSE)</f>
        <v>XIII</v>
      </c>
      <c r="N660" s="124" t="str">
        <f>VLOOKUP(A660,BASE.!$A$2:$T$878,14,FALSE)</f>
        <v>El Bosque.</v>
      </c>
      <c r="O660" s="124" t="str">
        <f>VLOOKUP(A660,BASE.!$A$2:$T$878,15,FALSE)</f>
        <v>Fono 5401600 – 5401671 – 5274299</v>
      </c>
      <c r="P660" s="124">
        <f>VLOOKUP(A660,BASE.!$A$2:$T$878,16,FALSE)</f>
        <v>0</v>
      </c>
      <c r="Q660" s="124">
        <f>VLOOKUP(A660,BASE.!$A$2:$T$878,17,FALSE)</f>
        <v>0</v>
      </c>
      <c r="R660" s="124">
        <f>VLOOKUP(A660,BASE.!$A$2:$T$878,18,FALSE)</f>
        <v>91001</v>
      </c>
      <c r="S660" s="124" t="str">
        <f>VLOOKUP(A660,BASE.!$A$2:$T$878,19,FALSE)</f>
        <v xml:space="preserve">No se acompañan. Aplica Informe Jurídico Nº 09, de  fecha 14 de marzo de 2011 del Departamento Jurídico y Dictamen Nº 070791, de 2009, de la Contraloría General de la República.  
</v>
      </c>
      <c r="T660" s="169">
        <f>VLOOKUP(A660,BASE.!$A$2:$T$878,20,FALSE)</f>
        <v>38624</v>
      </c>
      <c r="U660" s="183">
        <v>7200</v>
      </c>
      <c r="V660" s="184">
        <v>9730256</v>
      </c>
      <c r="W660" s="184">
        <v>29190768</v>
      </c>
      <c r="X660" s="170">
        <v>44286</v>
      </c>
      <c r="Y660" s="166" t="s">
        <v>7879</v>
      </c>
      <c r="Z660" s="166" t="s">
        <v>7880</v>
      </c>
      <c r="AA660" s="183" t="s">
        <v>7949</v>
      </c>
    </row>
    <row r="661" spans="1:27" x14ac:dyDescent="0.2">
      <c r="A661" s="183">
        <v>7201</v>
      </c>
      <c r="B661" s="124" t="str">
        <f>VLOOKUP(A661,BASE.!$A$2:$T$878,2,FALSE)</f>
        <v xml:space="preserve">
I. Municipalidad de Purranque
</v>
      </c>
      <c r="C661" s="124">
        <f>VLOOKUP(A661,BASE.!$A$2:$T$878,3,FALSE)</f>
        <v>692105001</v>
      </c>
      <c r="D661" s="124" t="str">
        <f>VLOOKUP(A661,BASE.!$A$2:$T$878,4,FALSE)</f>
        <v>Municipalidad</v>
      </c>
      <c r="E661" s="124" t="str">
        <f>VLOOKUP(A661,BASE.!$A$2:$T$878,5,FALSE)</f>
        <v>Constitución Política de la República, art. 107.</v>
      </c>
      <c r="F661" s="124" t="str">
        <f>VLOOKUP(A661,BASE.!$A$2:$T$878,6,FALSE)</f>
        <v>Indefinida.</v>
      </c>
      <c r="G661" s="124" t="str">
        <f>VLOOKUP(A661,BASE.!$A$2:$T$878,7,FALSE)</f>
        <v>Según Ley Orgánica Nº 18.695, arts. 1º al 4º.</v>
      </c>
      <c r="H661" s="124" t="str">
        <f>VLOOKUP(A661,BASE.!$A$2:$T$878,8,FALSE)</f>
        <v>no tiene</v>
      </c>
      <c r="I661" s="124">
        <f>VLOOKUP(A661,BASE.!$A$2:$T$878,9,FALSE)</f>
        <v>0</v>
      </c>
      <c r="J661" s="124">
        <f>VLOOKUP(A661,BASE.!$A$2:$T$878,10,FALSE)</f>
        <v>0</v>
      </c>
      <c r="K661" s="124" t="str">
        <f>VLOOKUP(A661,BASE.!$A$2:$T$878,11,FALSE)</f>
        <v>Héctor Alejandro Barría Angulo,</v>
      </c>
      <c r="L661" s="124" t="str">
        <f>VLOOKUP(A661,BASE.!$A$2:$T$878,12,FALSE)</f>
        <v xml:space="preserve">Pedro Montt Nº249, comuna de Purranque.
</v>
      </c>
      <c r="M661" s="124" t="str">
        <f>VLOOKUP(A661,BASE.!$A$2:$T$878,13,FALSE)</f>
        <v>X</v>
      </c>
      <c r="N661" s="124" t="str">
        <f>VLOOKUP(A661,BASE.!$A$2:$T$878,14,FALSE)</f>
        <v>Purranque.</v>
      </c>
      <c r="O661" s="124" t="str">
        <f>VLOOKUP(A661,BASE.!$A$2:$T$878,15,FALSE)</f>
        <v xml:space="preserve">Fono: 642351133/ 642351129 
</v>
      </c>
      <c r="P661" s="124" t="str">
        <f>VLOOKUP(A661,BASE.!$A$2:$T$878,16,FALSE)</f>
        <v xml:space="preserve">Correo electrónico: hector.barria@purranque.cl 
                              gabinete@purranque.cl
                              partes@purranque.cl
</v>
      </c>
      <c r="Q661" s="124">
        <f>VLOOKUP(A661,BASE.!$A$2:$T$878,17,FALSE)</f>
        <v>0</v>
      </c>
      <c r="R661" s="124">
        <f>VLOOKUP(A661,BASE.!$A$2:$T$878,18,FALSE)</f>
        <v>91001</v>
      </c>
      <c r="S661" s="124" t="str">
        <f>VLOOKUP(A661,BASE.!$A$2:$T$878,19,FALSE)</f>
        <v xml:space="preserve">No se acompañan. Aplica Informe Jurídico Nº 09, de  fecha 14 de marzo de 2011 del Departamento Jurídico y Dictamen Nº 070791, de 2009, de la Contraloría General de la República.  
</v>
      </c>
      <c r="T661" s="169">
        <f>VLOOKUP(A661,BASE.!$A$2:$T$878,20,FALSE)</f>
        <v>38624</v>
      </c>
      <c r="U661" s="183">
        <v>7201</v>
      </c>
      <c r="V661" s="184">
        <v>5709371</v>
      </c>
      <c r="W661" s="184">
        <v>17128113</v>
      </c>
      <c r="X661" s="170">
        <v>44286</v>
      </c>
      <c r="Y661" s="166" t="s">
        <v>7879</v>
      </c>
      <c r="Z661" s="166" t="s">
        <v>7880</v>
      </c>
      <c r="AA661" s="183" t="s">
        <v>8062</v>
      </c>
    </row>
    <row r="662" spans="1:27" x14ac:dyDescent="0.2">
      <c r="A662" s="183">
        <v>7202</v>
      </c>
      <c r="B662" s="124" t="str">
        <f>VLOOKUP(A662,BASE.!$A$2:$T$878,2,FALSE)</f>
        <v xml:space="preserve">
I. Municipalidad de Calera de Tango.
</v>
      </c>
      <c r="C662" s="124">
        <f>VLOOKUP(A662,BASE.!$A$2:$T$878,3,FALSE)</f>
        <v>690728001</v>
      </c>
      <c r="D662" s="124" t="str">
        <f>VLOOKUP(A662,BASE.!$A$2:$T$878,4,FALSE)</f>
        <v>Municipalidad</v>
      </c>
      <c r="E662" s="124" t="str">
        <f>VLOOKUP(A662,BASE.!$A$2:$T$878,5,FALSE)</f>
        <v>Constitución Política de la República, art. 107.</v>
      </c>
      <c r="F662" s="124" t="str">
        <f>VLOOKUP(A662,BASE.!$A$2:$T$878,6,FALSE)</f>
        <v>Indefinida.</v>
      </c>
      <c r="G662" s="124" t="str">
        <f>VLOOKUP(A662,BASE.!$A$2:$T$878,7,FALSE)</f>
        <v>Según Ley Orgánica Nº 18.695, arts. 1º al 4º.</v>
      </c>
      <c r="H662" s="124" t="str">
        <f>VLOOKUP(A662,BASE.!$A$2:$T$878,8,FALSE)</f>
        <v>no tiene</v>
      </c>
      <c r="I662" s="124">
        <f>VLOOKUP(A662,BASE.!$A$2:$T$878,9,FALSE)</f>
        <v>0</v>
      </c>
      <c r="J662" s="124">
        <f>VLOOKUP(A662,BASE.!$A$2:$T$878,10,FALSE)</f>
        <v>0</v>
      </c>
      <c r="K662" s="124" t="str">
        <f>VLOOKUP(A662,BASE.!$A$2:$T$878,11,FALSE)</f>
        <v xml:space="preserve">Erasmo Agustín Valenzuela Santibáñez, </v>
      </c>
      <c r="L662" s="124" t="str">
        <f>VLOOKUP(A662,BASE.!$A$2:$T$878,12,FALSE)</f>
        <v xml:space="preserve">Avenida Calera de Tango  Nº 345, comuna de Calera de Tango, Región Metropolitana.
</v>
      </c>
      <c r="M662" s="124" t="str">
        <f>VLOOKUP(A662,BASE.!$A$2:$T$878,13,FALSE)</f>
        <v>XIII</v>
      </c>
      <c r="N662" s="124" t="str">
        <f>VLOOKUP(A662,BASE.!$A$2:$T$878,14,FALSE)</f>
        <v>Calera de Tango</v>
      </c>
      <c r="O662" s="124" t="str">
        <f>VLOOKUP(A662,BASE.!$A$2:$T$878,15,FALSE)</f>
        <v>Fono: 8108900</v>
      </c>
      <c r="P662" s="124">
        <f>VLOOKUP(A662,BASE.!$A$2:$T$878,16,FALSE)</f>
        <v>0</v>
      </c>
      <c r="Q662" s="124">
        <f>VLOOKUP(A662,BASE.!$A$2:$T$878,17,FALSE)</f>
        <v>0</v>
      </c>
      <c r="R662" s="124">
        <f>VLOOKUP(A662,BASE.!$A$2:$T$878,18,FALSE)</f>
        <v>91001</v>
      </c>
      <c r="S662" s="124" t="str">
        <f>VLOOKUP(A662,BASE.!$A$2:$T$878,19,FALSE)</f>
        <v xml:space="preserve">No se acompañan. Aplica Informe Jurídico Nº 09, de  fecha 14 de marzo de 2011 del Departamento Jurídico y Dictamen Nº 070791, de 2009, de la Contraloría General de la República.  
</v>
      </c>
      <c r="T662" s="169">
        <f>VLOOKUP(A662,BASE.!$A$2:$T$878,20,FALSE)</f>
        <v>38624</v>
      </c>
      <c r="U662" s="183">
        <v>7202</v>
      </c>
      <c r="V662" s="184">
        <v>5008220</v>
      </c>
      <c r="W662" s="184">
        <v>10161690</v>
      </c>
      <c r="X662" s="170">
        <v>44286</v>
      </c>
      <c r="Y662" s="166" t="s">
        <v>7879</v>
      </c>
      <c r="Z662" s="166" t="s">
        <v>7880</v>
      </c>
      <c r="AA662" s="183" t="s">
        <v>7972</v>
      </c>
    </row>
    <row r="663" spans="1:27" x14ac:dyDescent="0.2">
      <c r="A663" s="183">
        <v>7203</v>
      </c>
      <c r="B663" s="124" t="str">
        <f>VLOOKUP(A663,BASE.!$A$2:$T$878,2,FALSE)</f>
        <v>I. Municipalidad de San Miguel</v>
      </c>
      <c r="C663" s="124">
        <f>VLOOKUP(A663,BASE.!$A$2:$T$878,3,FALSE)</f>
        <v>690708000</v>
      </c>
      <c r="D663" s="124" t="str">
        <f>VLOOKUP(A663,BASE.!$A$2:$T$878,4,FALSE)</f>
        <v>Municipalidad</v>
      </c>
      <c r="E663" s="124" t="str">
        <f>VLOOKUP(A663,BASE.!$A$2:$T$878,5,FALSE)</f>
        <v>Constitución Política de la República, artículo 107</v>
      </c>
      <c r="F663" s="124" t="str">
        <f>VLOOKUP(A663,BASE.!$A$2:$T$878,6,FALSE)</f>
        <v>Indefinida</v>
      </c>
      <c r="G663" s="124" t="str">
        <f>VLOOKUP(A663,BASE.!$A$2:$T$878,7,FALSE)</f>
        <v>Según Ley Orgánica N° 18.695, artículos 1° al 4°</v>
      </c>
      <c r="H663" s="124" t="str">
        <f>VLOOKUP(A663,BASE.!$A$2:$T$878,8,FALSE)</f>
        <v>no tiene</v>
      </c>
      <c r="I663" s="124">
        <f>VLOOKUP(A663,BASE.!$A$2:$T$878,9,FALSE)</f>
        <v>0</v>
      </c>
      <c r="J663" s="124">
        <f>VLOOKUP(A663,BASE.!$A$2:$T$878,10,FALSE)</f>
        <v>0</v>
      </c>
      <c r="K663" s="124" t="str">
        <f>VLOOKUP(A663,BASE.!$A$2:$T$878,11,FALSE)</f>
        <v xml:space="preserve">Luis Humberto Sanhueza Bravo, 
</v>
      </c>
      <c r="L663" s="124" t="str">
        <f>VLOOKUP(A663,BASE.!$A$2:$T$878,12,FALSE)</f>
        <v xml:space="preserve">Gran Avenida José Miguel Carrera N° 3418, comuna de San Miguel, Región Metropolitana.
</v>
      </c>
      <c r="M663" s="124" t="str">
        <f>VLOOKUP(A663,BASE.!$A$2:$T$878,13,FALSE)</f>
        <v>XIII</v>
      </c>
      <c r="N663" s="124" t="str">
        <f>VLOOKUP(A663,BASE.!$A$2:$T$878,14,FALSE)</f>
        <v>San Miguel</v>
      </c>
      <c r="O663" s="124" t="str">
        <f>VLOOKUP(A663,BASE.!$A$2:$T$878,15,FALSE)</f>
        <v xml:space="preserve">Fono: 26789131-232419301
</v>
      </c>
      <c r="P663" s="124" t="str">
        <f>VLOOKUP(A663,BASE.!$A$2:$T$878,16,FALSE)</f>
        <v xml:space="preserve">Correo electrónico: alcaldiasanmiguel@sanmiguel.cl </v>
      </c>
      <c r="Q663" s="124">
        <f>VLOOKUP(A663,BASE.!$A$2:$T$878,17,FALSE)</f>
        <v>0</v>
      </c>
      <c r="R663" s="124">
        <f>VLOOKUP(A663,BASE.!$A$2:$T$878,18,FALSE)</f>
        <v>91001</v>
      </c>
      <c r="S663" s="124" t="str">
        <f>VLOOKUP(A663,BASE.!$A$2:$T$878,19,FALSE)</f>
        <v>No se acompañan. Aplica Informe Jurídico Nº 09, de fecha 14 de marzo de 2011 del Departamento Jurídico y Dictamen Nº 070791, de 2009, de la Contraloría General de la República.</v>
      </c>
      <c r="T663" s="169">
        <f>VLOOKUP(A663,BASE.!$A$2:$T$878,20,FALSE)</f>
        <v>38628</v>
      </c>
      <c r="U663" s="183">
        <v>7203</v>
      </c>
      <c r="V663" s="184">
        <v>0</v>
      </c>
      <c r="W663" s="184">
        <v>6646854</v>
      </c>
      <c r="X663" s="170">
        <v>44286</v>
      </c>
      <c r="Y663" s="166" t="s">
        <v>7879</v>
      </c>
      <c r="Z663" s="166" t="s">
        <v>7880</v>
      </c>
      <c r="AA663" s="183" t="s">
        <v>8000</v>
      </c>
    </row>
    <row r="664" spans="1:27" x14ac:dyDescent="0.2">
      <c r="A664" s="183">
        <v>7204</v>
      </c>
      <c r="B664" s="124" t="str">
        <f>VLOOKUP(A664,BASE.!$A$2:$T$878,2,FALSE)</f>
        <v xml:space="preserve">
I. Municipalidad de Talagante
</v>
      </c>
      <c r="C664" s="124">
        <f>VLOOKUP(A664,BASE.!$A$2:$T$878,3,FALSE)</f>
        <v>690718006</v>
      </c>
      <c r="D664" s="124" t="str">
        <f>VLOOKUP(A664,BASE.!$A$2:$T$878,4,FALSE)</f>
        <v>Municipalidad</v>
      </c>
      <c r="E664" s="124" t="str">
        <f>VLOOKUP(A664,BASE.!$A$2:$T$878,5,FALSE)</f>
        <v>Constitución Política de la República, art. 107.</v>
      </c>
      <c r="F664" s="124" t="str">
        <f>VLOOKUP(A664,BASE.!$A$2:$T$878,6,FALSE)</f>
        <v>Indefinida.</v>
      </c>
      <c r="G664" s="124" t="str">
        <f>VLOOKUP(A664,BASE.!$A$2:$T$878,7,FALSE)</f>
        <v>Según Ley Orgánica Nº 18.695, arts. 1º al 4º.</v>
      </c>
      <c r="H664" s="124" t="str">
        <f>VLOOKUP(A664,BASE.!$A$2:$T$878,8,FALSE)</f>
        <v>no tiene</v>
      </c>
      <c r="I664" s="124">
        <f>VLOOKUP(A664,BASE.!$A$2:$T$878,9,FALSE)</f>
        <v>0</v>
      </c>
      <c r="J664" s="124">
        <f>VLOOKUP(A664,BASE.!$A$2:$T$878,10,FALSE)</f>
        <v>0</v>
      </c>
      <c r="K664" s="124" t="str">
        <f>VLOOKUP(A664,BASE.!$A$2:$T$878,11,FALSE)</f>
        <v xml:space="preserve">Carlos Daniel Álvarez Esteban 
</v>
      </c>
      <c r="L664" s="124" t="str">
        <f>VLOOKUP(A664,BASE.!$A$2:$T$878,12,FALSE)</f>
        <v xml:space="preserve">21 de Mayo Nº 875, Talagante.
</v>
      </c>
      <c r="M664" s="124" t="str">
        <f>VLOOKUP(A664,BASE.!$A$2:$T$878,13,FALSE)</f>
        <v>XIII</v>
      </c>
      <c r="N664" s="124" t="str">
        <f>VLOOKUP(A664,BASE.!$A$2:$T$878,14,FALSE)</f>
        <v>Talagante</v>
      </c>
      <c r="O664" s="124" t="str">
        <f>VLOOKUP(A664,BASE.!$A$2:$T$878,15,FALSE)</f>
        <v xml:space="preserve">Fonos: 225989284
</v>
      </c>
      <c r="P664" s="124" t="str">
        <f>VLOOKUP(A664,BASE.!$A$2:$T$878,16,FALSE)</f>
        <v xml:space="preserve">
Correo electrónico: alcaldia@talagante.cl
</v>
      </c>
      <c r="Q664" s="124">
        <f>VLOOKUP(A664,BASE.!$A$2:$T$878,17,FALSE)</f>
        <v>0</v>
      </c>
      <c r="R664" s="124">
        <f>VLOOKUP(A664,BASE.!$A$2:$T$878,18,FALSE)</f>
        <v>91001</v>
      </c>
      <c r="S664" s="124" t="str">
        <f>VLOOKUP(A664,BASE.!$A$2:$T$878,19,FALSE)</f>
        <v>No se acompañan. Aplica Informe Jurídico Nº 09, de fecha 14 de marzo de 2011 del Departamento Jurídico y Dictamen Nº 070791, de 2009, de la Contraloría General de la República.</v>
      </c>
      <c r="T664" s="169">
        <f>VLOOKUP(A664,BASE.!$A$2:$T$878,20,FALSE)</f>
        <v>38628</v>
      </c>
      <c r="U664" s="183">
        <v>7204</v>
      </c>
      <c r="V664" s="184">
        <v>6439140</v>
      </c>
      <c r="W664" s="184">
        <v>19317420</v>
      </c>
      <c r="X664" s="170">
        <v>44286</v>
      </c>
      <c r="Y664" s="166" t="s">
        <v>7879</v>
      </c>
      <c r="Z664" s="166" t="s">
        <v>7880</v>
      </c>
      <c r="AA664" s="183" t="s">
        <v>7937</v>
      </c>
    </row>
    <row r="665" spans="1:27" x14ac:dyDescent="0.2">
      <c r="A665" s="183">
        <v>7205</v>
      </c>
      <c r="B665" s="124" t="str">
        <f>VLOOKUP(A665,BASE.!$A$2:$T$878,2,FALSE)</f>
        <v xml:space="preserve">
I. Municipalidad de San José de Maipo
</v>
      </c>
      <c r="C665" s="124" t="str">
        <f>VLOOKUP(A665,BASE.!$A$2:$T$878,3,FALSE)</f>
        <v>69072300K</v>
      </c>
      <c r="D665" s="124" t="str">
        <f>VLOOKUP(A665,BASE.!$A$2:$T$878,4,FALSE)</f>
        <v>Municipalidad</v>
      </c>
      <c r="E665" s="124" t="str">
        <f>VLOOKUP(A665,BASE.!$A$2:$T$878,5,FALSE)</f>
        <v>Constitución Política de la República, art. 107.</v>
      </c>
      <c r="F665" s="124" t="str">
        <f>VLOOKUP(A665,BASE.!$A$2:$T$878,6,FALSE)</f>
        <v>Indefinida.</v>
      </c>
      <c r="G665" s="124" t="str">
        <f>VLOOKUP(A665,BASE.!$A$2:$T$878,7,FALSE)</f>
        <v>Según Ley Orgánica Nº 18.695, arts. 1º al 4º.</v>
      </c>
      <c r="H665" s="124" t="str">
        <f>VLOOKUP(A665,BASE.!$A$2:$T$878,8,FALSE)</f>
        <v>no tiene</v>
      </c>
      <c r="I665" s="124">
        <f>VLOOKUP(A665,BASE.!$A$2:$T$878,9,FALSE)</f>
        <v>0</v>
      </c>
      <c r="J665" s="124">
        <f>VLOOKUP(A665,BASE.!$A$2:$T$878,10,FALSE)</f>
        <v>0</v>
      </c>
      <c r="K665" s="124" t="str">
        <f>VLOOKUP(A665,BASE.!$A$2:$T$878,11,FALSE)</f>
        <v xml:space="preserve">Luis Hernán Pezoa Alvarez            </v>
      </c>
      <c r="L665" s="124" t="str">
        <f>VLOOKUP(A665,BASE.!$A$2:$T$878,12,FALSE)</f>
        <v xml:space="preserve">Camino El Volcán Nº19775, San José de Maipo.
</v>
      </c>
      <c r="M665" s="124" t="str">
        <f>VLOOKUP(A665,BASE.!$A$2:$T$878,13,FALSE)</f>
        <v>XIII</v>
      </c>
      <c r="N665" s="124" t="str">
        <f>VLOOKUP(A665,BASE.!$A$2:$T$878,14,FALSE)</f>
        <v>Maipo</v>
      </c>
      <c r="O665" s="124">
        <f>VLOOKUP(A665,BASE.!$A$2:$T$878,15,FALSE)</f>
        <v>226784305</v>
      </c>
      <c r="P665" s="124" t="str">
        <f>VLOOKUP(A665,BASE.!$A$2:$T$878,16,FALSE)</f>
        <v>marteaga@sanjosedemaipo.cl</v>
      </c>
      <c r="Q665" s="124">
        <f>VLOOKUP(A665,BASE.!$A$2:$T$878,17,FALSE)</f>
        <v>0</v>
      </c>
      <c r="R665" s="124">
        <f>VLOOKUP(A665,BASE.!$A$2:$T$878,18,FALSE)</f>
        <v>91001</v>
      </c>
      <c r="S665" s="124" t="str">
        <f>VLOOKUP(A665,BASE.!$A$2:$T$878,19,FALSE)</f>
        <v xml:space="preserve">No se acompañan. Aplica Informe Jurídico Nº 09, de  fecha 14 de marzo de 2011 del Departamento Jurídico y Dictamen Nº 070791, de 2009, de la Contraloría General de la República.  
.
</v>
      </c>
      <c r="T665" s="169">
        <f>VLOOKUP(A665,BASE.!$A$2:$T$878,20,FALSE)</f>
        <v>38628</v>
      </c>
      <c r="U665" s="183">
        <v>7205</v>
      </c>
      <c r="V665" s="184">
        <v>8502520</v>
      </c>
      <c r="W665" s="184">
        <v>11364360</v>
      </c>
      <c r="X665" s="170">
        <v>44286</v>
      </c>
      <c r="Y665" s="166" t="s">
        <v>7879</v>
      </c>
      <c r="Z665" s="166" t="s">
        <v>7880</v>
      </c>
      <c r="AA665" s="183" t="s">
        <v>8007</v>
      </c>
    </row>
    <row r="666" spans="1:27" x14ac:dyDescent="0.2">
      <c r="A666" s="183">
        <v>7206</v>
      </c>
      <c r="B666" s="124" t="str">
        <f>VLOOKUP(A666,BASE.!$A$2:$T$878,2,FALSE)</f>
        <v>I. Municipalidad de Recoleta</v>
      </c>
      <c r="C666" s="124">
        <f>VLOOKUP(A666,BASE.!$A$2:$T$878,3,FALSE)</f>
        <v>692548000</v>
      </c>
      <c r="D666" s="124" t="str">
        <f>VLOOKUP(A666,BASE.!$A$2:$T$878,4,FALSE)</f>
        <v>Municipalidad</v>
      </c>
      <c r="E666" s="124" t="str">
        <f>VLOOKUP(A666,BASE.!$A$2:$T$878,5,FALSE)</f>
        <v>Constitución Política de la República, artículo 107</v>
      </c>
      <c r="F666" s="124" t="str">
        <f>VLOOKUP(A666,BASE.!$A$2:$T$878,6,FALSE)</f>
        <v>Indefinida</v>
      </c>
      <c r="G666" s="124" t="str">
        <f>VLOOKUP(A666,BASE.!$A$2:$T$878,7,FALSE)</f>
        <v>Según ley Orgánica N° 18.695, artículos 1° al 4°</v>
      </c>
      <c r="H666" s="124" t="str">
        <f>VLOOKUP(A666,BASE.!$A$2:$T$878,8,FALSE)</f>
        <v>no tiene</v>
      </c>
      <c r="I666" s="124">
        <f>VLOOKUP(A666,BASE.!$A$2:$T$878,9,FALSE)</f>
        <v>0</v>
      </c>
      <c r="J666" s="124">
        <f>VLOOKUP(A666,BASE.!$A$2:$T$878,10,FALSE)</f>
        <v>0</v>
      </c>
      <c r="K666" s="124" t="str">
        <f>VLOOKUP(A666,BASE.!$A$2:$T$878,11,FALSE)</f>
        <v xml:space="preserve">Oscar Daniel Jadue Jadue 
</v>
      </c>
      <c r="L666" s="124" t="str">
        <f>VLOOKUP(A666,BASE.!$A$2:$T$878,12,FALSE)</f>
        <v xml:space="preserve">Avda. Recoleta N° 676, comuna de Recoleta, Región Metropolitana.
</v>
      </c>
      <c r="M666" s="124" t="str">
        <f>VLOOKUP(A666,BASE.!$A$2:$T$878,13,FALSE)</f>
        <v>XIII</v>
      </c>
      <c r="N666" s="124" t="str">
        <f>VLOOKUP(A666,BASE.!$A$2:$T$878,14,FALSE)</f>
        <v>Recoleta,</v>
      </c>
      <c r="O666" s="124">
        <f>VLOOKUP(A666,BASE.!$A$2:$T$878,15,FALSE)</f>
        <v>229457440</v>
      </c>
      <c r="P666" s="124" t="str">
        <f>VLOOKUP(A666,BASE.!$A$2:$T$878,16,FALSE)</f>
        <v xml:space="preserve">daniel.jadue@recoleta.cl </v>
      </c>
      <c r="Q666" s="124">
        <f>VLOOKUP(A666,BASE.!$A$2:$T$878,17,FALSE)</f>
        <v>0</v>
      </c>
      <c r="R666" s="124">
        <f>VLOOKUP(A666,BASE.!$A$2:$T$878,18,FALSE)</f>
        <v>91001</v>
      </c>
      <c r="S666" s="124" t="str">
        <f>VLOOKUP(A666,BASE.!$A$2:$T$878,19,FALSE)</f>
        <v xml:space="preserve">No se acompañan. Aplica Informe Jurídico Nº 09, de  fecha 14 de marzo de 2011 del Departamento Jurídico y Dictamen Nº 070791, de 2009, de la Contraloría General de la República.  
</v>
      </c>
      <c r="T666" s="169">
        <f>VLOOKUP(A666,BASE.!$A$2:$T$878,20,FALSE)</f>
        <v>38631</v>
      </c>
      <c r="U666" s="183">
        <v>7206</v>
      </c>
      <c r="V666" s="184">
        <v>22195714</v>
      </c>
      <c r="W666" s="184">
        <v>50048137</v>
      </c>
      <c r="X666" s="170">
        <v>44286</v>
      </c>
      <c r="Y666" s="166" t="s">
        <v>7879</v>
      </c>
      <c r="Z666" s="166" t="s">
        <v>7880</v>
      </c>
      <c r="AA666" s="183" t="s">
        <v>7967</v>
      </c>
    </row>
    <row r="667" spans="1:27" x14ac:dyDescent="0.2">
      <c r="A667" s="183">
        <v>7207</v>
      </c>
      <c r="B667" s="124" t="str">
        <f>VLOOKUP(A667,BASE.!$A$2:$T$878,2,FALSE)</f>
        <v>I. Municipalidad de San Felipe</v>
      </c>
      <c r="C667" s="124">
        <f>VLOOKUP(A667,BASE.!$A$2:$T$878,3,FALSE)</f>
        <v>690506009</v>
      </c>
      <c r="D667" s="124" t="str">
        <f>VLOOKUP(A667,BASE.!$A$2:$T$878,4,FALSE)</f>
        <v>Municipalidad</v>
      </c>
      <c r="E667" s="124" t="str">
        <f>VLOOKUP(A667,BASE.!$A$2:$T$878,5,FALSE)</f>
        <v>Constitución Política de la República, artículo 107</v>
      </c>
      <c r="F667" s="124" t="str">
        <f>VLOOKUP(A667,BASE.!$A$2:$T$878,6,FALSE)</f>
        <v>Indefinida</v>
      </c>
      <c r="G667" s="124" t="str">
        <f>VLOOKUP(A667,BASE.!$A$2:$T$878,7,FALSE)</f>
        <v>Según Ley Orgánica N° 18.695, artículos 1° al 4°</v>
      </c>
      <c r="H667" s="124" t="str">
        <f>VLOOKUP(A667,BASE.!$A$2:$T$878,8,FALSE)</f>
        <v>no tiene</v>
      </c>
      <c r="I667" s="124">
        <f>VLOOKUP(A667,BASE.!$A$2:$T$878,9,FALSE)</f>
        <v>0</v>
      </c>
      <c r="J667" s="124">
        <f>VLOOKUP(A667,BASE.!$A$2:$T$878,10,FALSE)</f>
        <v>0</v>
      </c>
      <c r="K667" s="124" t="str">
        <f>VLOOKUP(A667,BASE.!$A$2:$T$878,11,FALSE)</f>
        <v xml:space="preserve">Patricio Freire Canto, 
</v>
      </c>
      <c r="L667" s="124" t="str">
        <f>VLOOKUP(A667,BASE.!$A$2:$T$878,12,FALSE)</f>
        <v xml:space="preserve">Salinas N° 203, comuna y provincia de San Felipe, Quinta Región
</v>
      </c>
      <c r="M667" s="124" t="str">
        <f>VLOOKUP(A667,BASE.!$A$2:$T$878,13,FALSE)</f>
        <v>V</v>
      </c>
      <c r="N667" s="124" t="str">
        <f>VLOOKUP(A667,BASE.!$A$2:$T$878,14,FALSE)</f>
        <v>San Felipe</v>
      </c>
      <c r="O667" s="124" t="str">
        <f>VLOOKUP(A667,BASE.!$A$2:$T$878,15,FALSE)</f>
        <v>Fonos: (34) -509000- 510077</v>
      </c>
      <c r="P667" s="124" t="str">
        <f>VLOOKUP(A667,BASE.!$A$2:$T$878,16,FALSE)</f>
        <v>rrhh@sanfe.cl, secretaria@sanfe.cl</v>
      </c>
      <c r="Q667" s="124">
        <f>VLOOKUP(A667,BASE.!$A$2:$T$878,17,FALSE)</f>
        <v>0</v>
      </c>
      <c r="R667" s="124">
        <f>VLOOKUP(A667,BASE.!$A$2:$T$878,18,FALSE)</f>
        <v>91001</v>
      </c>
      <c r="S667" s="124" t="str">
        <f>VLOOKUP(A667,BASE.!$A$2:$T$878,19,FALSE)</f>
        <v>No se acompañan. Aplica Informe Jurídico Nº 09, de  fecha 14 de marzo de 2011 del Departamento Jurídico y Dictamen Nº 070791, de 2009, de la Contraloría General de la República.</v>
      </c>
      <c r="T667" s="169">
        <f>VLOOKUP(A667,BASE.!$A$2:$T$878,20,FALSE)</f>
        <v>38631</v>
      </c>
      <c r="U667" s="183">
        <v>7207</v>
      </c>
      <c r="V667" s="184">
        <v>6439140</v>
      </c>
      <c r="W667" s="184">
        <v>13065030</v>
      </c>
      <c r="X667" s="170">
        <v>44286</v>
      </c>
      <c r="Y667" s="166" t="s">
        <v>7879</v>
      </c>
      <c r="Z667" s="166" t="s">
        <v>7880</v>
      </c>
      <c r="AA667" s="183" t="s">
        <v>7887</v>
      </c>
    </row>
    <row r="668" spans="1:27" x14ac:dyDescent="0.2">
      <c r="A668" s="183">
        <v>7208</v>
      </c>
      <c r="B668" s="124" t="str">
        <f>VLOOKUP(A668,BASE.!$A$2:$T$878,2,FALSE)</f>
        <v xml:space="preserve">
I. Municipalidad de Huechuraba
</v>
      </c>
      <c r="C668" s="124">
        <f>VLOOKUP(A668,BASE.!$A$2:$T$878,3,FALSE)</f>
        <v>692554000</v>
      </c>
      <c r="D668" s="124" t="str">
        <f>VLOOKUP(A668,BASE.!$A$2:$T$878,4,FALSE)</f>
        <v>Municipalidad</v>
      </c>
      <c r="E668" s="124" t="str">
        <f>VLOOKUP(A668,BASE.!$A$2:$T$878,5,FALSE)</f>
        <v>Constitución Política de la República, art. 107.</v>
      </c>
      <c r="F668" s="124" t="str">
        <f>VLOOKUP(A668,BASE.!$A$2:$T$878,6,FALSE)</f>
        <v>Indefinida.</v>
      </c>
      <c r="G668" s="124" t="str">
        <f>VLOOKUP(A668,BASE.!$A$2:$T$878,7,FALSE)</f>
        <v>Según Ley Orgánica Constitucional Nº 18.695, arts. 1º al 4º.</v>
      </c>
      <c r="H668" s="124" t="str">
        <f>VLOOKUP(A668,BASE.!$A$2:$T$878,8,FALSE)</f>
        <v>no tiene</v>
      </c>
      <c r="I668" s="124">
        <f>VLOOKUP(A668,BASE.!$A$2:$T$878,9,FALSE)</f>
        <v>0</v>
      </c>
      <c r="J668" s="124">
        <f>VLOOKUP(A668,BASE.!$A$2:$T$878,10,FALSE)</f>
        <v>0</v>
      </c>
      <c r="K668" s="124" t="str">
        <f>VLOOKUP(A668,BASE.!$A$2:$T$878,11,FALSE)</f>
        <v xml:space="preserve">Carlos César Luis Cuadrado Prats   
Alcalde
</v>
      </c>
      <c r="L668" s="124" t="str">
        <f>VLOOKUP(A668,BASE.!$A$2:$T$878,12,FALSE)</f>
        <v xml:space="preserve">Avenida Premio Nobel Nº5555, comuna de Huechuraba.
</v>
      </c>
      <c r="M668" s="124" t="str">
        <f>VLOOKUP(A668,BASE.!$A$2:$T$878,13,FALSE)</f>
        <v>XIII</v>
      </c>
      <c r="N668" s="124" t="str">
        <f>VLOOKUP(A668,BASE.!$A$2:$T$878,14,FALSE)</f>
        <v xml:space="preserve"> Huechuraba</v>
      </c>
      <c r="O668" s="124" t="str">
        <f>VLOOKUP(A668,BASE.!$A$2:$T$878,15,FALSE)</f>
        <v>Fono 27511100</v>
      </c>
      <c r="P668" s="124" t="str">
        <f>VLOOKUP(A668,BASE.!$A$2:$T$878,16,FALSE)</f>
        <v>alcaldecuadrado@huechuraba.cl</v>
      </c>
      <c r="Q668" s="124">
        <f>VLOOKUP(A668,BASE.!$A$2:$T$878,17,FALSE)</f>
        <v>0</v>
      </c>
      <c r="R668" s="124">
        <f>VLOOKUP(A668,BASE.!$A$2:$T$878,18,FALSE)</f>
        <v>91001</v>
      </c>
      <c r="S668" s="124" t="str">
        <f>VLOOKUP(A668,BASE.!$A$2:$T$878,19,FALSE)</f>
        <v xml:space="preserve">No se acompañan. Aplica Informe Jurídico Nº 09, de  fecha 14 de marzo de 2011 del Departamento Jurídico y Dictamen Nº 070791, de 2009, de la Contraloría General de la República.
</v>
      </c>
      <c r="T668" s="169">
        <f>VLOOKUP(A668,BASE.!$A$2:$T$878,20,FALSE)</f>
        <v>38649</v>
      </c>
      <c r="U668" s="183">
        <v>7208</v>
      </c>
      <c r="V668" s="184">
        <v>4006576</v>
      </c>
      <c r="W668" s="184">
        <v>8129352</v>
      </c>
      <c r="X668" s="170">
        <v>44286</v>
      </c>
      <c r="Y668" s="166" t="s">
        <v>7879</v>
      </c>
      <c r="Z668" s="166" t="s">
        <v>7880</v>
      </c>
      <c r="AA668" s="183" t="s">
        <v>8006</v>
      </c>
    </row>
    <row r="669" spans="1:27" x14ac:dyDescent="0.2">
      <c r="A669" s="183">
        <v>7209</v>
      </c>
      <c r="B669" s="124" t="str">
        <f>VLOOKUP(A669,BASE.!$A$2:$T$878,2,FALSE)</f>
        <v xml:space="preserve">
I. Municipalidad de Pozo Almonte
</v>
      </c>
      <c r="C669" s="124">
        <f>VLOOKUP(A669,BASE.!$A$2:$T$878,3,FALSE)</f>
        <v>830175008</v>
      </c>
      <c r="D669" s="124" t="str">
        <f>VLOOKUP(A669,BASE.!$A$2:$T$878,4,FALSE)</f>
        <v>Municipalidad</v>
      </c>
      <c r="E669" s="124" t="str">
        <f>VLOOKUP(A669,BASE.!$A$2:$T$878,5,FALSE)</f>
        <v>Constitución Política de la República, artículo 107.</v>
      </c>
      <c r="F669" s="124" t="str">
        <f>VLOOKUP(A669,BASE.!$A$2:$T$878,6,FALSE)</f>
        <v>Indefinida.</v>
      </c>
      <c r="G669" s="124" t="str">
        <f>VLOOKUP(A669,BASE.!$A$2:$T$878,7,FALSE)</f>
        <v>Según Ley Orgánica Nº 18.695, artículos 1º al 4º.</v>
      </c>
      <c r="H669" s="124" t="str">
        <f>VLOOKUP(A669,BASE.!$A$2:$T$878,8,FALSE)</f>
        <v>no tiene</v>
      </c>
      <c r="I669" s="124">
        <f>VLOOKUP(A669,BASE.!$A$2:$T$878,9,FALSE)</f>
        <v>0</v>
      </c>
      <c r="J669" s="124">
        <f>VLOOKUP(A669,BASE.!$A$2:$T$878,10,FALSE)</f>
        <v>0</v>
      </c>
      <c r="K669" s="124" t="str">
        <f>VLOOKUP(A669,BASE.!$A$2:$T$878,11,FALSE)</f>
        <v xml:space="preserve">José Fernando Muñoz Cáceres              </v>
      </c>
      <c r="L669" s="124" t="str">
        <f>VLOOKUP(A669,BASE.!$A$2:$T$878,12,FALSE)</f>
        <v xml:space="preserve">Balmaceda Nº 276, comuna de Pozo Almonte, Primera Región.
</v>
      </c>
      <c r="M669" s="124" t="str">
        <f>VLOOKUP(A669,BASE.!$A$2:$T$878,13,FALSE)</f>
        <v>I</v>
      </c>
      <c r="N669" s="124" t="str">
        <f>VLOOKUP(A669,BASE.!$A$2:$T$878,14,FALSE)</f>
        <v>Pozo Almonte</v>
      </c>
      <c r="O669" s="124" t="str">
        <f>VLOOKUP(A669,BASE.!$A$2:$T$878,15,FALSE)</f>
        <v>Fonos: 57-751477  57-751220</v>
      </c>
      <c r="P669" s="124">
        <f>VLOOKUP(A669,BASE.!$A$2:$T$878,16,FALSE)</f>
        <v>0</v>
      </c>
      <c r="Q669" s="124">
        <f>VLOOKUP(A669,BASE.!$A$2:$T$878,17,FALSE)</f>
        <v>0</v>
      </c>
      <c r="R669" s="124">
        <f>VLOOKUP(A669,BASE.!$A$2:$T$878,18,FALSE)</f>
        <v>91001</v>
      </c>
      <c r="S669" s="124" t="str">
        <f>VLOOKUP(A669,BASE.!$A$2:$T$878,19,FALSE)</f>
        <v xml:space="preserve">No se acompañan. Aplica Informe Jurídico Nº 09, de  fecha 14 de marzo de 2011 del Departamento Jurídico y Dictamen Nº 070791, de 2009, de la Contraloría General de la República.  
</v>
      </c>
      <c r="T669" s="169">
        <f>VLOOKUP(A669,BASE.!$A$2:$T$878,20,FALSE)</f>
        <v>38649</v>
      </c>
      <c r="U669" s="183">
        <v>7209</v>
      </c>
      <c r="V669" s="184">
        <v>0</v>
      </c>
      <c r="W669" s="184">
        <v>5088684</v>
      </c>
      <c r="X669" s="170">
        <v>44286</v>
      </c>
      <c r="Y669" s="166" t="s">
        <v>7879</v>
      </c>
      <c r="Z669" s="166" t="s">
        <v>7880</v>
      </c>
      <c r="AA669" s="183" t="s">
        <v>7905</v>
      </c>
    </row>
    <row r="670" spans="1:27" x14ac:dyDescent="0.2">
      <c r="A670" s="183">
        <v>7211</v>
      </c>
      <c r="B670" s="124" t="str">
        <f>VLOOKUP(A670,BASE.!$A$2:$T$878,2,FALSE)</f>
        <v xml:space="preserve">
I. Municipalidad de San Pedro
</v>
      </c>
      <c r="C670" s="124">
        <f>VLOOKUP(A670,BASE.!$A$2:$T$878,3,FALSE)</f>
        <v>690731002</v>
      </c>
      <c r="D670" s="124" t="str">
        <f>VLOOKUP(A670,BASE.!$A$2:$T$878,4,FALSE)</f>
        <v>Municipalidad</v>
      </c>
      <c r="E670" s="124" t="str">
        <f>VLOOKUP(A670,BASE.!$A$2:$T$878,5,FALSE)</f>
        <v>Constitución Política de la República, artículo 107.</v>
      </c>
      <c r="F670" s="124" t="str">
        <f>VLOOKUP(A670,BASE.!$A$2:$T$878,6,FALSE)</f>
        <v>Indefinida.</v>
      </c>
      <c r="G670" s="124" t="str">
        <f>VLOOKUP(A670,BASE.!$A$2:$T$878,7,FALSE)</f>
        <v>Según Ley Orgánica Nº 18.695, artículos 1º al 4º.</v>
      </c>
      <c r="H670" s="124" t="str">
        <f>VLOOKUP(A670,BASE.!$A$2:$T$878,8,FALSE)</f>
        <v>No tiene</v>
      </c>
      <c r="I670" s="124">
        <f>VLOOKUP(A670,BASE.!$A$2:$T$878,9,FALSE)</f>
        <v>0</v>
      </c>
      <c r="J670" s="124">
        <f>VLOOKUP(A670,BASE.!$A$2:$T$878,10,FALSE)</f>
        <v>0</v>
      </c>
      <c r="K670" s="124" t="str">
        <f>VLOOKUP(A670,BASE.!$A$2:$T$878,11,FALSE)</f>
        <v xml:space="preserve">Manuel Devia Vilches, </v>
      </c>
      <c r="L670" s="124" t="str">
        <f>VLOOKUP(A670,BASE.!$A$2:$T$878,12,FALSE)</f>
        <v xml:space="preserve">Av. Hermosilla N°11, comuna de San Pedro, provincia de Melipilla, Región Metropolitana.
</v>
      </c>
      <c r="M670" s="124" t="str">
        <f>VLOOKUP(A670,BASE.!$A$2:$T$878,13,FALSE)</f>
        <v>XIII</v>
      </c>
      <c r="N670" s="124" t="str">
        <f>VLOOKUP(A670,BASE.!$A$2:$T$878,14,FALSE)</f>
        <v>San Pedro</v>
      </c>
      <c r="O670" s="124" t="str">
        <f>VLOOKUP(A670,BASE.!$A$2:$T$878,15,FALSE)</f>
        <v xml:space="preserve">Fonos: 228405961 Anexo 16
</v>
      </c>
      <c r="P670" s="124" t="str">
        <f>VLOOKUP(A670,BASE.!$A$2:$T$878,16,FALSE)</f>
        <v xml:space="preserve">Correo: 
alcaldia@munisanpedro.cl 
</v>
      </c>
      <c r="Q670" s="124">
        <f>VLOOKUP(A670,BASE.!$A$2:$T$878,17,FALSE)</f>
        <v>0</v>
      </c>
      <c r="R670" s="124">
        <f>VLOOKUP(A670,BASE.!$A$2:$T$878,18,FALSE)</f>
        <v>91001</v>
      </c>
      <c r="S670" s="124" t="str">
        <f>VLOOKUP(A670,BASE.!$A$2:$T$878,19,FALSE)</f>
        <v xml:space="preserve">No se acompañan. Aplica Informe Jurídico Nº 09, de  fecha 14 de marzo de 2011 del Departamento Jurídico y Dictamen Nº 070791, de 2009, de la Contraloría General de la República.  
</v>
      </c>
      <c r="T670" s="169">
        <f>VLOOKUP(A670,BASE.!$A$2:$T$878,20,FALSE)</f>
        <v>38656</v>
      </c>
      <c r="U670" s="183">
        <v>7211</v>
      </c>
      <c r="V670" s="184">
        <v>2861840</v>
      </c>
      <c r="W670" s="184">
        <v>8585520</v>
      </c>
      <c r="X670" s="170">
        <v>44286</v>
      </c>
      <c r="Y670" s="166" t="s">
        <v>7879</v>
      </c>
      <c r="Z670" s="166" t="s">
        <v>7880</v>
      </c>
      <c r="AA670" s="183" t="s">
        <v>8063</v>
      </c>
    </row>
    <row r="671" spans="1:27" x14ac:dyDescent="0.2">
      <c r="A671" s="183">
        <v>7212</v>
      </c>
      <c r="B671" s="124" t="str">
        <f>VLOOKUP(A671,BASE.!$A$2:$T$878,2,FALSE)</f>
        <v xml:space="preserve">
I. Municipalidad de Monte Patria
</v>
      </c>
      <c r="C671" s="124">
        <f>VLOOKUP(A671,BASE.!$A$2:$T$878,3,FALSE)</f>
        <v>690408007</v>
      </c>
      <c r="D671" s="124" t="str">
        <f>VLOOKUP(A671,BASE.!$A$2:$T$878,4,FALSE)</f>
        <v>Municipalidad</v>
      </c>
      <c r="E671" s="124" t="str">
        <f>VLOOKUP(A671,BASE.!$A$2:$T$878,5,FALSE)</f>
        <v>Constitución Política de la República, artículo 107.</v>
      </c>
      <c r="F671" s="124" t="str">
        <f>VLOOKUP(A671,BASE.!$A$2:$T$878,6,FALSE)</f>
        <v>Indefinida.</v>
      </c>
      <c r="G671" s="124" t="str">
        <f>VLOOKUP(A671,BASE.!$A$2:$T$878,7,FALSE)</f>
        <v>Según Ley Orgánica Nº 18.695, artículos 1º al 4º.</v>
      </c>
      <c r="H671" s="124" t="str">
        <f>VLOOKUP(A671,BASE.!$A$2:$T$878,8,FALSE)</f>
        <v>no tiene</v>
      </c>
      <c r="I671" s="124">
        <f>VLOOKUP(A671,BASE.!$A$2:$T$878,9,FALSE)</f>
        <v>0</v>
      </c>
      <c r="J671" s="124">
        <f>VLOOKUP(A671,BASE.!$A$2:$T$878,10,FALSE)</f>
        <v>0</v>
      </c>
      <c r="K671" s="124" t="str">
        <f>VLOOKUP(A671,BASE.!$A$2:$T$878,11,FALSE)</f>
        <v xml:space="preserve">Camilo Valentín Ossandón Espinoza.
</v>
      </c>
      <c r="L671" s="124" t="str">
        <f>VLOOKUP(A671,BASE.!$A$2:$T$878,12,FALSE)</f>
        <v xml:space="preserve">Diaguitas 31, comuna de Monte Patria, provincia de Limarí, Cuarta Región.
</v>
      </c>
      <c r="M671" s="124" t="str">
        <f>VLOOKUP(A671,BASE.!$A$2:$T$878,13,FALSE)</f>
        <v>IV</v>
      </c>
      <c r="N671" s="124" t="str">
        <f>VLOOKUP(A671,BASE.!$A$2:$T$878,14,FALSE)</f>
        <v>Monte Patria</v>
      </c>
      <c r="O671" s="124" t="str">
        <f>VLOOKUP(A671,BASE.!$A$2:$T$878,15,FALSE)</f>
        <v>Fonos: 53-711-058, 53-712-002</v>
      </c>
      <c r="P671" s="124" t="str">
        <f>VLOOKUP(A671,BASE.!$A$2:$T$878,16,FALSE)</f>
        <v>contacto@montepatria.net</v>
      </c>
      <c r="Q671" s="124">
        <f>VLOOKUP(A671,BASE.!$A$2:$T$878,17,FALSE)</f>
        <v>0</v>
      </c>
      <c r="R671" s="124">
        <f>VLOOKUP(A671,BASE.!$A$2:$T$878,18,FALSE)</f>
        <v>91001</v>
      </c>
      <c r="S671" s="124" t="str">
        <f>VLOOKUP(A671,BASE.!$A$2:$T$878,19,FALSE)</f>
        <v xml:space="preserve">No se acompañan. Aplica Informe Jurídico Nº 09, de  fecha 14 de marzo de 2011 del Departamento Jurídico y Dictamen Nº 070791, de 2009, de la Contraloría General de la República.  
</v>
      </c>
      <c r="T671" s="169">
        <f>VLOOKUP(A671,BASE.!$A$2:$T$878,20,FALSE)</f>
        <v>38658</v>
      </c>
      <c r="U671" s="183">
        <v>7212</v>
      </c>
      <c r="V671" s="184">
        <v>10037094</v>
      </c>
      <c r="W671" s="184">
        <v>26667594</v>
      </c>
      <c r="X671" s="170">
        <v>44286</v>
      </c>
      <c r="Y671" s="166" t="s">
        <v>7879</v>
      </c>
      <c r="Z671" s="166" t="s">
        <v>7880</v>
      </c>
      <c r="AA671" s="183" t="s">
        <v>8064</v>
      </c>
    </row>
    <row r="672" spans="1:27" x14ac:dyDescent="0.2">
      <c r="A672" s="183">
        <v>7215</v>
      </c>
      <c r="B672" s="124" t="str">
        <f>VLOOKUP(A672,BASE.!$A$2:$T$878,2,FALSE)</f>
        <v xml:space="preserve">
I. Municipalidad de Frutillar
</v>
      </c>
      <c r="C672" s="124">
        <f>VLOOKUP(A672,BASE.!$A$2:$T$878,3,FALSE)</f>
        <v>692207009</v>
      </c>
      <c r="D672" s="124" t="str">
        <f>VLOOKUP(A672,BASE.!$A$2:$T$878,4,FALSE)</f>
        <v>Municipalidad</v>
      </c>
      <c r="E672" s="124" t="str">
        <f>VLOOKUP(A672,BASE.!$A$2:$T$878,5,FALSE)</f>
        <v>Constitución Política de la República, artículo 107.</v>
      </c>
      <c r="F672" s="124" t="str">
        <f>VLOOKUP(A672,BASE.!$A$2:$T$878,6,FALSE)</f>
        <v>Indefinida.</v>
      </c>
      <c r="G672" s="124" t="str">
        <f>VLOOKUP(A672,BASE.!$A$2:$T$878,7,FALSE)</f>
        <v>Según Ley Orgánica Constitucional Nº 18.695, arts. 1º al 4º.</v>
      </c>
      <c r="H672" s="124" t="str">
        <f>VLOOKUP(A672,BASE.!$A$2:$T$878,8,FALSE)</f>
        <v>no tiene</v>
      </c>
      <c r="I672" s="124">
        <f>VLOOKUP(A672,BASE.!$A$2:$T$878,9,FALSE)</f>
        <v>0</v>
      </c>
      <c r="J672" s="124">
        <f>VLOOKUP(A672,BASE.!$A$2:$T$878,10,FALSE)</f>
        <v>0</v>
      </c>
      <c r="K672" s="124" t="str">
        <f>VLOOKUP(A672,BASE.!$A$2:$T$878,11,FALSE)</f>
        <v xml:space="preserve">Claus Pedro Lindemann Vierth,     </v>
      </c>
      <c r="L672" s="124" t="str">
        <f>VLOOKUP(A672,BASE.!$A$2:$T$878,12,FALSE)</f>
        <v>Philippi Nº 753, comuna de Frutillar, Provincia de Llanquihue, Décima Región de Los Lagos.</v>
      </c>
      <c r="M672" s="124" t="str">
        <f>VLOOKUP(A672,BASE.!$A$2:$T$878,13,FALSE)</f>
        <v>X</v>
      </c>
      <c r="N672" s="124" t="str">
        <f>VLOOKUP(A672,BASE.!$A$2:$T$878,14,FALSE)</f>
        <v>Frutillar</v>
      </c>
      <c r="O672" s="124">
        <f>VLOOKUP(A672,BASE.!$A$2:$T$878,15,FALSE)</f>
        <v>0</v>
      </c>
      <c r="P672" s="124">
        <f>VLOOKUP(A672,BASE.!$A$2:$T$878,16,FALSE)</f>
        <v>0</v>
      </c>
      <c r="Q672" s="124">
        <f>VLOOKUP(A672,BASE.!$A$2:$T$878,17,FALSE)</f>
        <v>0</v>
      </c>
      <c r="R672" s="124">
        <f>VLOOKUP(A672,BASE.!$A$2:$T$878,18,FALSE)</f>
        <v>91001</v>
      </c>
      <c r="S672" s="124" t="str">
        <f>VLOOKUP(A672,BASE.!$A$2:$T$878,19,FALSE)</f>
        <v xml:space="preserve">No se acompañan. Aplica Informe Jurídico Nº 09, de  fecha 14 de marzo de 2011 del Departamento Jurídico y Dictamen Nº 070791, de 2009, de la Contraloría General de la República.  
</v>
      </c>
      <c r="T672" s="169">
        <f>VLOOKUP(A672,BASE.!$A$2:$T$878,20,FALSE)</f>
        <v>38663</v>
      </c>
      <c r="U672" s="183">
        <v>7215</v>
      </c>
      <c r="V672" s="184">
        <v>4078122</v>
      </c>
      <c r="W672" s="184">
        <v>8274519</v>
      </c>
      <c r="X672" s="170">
        <v>44286</v>
      </c>
      <c r="Y672" s="166" t="s">
        <v>7879</v>
      </c>
      <c r="Z672" s="166" t="s">
        <v>7880</v>
      </c>
      <c r="AA672" s="183" t="s">
        <v>8065</v>
      </c>
    </row>
    <row r="673" spans="1:27" x14ac:dyDescent="0.2">
      <c r="A673" s="183">
        <v>7217</v>
      </c>
      <c r="B673" s="124" t="str">
        <f>VLOOKUP(A673,BASE.!$A$2:$T$878,2,FALSE)</f>
        <v xml:space="preserve">
I. Municipalidad de Pica
</v>
      </c>
      <c r="C673" s="124">
        <f>VLOOKUP(A673,BASE.!$A$2:$T$878,3,FALSE)</f>
        <v>690104008</v>
      </c>
      <c r="D673" s="124" t="str">
        <f>VLOOKUP(A673,BASE.!$A$2:$T$878,4,FALSE)</f>
        <v>Municipalidad</v>
      </c>
      <c r="E673" s="124" t="str">
        <f>VLOOKUP(A673,BASE.!$A$2:$T$878,5,FALSE)</f>
        <v>Constitución Política de la República, artículo 107.</v>
      </c>
      <c r="F673" s="124" t="str">
        <f>VLOOKUP(A673,BASE.!$A$2:$T$878,6,FALSE)</f>
        <v>Indefinida.</v>
      </c>
      <c r="G673" s="124" t="str">
        <f>VLOOKUP(A673,BASE.!$A$2:$T$878,7,FALSE)</f>
        <v>Según Ley Orgánica Nº 18.695, artículos 1º al 4º.</v>
      </c>
      <c r="H673" s="124" t="str">
        <f>VLOOKUP(A673,BASE.!$A$2:$T$878,8,FALSE)</f>
        <v>no tiene</v>
      </c>
      <c r="I673" s="124">
        <f>VLOOKUP(A673,BASE.!$A$2:$T$878,9,FALSE)</f>
        <v>0</v>
      </c>
      <c r="J673" s="124">
        <f>VLOOKUP(A673,BASE.!$A$2:$T$878,10,FALSE)</f>
        <v>0</v>
      </c>
      <c r="K673" s="124" t="str">
        <f>VLOOKUP(A673,BASE.!$A$2:$T$878,11,FALSE)</f>
        <v xml:space="preserve">Iván Manuel Infante Chacón      </v>
      </c>
      <c r="L673" s="124" t="str">
        <f>VLOOKUP(A673,BASE.!$A$2:$T$878,12,FALSE)</f>
        <v xml:space="preserve">Plaza de Armas Nº 20, comuna de Pica, Primera Región.
</v>
      </c>
      <c r="M673" s="124" t="str">
        <f>VLOOKUP(A673,BASE.!$A$2:$T$878,13,FALSE)</f>
        <v>I</v>
      </c>
      <c r="N673" s="124" t="str">
        <f>VLOOKUP(A673,BASE.!$A$2:$T$878,14,FALSE)</f>
        <v>Pica</v>
      </c>
      <c r="O673" s="124" t="str">
        <f>VLOOKUP(A673,BASE.!$A$2:$T$878,15,FALSE)</f>
        <v>Fonos: 57-741310 - 57-741340 – 57-741593</v>
      </c>
      <c r="P673" s="124" t="str">
        <f>VLOOKUP(A673,BASE.!$A$2:$T$878,16,FALSE)</f>
        <v>www.pica.cl        alcaldía@pica.cl</v>
      </c>
      <c r="Q673" s="124">
        <f>VLOOKUP(A673,BASE.!$A$2:$T$878,17,FALSE)</f>
        <v>0</v>
      </c>
      <c r="R673" s="124">
        <f>VLOOKUP(A673,BASE.!$A$2:$T$878,18,FALSE)</f>
        <v>91001</v>
      </c>
      <c r="S673" s="124" t="str">
        <f>VLOOKUP(A673,BASE.!$A$2:$T$878,19,FALSE)</f>
        <v>Se acompaña Balance General año 2004, aprobado por Unidad de Auditoría.</v>
      </c>
      <c r="T673" s="169">
        <f>VLOOKUP(A673,BASE.!$A$2:$T$878,20,FALSE)</f>
        <v>38673</v>
      </c>
      <c r="U673" s="183">
        <v>7217</v>
      </c>
      <c r="V673" s="184">
        <v>3663155</v>
      </c>
      <c r="W673" s="184">
        <v>7432550</v>
      </c>
      <c r="X673" s="170">
        <v>44286</v>
      </c>
      <c r="Y673" s="166" t="s">
        <v>7879</v>
      </c>
      <c r="Z673" s="166" t="s">
        <v>7880</v>
      </c>
      <c r="AA673" s="183" t="s">
        <v>8066</v>
      </c>
    </row>
    <row r="674" spans="1:27" x14ac:dyDescent="0.2">
      <c r="A674" s="183">
        <v>7219</v>
      </c>
      <c r="B674" s="124" t="str">
        <f>VLOOKUP(A674,BASE.!$A$2:$T$878,2,FALSE)</f>
        <v xml:space="preserve">
I. Municipalidad de Pirque
</v>
      </c>
      <c r="C674" s="124">
        <f>VLOOKUP(A674,BASE.!$A$2:$T$878,3,FALSE)</f>
        <v>690722003</v>
      </c>
      <c r="D674" s="124" t="str">
        <f>VLOOKUP(A674,BASE.!$A$2:$T$878,4,FALSE)</f>
        <v>Municipalidad</v>
      </c>
      <c r="E674" s="124" t="str">
        <f>VLOOKUP(A674,BASE.!$A$2:$T$878,5,FALSE)</f>
        <v>Constitución Política de la República, art. 107.</v>
      </c>
      <c r="F674" s="124" t="str">
        <f>VLOOKUP(A674,BASE.!$A$2:$T$878,6,FALSE)</f>
        <v>Indefinida.</v>
      </c>
      <c r="G674" s="124" t="str">
        <f>VLOOKUP(A674,BASE.!$A$2:$T$878,7,FALSE)</f>
        <v>Según Ley Orgánica Nº 18.695, arts. 1º al 4º.</v>
      </c>
      <c r="H674" s="124" t="str">
        <f>VLOOKUP(A674,BASE.!$A$2:$T$878,8,FALSE)</f>
        <v>no tiene</v>
      </c>
      <c r="I674" s="124">
        <f>VLOOKUP(A674,BASE.!$A$2:$T$878,9,FALSE)</f>
        <v>0</v>
      </c>
      <c r="J674" s="124">
        <f>VLOOKUP(A674,BASE.!$A$2:$T$878,10,FALSE)</f>
        <v>0</v>
      </c>
      <c r="K674" s="124" t="str">
        <f>VLOOKUP(A674,BASE.!$A$2:$T$878,11,FALSE)</f>
        <v xml:space="preserve">Cristian Balmaceda Undurraga, 
</v>
      </c>
      <c r="L674" s="124" t="str">
        <f>VLOOKUP(A674,BASE.!$A$2:$T$878,12,FALSE)</f>
        <v xml:space="preserve">
 Av. Concha y Toro 02548, Pirque
</v>
      </c>
      <c r="M674" s="124" t="str">
        <f>VLOOKUP(A674,BASE.!$A$2:$T$878,13,FALSE)</f>
        <v>XIII</v>
      </c>
      <c r="N674" s="124" t="str">
        <f>VLOOKUP(A674,BASE.!$A$2:$T$878,14,FALSE)</f>
        <v>Pirque</v>
      </c>
      <c r="O674" s="124" t="str">
        <f>VLOOKUP(A674,BASE.!$A$2:$T$878,15,FALSE)</f>
        <v xml:space="preserve">Mesa Central (56 02) 385 8500 </v>
      </c>
      <c r="P674" s="124">
        <f>VLOOKUP(A674,BASE.!$A$2:$T$878,16,FALSE)</f>
        <v>0</v>
      </c>
      <c r="Q674" s="124">
        <f>VLOOKUP(A674,BASE.!$A$2:$T$878,17,FALSE)</f>
        <v>0</v>
      </c>
      <c r="R674" s="124">
        <f>VLOOKUP(A674,BASE.!$A$2:$T$878,18,FALSE)</f>
        <v>91001</v>
      </c>
      <c r="S674" s="124" t="str">
        <f>VLOOKUP(A674,BASE.!$A$2:$T$878,19,FALSE)</f>
        <v xml:space="preserve">No se acompañan. Aplica Informe Jurídico Nº 09, de  fecha 14 de marzo de 2011 del Departamento Jurídico y Dictamen Nº 070791, de 2009, de la Contraloría General de la República.  </v>
      </c>
      <c r="T674" s="169">
        <f>VLOOKUP(A674,BASE.!$A$2:$T$878,20,FALSE)</f>
        <v>38686</v>
      </c>
      <c r="U674" s="183">
        <v>7219</v>
      </c>
      <c r="V674" s="184">
        <v>5723680</v>
      </c>
      <c r="W674" s="184">
        <v>11613360</v>
      </c>
      <c r="X674" s="170">
        <v>44286</v>
      </c>
      <c r="Y674" s="166" t="s">
        <v>7879</v>
      </c>
      <c r="Z674" s="166" t="s">
        <v>7880</v>
      </c>
      <c r="AA674" s="183" t="s">
        <v>8067</v>
      </c>
    </row>
    <row r="675" spans="1:27" x14ac:dyDescent="0.2">
      <c r="A675" s="183">
        <v>7220</v>
      </c>
      <c r="B675" s="124" t="str">
        <f>VLOOKUP(A675,BASE.!$A$2:$T$878,2,FALSE)</f>
        <v xml:space="preserve">
I. Municipalidad de Lampa
</v>
      </c>
      <c r="C675" s="124">
        <f>VLOOKUP(A675,BASE.!$A$2:$T$878,3,FALSE)</f>
        <v>690714000</v>
      </c>
      <c r="D675" s="124" t="str">
        <f>VLOOKUP(A675,BASE.!$A$2:$T$878,4,FALSE)</f>
        <v>Municipalidad</v>
      </c>
      <c r="E675" s="124" t="str">
        <f>VLOOKUP(A675,BASE.!$A$2:$T$878,5,FALSE)</f>
        <v>Constitución Política de la República, artículo 107.</v>
      </c>
      <c r="F675" s="124" t="str">
        <f>VLOOKUP(A675,BASE.!$A$2:$T$878,6,FALSE)</f>
        <v>Indefinida.</v>
      </c>
      <c r="G675" s="124" t="str">
        <f>VLOOKUP(A675,BASE.!$A$2:$T$878,7,FALSE)</f>
        <v>Según Ley Orgánica Nº 18.695, artículos 1º al 4º.</v>
      </c>
      <c r="H675" s="124" t="str">
        <f>VLOOKUP(A675,BASE.!$A$2:$T$878,8,FALSE)</f>
        <v>no tiene</v>
      </c>
      <c r="I675" s="124">
        <f>VLOOKUP(A675,BASE.!$A$2:$T$878,9,FALSE)</f>
        <v>0</v>
      </c>
      <c r="J675" s="124">
        <f>VLOOKUP(A675,BASE.!$A$2:$T$878,10,FALSE)</f>
        <v>0</v>
      </c>
      <c r="K675" s="124" t="str">
        <f>VLOOKUP(A675,BASE.!$A$2:$T$878,11,FALSE)</f>
        <v xml:space="preserve">Graciela Ortúzar Novoa          </v>
      </c>
      <c r="L675" s="124" t="str">
        <f>VLOOKUP(A675,BASE.!$A$2:$T$878,12,FALSE)</f>
        <v xml:space="preserve">Baquedano Nº 824, comuna de Lampa, Región Metropolitana.
</v>
      </c>
      <c r="M675" s="124" t="str">
        <f>VLOOKUP(A675,BASE.!$A$2:$T$878,13,FALSE)</f>
        <v>XIII</v>
      </c>
      <c r="N675" s="124" t="str">
        <f>VLOOKUP(A675,BASE.!$A$2:$T$878,14,FALSE)</f>
        <v>Lampa</v>
      </c>
      <c r="O675" s="124" t="str">
        <f>VLOOKUP(A675,BASE.!$A$2:$T$878,15,FALSE)</f>
        <v xml:space="preserve">Fonos: 2586100 – 2586115 /226568500/226568501
 Fax:  8422622 – 8422652
</v>
      </c>
      <c r="P675" s="124" t="str">
        <f>VLOOKUP(A675,BASE.!$A$2:$T$878,16,FALSE)</f>
        <v xml:space="preserve">alcaldia@lampa.cl
www.lampa.cl
</v>
      </c>
      <c r="Q675" s="124">
        <f>VLOOKUP(A675,BASE.!$A$2:$T$878,17,FALSE)</f>
        <v>0</v>
      </c>
      <c r="R675" s="124">
        <f>VLOOKUP(A675,BASE.!$A$2:$T$878,18,FALSE)</f>
        <v>91001</v>
      </c>
      <c r="S675" s="124" t="str">
        <f>VLOOKUP(A675,BASE.!$A$2:$T$878,19,FALSE)</f>
        <v>No se acompañan. Aplica Informe Jurídico Nº 09, de  fecha 14 de marzo de 2011 del Departamento Jurídico y Dictamen Nº 070791, de 2009, de la Contraloría General de la República</v>
      </c>
      <c r="T675" s="169">
        <f>VLOOKUP(A675,BASE.!$A$2:$T$878,20,FALSE)</f>
        <v>38686</v>
      </c>
      <c r="U675" s="183">
        <v>7220</v>
      </c>
      <c r="V675" s="184">
        <v>0</v>
      </c>
      <c r="W675" s="184">
        <v>178450</v>
      </c>
      <c r="X675" s="170">
        <v>44286</v>
      </c>
      <c r="Y675" s="166" t="s">
        <v>7879</v>
      </c>
      <c r="Z675" s="166" t="s">
        <v>7880</v>
      </c>
      <c r="AA675" s="183" t="s">
        <v>7978</v>
      </c>
    </row>
    <row r="676" spans="1:27" x14ac:dyDescent="0.2">
      <c r="A676" s="183">
        <v>7222</v>
      </c>
      <c r="B676" s="124" t="str">
        <f>VLOOKUP(A676,BASE.!$A$2:$T$878,2,FALSE)</f>
        <v xml:space="preserve">
I. Municipalidad de Diego de Almagro
</v>
      </c>
      <c r="C676" s="124" t="str">
        <f>VLOOKUP(A676,BASE.!$A$2:$T$878,3,FALSE)</f>
        <v>69250500K</v>
      </c>
      <c r="D676" s="124" t="str">
        <f>VLOOKUP(A676,BASE.!$A$2:$T$878,4,FALSE)</f>
        <v>Municipalidad</v>
      </c>
      <c r="E676" s="124" t="str">
        <f>VLOOKUP(A676,BASE.!$A$2:$T$878,5,FALSE)</f>
        <v>Constitución Política de la República, art. 107.</v>
      </c>
      <c r="F676" s="124" t="str">
        <f>VLOOKUP(A676,BASE.!$A$2:$T$878,6,FALSE)</f>
        <v>Indefinida.</v>
      </c>
      <c r="G676" s="124" t="str">
        <f>VLOOKUP(A676,BASE.!$A$2:$T$878,7,FALSE)</f>
        <v>Según Ley Orgánica Nº 18.695, arts. 1º al 4º.</v>
      </c>
      <c r="H676" s="124" t="str">
        <f>VLOOKUP(A676,BASE.!$A$2:$T$878,8,FALSE)</f>
        <v>no tiene</v>
      </c>
      <c r="I676" s="124">
        <f>VLOOKUP(A676,BASE.!$A$2:$T$878,9,FALSE)</f>
        <v>0</v>
      </c>
      <c r="J676" s="124">
        <f>VLOOKUP(A676,BASE.!$A$2:$T$878,10,FALSE)</f>
        <v>0</v>
      </c>
      <c r="K676" s="124" t="str">
        <f>VLOOKUP(A676,BASE.!$A$2:$T$878,11,FALSE)</f>
        <v xml:space="preserve">Isaías Florencio Zavala Torres, </v>
      </c>
      <c r="L676" s="124" t="str">
        <f>VLOOKUP(A676,BASE.!$A$2:$T$878,12,FALSE)</f>
        <v xml:space="preserve">Juan Martínez Nº 1403, comuna de Diego de Almagro, Tercera Región, casilla 13.
</v>
      </c>
      <c r="M676" s="124" t="str">
        <f>VLOOKUP(A676,BASE.!$A$2:$T$878,13,FALSE)</f>
        <v>III</v>
      </c>
      <c r="N676" s="124" t="str">
        <f>VLOOKUP(A676,BASE.!$A$2:$T$878,14,FALSE)</f>
        <v>Diego de Almagro</v>
      </c>
      <c r="O676" s="124" t="str">
        <f>VLOOKUP(A676,BASE.!$A$2:$T$878,15,FALSE)</f>
        <v>Fonos (52) 441049- 441534- 441027</v>
      </c>
      <c r="P676" s="124">
        <f>VLOOKUP(A676,BASE.!$A$2:$T$878,16,FALSE)</f>
        <v>0</v>
      </c>
      <c r="Q676" s="124">
        <f>VLOOKUP(A676,BASE.!$A$2:$T$878,17,FALSE)</f>
        <v>0</v>
      </c>
      <c r="R676" s="124">
        <f>VLOOKUP(A676,BASE.!$A$2:$T$878,18,FALSE)</f>
        <v>91001</v>
      </c>
      <c r="S676" s="124" t="str">
        <f>VLOOKUP(A676,BASE.!$A$2:$T$878,19,FALSE)</f>
        <v>No se acompañan. Aplica Informe Jurídico Nº 09, de  fecha 14 de marzo de 2011 del Departamento Jurídico y Dictamen Nº 070791, de 2009, de la Contraloría General de la República</v>
      </c>
      <c r="T676" s="169">
        <f>VLOOKUP(A676,BASE.!$A$2:$T$878,20,FALSE)</f>
        <v>38687</v>
      </c>
      <c r="U676" s="183">
        <v>7222</v>
      </c>
      <c r="V676" s="184">
        <v>141930</v>
      </c>
      <c r="W676" s="184">
        <v>4893746</v>
      </c>
      <c r="X676" s="170">
        <v>44286</v>
      </c>
      <c r="Y676" s="166" t="s">
        <v>7879</v>
      </c>
      <c r="Z676" s="166" t="s">
        <v>7880</v>
      </c>
      <c r="AA676" s="183" t="s">
        <v>8052</v>
      </c>
    </row>
    <row r="677" spans="1:27" x14ac:dyDescent="0.2">
      <c r="A677" s="183">
        <v>7223</v>
      </c>
      <c r="B677" s="124" t="str">
        <f>VLOOKUP(A677,BASE.!$A$2:$T$878,2,FALSE)</f>
        <v xml:space="preserve">
I. Municipalidad de Casablanca
</v>
      </c>
      <c r="C677" s="124">
        <f>VLOOKUP(A677,BASE.!$A$2:$T$878,3,FALSE)</f>
        <v>690614006</v>
      </c>
      <c r="D677" s="124" t="str">
        <f>VLOOKUP(A677,BASE.!$A$2:$T$878,4,FALSE)</f>
        <v>Municipalidad</v>
      </c>
      <c r="E677" s="124" t="str">
        <f>VLOOKUP(A677,BASE.!$A$2:$T$878,5,FALSE)</f>
        <v>Constitución Política de la República, artículo 107.</v>
      </c>
      <c r="F677" s="124" t="str">
        <f>VLOOKUP(A677,BASE.!$A$2:$T$878,6,FALSE)</f>
        <v>Indefinida.</v>
      </c>
      <c r="G677" s="124" t="str">
        <f>VLOOKUP(A677,BASE.!$A$2:$T$878,7,FALSE)</f>
        <v>Según Ley Orgánica Nº 18.695, artículos 1º al 4º.</v>
      </c>
      <c r="H677" s="124" t="str">
        <f>VLOOKUP(A677,BASE.!$A$2:$T$878,8,FALSE)</f>
        <v>no tiene</v>
      </c>
      <c r="I677" s="124">
        <f>VLOOKUP(A677,BASE.!$A$2:$T$878,9,FALSE)</f>
        <v>0</v>
      </c>
      <c r="J677" s="124">
        <f>VLOOKUP(A677,BASE.!$A$2:$T$878,10,FALSE)</f>
        <v>0</v>
      </c>
      <c r="K677" s="124" t="str">
        <f>VLOOKUP(A677,BASE.!$A$2:$T$878,11,FALSE)</f>
        <v xml:space="preserve">Rodrigo Martínez Roca, </v>
      </c>
      <c r="L677" s="124" t="str">
        <f>VLOOKUP(A677,BASE.!$A$2:$T$878,12,FALSE)</f>
        <v xml:space="preserve">Constitución N°111, comuna de Casablanca, provincia de Valparaíso, Quinta Región.
</v>
      </c>
      <c r="M677" s="124" t="str">
        <f>VLOOKUP(A677,BASE.!$A$2:$T$878,13,FALSE)</f>
        <v>V</v>
      </c>
      <c r="N677" s="124" t="str">
        <f>VLOOKUP(A677,BASE.!$A$2:$T$878,14,FALSE)</f>
        <v>Casablanca</v>
      </c>
      <c r="O677" s="124" t="str">
        <f>VLOOKUP(A677,BASE.!$A$2:$T$878,15,FALSE)</f>
        <v>Fonos: 32-277-400</v>
      </c>
      <c r="P677" s="124">
        <f>VLOOKUP(A677,BASE.!$A$2:$T$878,16,FALSE)</f>
        <v>0</v>
      </c>
      <c r="Q677" s="124">
        <f>VLOOKUP(A677,BASE.!$A$2:$T$878,17,FALSE)</f>
        <v>0</v>
      </c>
      <c r="R677" s="124">
        <f>VLOOKUP(A677,BASE.!$A$2:$T$878,18,FALSE)</f>
        <v>91001</v>
      </c>
      <c r="S677" s="124" t="str">
        <f>VLOOKUP(A677,BASE.!$A$2:$T$878,19,FALSE)</f>
        <v xml:space="preserve">No se acompañan. Aplica Informe Jurídico Nº 09, de  fecha 14 de marzo de 2011 del Departamento Jurídico y Dictamen Nº 070791, de 2009, de la Contraloría General de la República.  
</v>
      </c>
      <c r="T677" s="169">
        <f>VLOOKUP(A677,BASE.!$A$2:$T$878,20,FALSE)</f>
        <v>38687</v>
      </c>
      <c r="U677" s="183">
        <v>7223</v>
      </c>
      <c r="V677" s="184">
        <v>4149668</v>
      </c>
      <c r="W677" s="184">
        <v>8419686</v>
      </c>
      <c r="X677" s="170">
        <v>44286</v>
      </c>
      <c r="Y677" s="166" t="s">
        <v>7879</v>
      </c>
      <c r="Z677" s="166" t="s">
        <v>7880</v>
      </c>
      <c r="AA677" s="183" t="s">
        <v>8025</v>
      </c>
    </row>
    <row r="678" spans="1:27" x14ac:dyDescent="0.2">
      <c r="A678" s="183">
        <v>7224</v>
      </c>
      <c r="B678" s="124">
        <f>VLOOKUP(A678,BASE.!$A$2:$T$878,2,FALSE)</f>
        <v>0</v>
      </c>
      <c r="C678" s="124" t="str">
        <f>VLOOKUP(A678,BASE.!$A$2:$T$878,3,FALSE)</f>
        <v>69060700K</v>
      </c>
      <c r="D678" s="124" t="str">
        <f>VLOOKUP(A678,BASE.!$A$2:$T$878,4,FALSE)</f>
        <v>Municipalidad</v>
      </c>
      <c r="E678" s="124" t="str">
        <f>VLOOKUP(A678,BASE.!$A$2:$T$878,5,FALSE)</f>
        <v>Constitución Política de la República, art. 107.</v>
      </c>
      <c r="F678" s="124" t="str">
        <f>VLOOKUP(A678,BASE.!$A$2:$T$878,6,FALSE)</f>
        <v>Indefinida.</v>
      </c>
      <c r="G678" s="124" t="str">
        <f>VLOOKUP(A678,BASE.!$A$2:$T$878,7,FALSE)</f>
        <v>Según Ley Orgánica Nº 18.695, arts. 1º al 4º.</v>
      </c>
      <c r="H678" s="124" t="str">
        <f>VLOOKUP(A678,BASE.!$A$2:$T$878,8,FALSE)</f>
        <v>no tiene</v>
      </c>
      <c r="I678" s="124">
        <f>VLOOKUP(A678,BASE.!$A$2:$T$878,9,FALSE)</f>
        <v>0</v>
      </c>
      <c r="J678" s="124">
        <f>VLOOKUP(A678,BASE.!$A$2:$T$878,10,FALSE)</f>
        <v>0</v>
      </c>
      <c r="K678" s="124" t="str">
        <f>VLOOKUP(A678,BASE.!$A$2:$T$878,11,FALSE)</f>
        <v xml:space="preserve">Isaac Mauricio Carrasco Pardo </v>
      </c>
      <c r="L678" s="124" t="str">
        <f>VLOOKUP(A678,BASE.!$A$2:$T$878,12,FALSE)</f>
        <v xml:space="preserve">Normandie 1916, comuna de Quintero, Quinta Región.
</v>
      </c>
      <c r="M678" s="124" t="str">
        <f>VLOOKUP(A678,BASE.!$A$2:$T$878,13,FALSE)</f>
        <v>V</v>
      </c>
      <c r="N678" s="124" t="str">
        <f>VLOOKUP(A678,BASE.!$A$2:$T$878,14,FALSE)</f>
        <v>Quintero</v>
      </c>
      <c r="O678" s="124" t="str">
        <f>VLOOKUP(A678,BASE.!$A$2:$T$878,15,FALSE)</f>
        <v xml:space="preserve">Fono: 2379709710/ 2379615/ 2379655 
</v>
      </c>
      <c r="P678" s="124" t="str">
        <f>VLOOKUP(A678,BASE.!$A$2:$T$878,16,FALSE)</f>
        <v>Correo electrónico: mcarrasco@muniquintero.cl
                             mvillarroel@muniquintero.cl
                             dideco@muniquintero.cl
                             plucarelli@muniquintero.cl</v>
      </c>
      <c r="Q678" s="124">
        <f>VLOOKUP(A678,BASE.!$A$2:$T$878,17,FALSE)</f>
        <v>0</v>
      </c>
      <c r="R678" s="124">
        <f>VLOOKUP(A678,BASE.!$A$2:$T$878,18,FALSE)</f>
        <v>91001</v>
      </c>
      <c r="S678" s="124" t="str">
        <f>VLOOKUP(A678,BASE.!$A$2:$T$878,19,FALSE)</f>
        <v xml:space="preserve">No se acompañan. Aplica Informe Jurídico Nº 09, de  fecha 14 de marzo de 2011 del Departamento Jurídico y Dictamen Nº 070791, de 2009, de la Contraloría General de la República.  
.
</v>
      </c>
      <c r="T678" s="169">
        <f>VLOOKUP(A678,BASE.!$A$2:$T$878,20,FALSE)</f>
        <v>38691</v>
      </c>
      <c r="U678" s="183">
        <v>7224</v>
      </c>
      <c r="V678" s="184">
        <v>10016440</v>
      </c>
      <c r="W678" s="184">
        <v>10161690</v>
      </c>
      <c r="X678" s="170">
        <v>44286</v>
      </c>
      <c r="Y678" s="166" t="s">
        <v>7879</v>
      </c>
      <c r="Z678" s="166" t="s">
        <v>7880</v>
      </c>
      <c r="AA678" s="183" t="s">
        <v>7897</v>
      </c>
    </row>
    <row r="679" spans="1:27" x14ac:dyDescent="0.2">
      <c r="A679" s="183">
        <v>7225</v>
      </c>
      <c r="B679" s="124" t="str">
        <f>VLOOKUP(A679,BASE.!$A$2:$T$878,2,FALSE)</f>
        <v xml:space="preserve">
I. Municipalidad de Petorca
</v>
      </c>
      <c r="C679" s="124">
        <f>VLOOKUP(A679,BASE.!$A$2:$T$878,3,FALSE)</f>
        <v>690505002</v>
      </c>
      <c r="D679" s="124" t="str">
        <f>VLOOKUP(A679,BASE.!$A$2:$T$878,4,FALSE)</f>
        <v>Municipalidad</v>
      </c>
      <c r="E679" s="124" t="str">
        <f>VLOOKUP(A679,BASE.!$A$2:$T$878,5,FALSE)</f>
        <v>Constitución Política de la República, artículo 118.</v>
      </c>
      <c r="F679" s="124" t="str">
        <f>VLOOKUP(A679,BASE.!$A$2:$T$878,6,FALSE)</f>
        <v>Indefinida.</v>
      </c>
      <c r="G679" s="124" t="str">
        <f>VLOOKUP(A679,BASE.!$A$2:$T$878,7,FALSE)</f>
        <v>Según Ley Orgánica Constitucional Nº 18.695, arts. 1º al 4º.</v>
      </c>
      <c r="H679" s="124" t="str">
        <f>VLOOKUP(A679,BASE.!$A$2:$T$878,8,FALSE)</f>
        <v>no tiene</v>
      </c>
      <c r="I679" s="124">
        <f>VLOOKUP(A679,BASE.!$A$2:$T$878,9,FALSE)</f>
        <v>0</v>
      </c>
      <c r="J679" s="124">
        <f>VLOOKUP(A679,BASE.!$A$2:$T$878,10,FALSE)</f>
        <v>0</v>
      </c>
      <c r="K679" s="124" t="str">
        <f>VLOOKUP(A679,BASE.!$A$2:$T$878,11,FALSE)</f>
        <v xml:space="preserve">Gustavo Fernando Valdenegro Rubillo </v>
      </c>
      <c r="L679" s="124" t="str">
        <f>VLOOKUP(A679,BASE.!$A$2:$T$878,12,FALSE)</f>
        <v>Calle Silva Nº225, comuna de Petorca, V Región.</v>
      </c>
      <c r="M679" s="124" t="str">
        <f>VLOOKUP(A679,BASE.!$A$2:$T$878,13,FALSE)</f>
        <v>V</v>
      </c>
      <c r="N679" s="124" t="str">
        <f>VLOOKUP(A679,BASE.!$A$2:$T$878,14,FALSE)</f>
        <v>Petorca</v>
      </c>
      <c r="O679" s="124">
        <f>VLOOKUP(A679,BASE.!$A$2:$T$878,15,FALSE)</f>
        <v>0</v>
      </c>
      <c r="P679" s="124">
        <f>VLOOKUP(A679,BASE.!$A$2:$T$878,16,FALSE)</f>
        <v>0</v>
      </c>
      <c r="Q679" s="124">
        <f>VLOOKUP(A679,BASE.!$A$2:$T$878,17,FALSE)</f>
        <v>0</v>
      </c>
      <c r="R679" s="124">
        <f>VLOOKUP(A679,BASE.!$A$2:$T$878,18,FALSE)</f>
        <v>91001</v>
      </c>
      <c r="S679" s="124" t="str">
        <f>VLOOKUP(A679,BASE.!$A$2:$T$878,19,FALSE)</f>
        <v xml:space="preserve">No se acompañan. Aplica Informe Jurídico Nº 09, de  fecha 14 de marzo de 2011 del Departamento Jurídico y Dictamen Nº 070791, de 2009, de la Contraloría General de la República.  
</v>
      </c>
      <c r="T679" s="169">
        <f>VLOOKUP(A679,BASE.!$A$2:$T$878,20,FALSE)</f>
        <v>38695</v>
      </c>
      <c r="U679" s="183">
        <v>7225</v>
      </c>
      <c r="V679" s="184">
        <v>5723680</v>
      </c>
      <c r="W679" s="184">
        <v>5806680</v>
      </c>
      <c r="X679" s="170">
        <v>44286</v>
      </c>
      <c r="Y679" s="166" t="s">
        <v>7879</v>
      </c>
      <c r="Z679" s="166" t="s">
        <v>7880</v>
      </c>
      <c r="AA679" s="183" t="s">
        <v>8046</v>
      </c>
    </row>
    <row r="680" spans="1:27" x14ac:dyDescent="0.2">
      <c r="A680" s="183">
        <v>7226</v>
      </c>
      <c r="B680" s="124" t="str">
        <f>VLOOKUP(A680,BASE.!$A$2:$T$878,2,FALSE)</f>
        <v xml:space="preserve">
I. Municipalidad de Cerrillos
</v>
      </c>
      <c r="C680" s="124">
        <f>VLOOKUP(A680,BASE.!$A$2:$T$878,3,FALSE)</f>
        <v>692550005</v>
      </c>
      <c r="D680" s="124" t="str">
        <f>VLOOKUP(A680,BASE.!$A$2:$T$878,4,FALSE)</f>
        <v>Municipalidad</v>
      </c>
      <c r="E680" s="124" t="str">
        <f>VLOOKUP(A680,BASE.!$A$2:$T$878,5,FALSE)</f>
        <v>Constitución Política de la República, artículo 107.</v>
      </c>
      <c r="F680" s="124" t="str">
        <f>VLOOKUP(A680,BASE.!$A$2:$T$878,6,FALSE)</f>
        <v>Indefinida.</v>
      </c>
      <c r="G680" s="124" t="str">
        <f>VLOOKUP(A680,BASE.!$A$2:$T$878,7,FALSE)</f>
        <v>Según Ley Orgánica Nº 18.695, artículos 1º al 4º.</v>
      </c>
      <c r="H680" s="124" t="str">
        <f>VLOOKUP(A680,BASE.!$A$2:$T$878,8,FALSE)</f>
        <v>no tiene</v>
      </c>
      <c r="I680" s="124">
        <f>VLOOKUP(A680,BASE.!$A$2:$T$878,9,FALSE)</f>
        <v>0</v>
      </c>
      <c r="J680" s="124">
        <f>VLOOKUP(A680,BASE.!$A$2:$T$878,10,FALSE)</f>
        <v>0</v>
      </c>
      <c r="K680" s="124" t="str">
        <f>VLOOKUP(A680,BASE.!$A$2:$T$878,11,FALSE)</f>
        <v xml:space="preserve">Arturo Aguirre Gacitúa, </v>
      </c>
      <c r="L680" s="124" t="str">
        <f>VLOOKUP(A680,BASE.!$A$2:$T$878,12,FALSE)</f>
        <v xml:space="preserve">Piloto Lazo Nº 120, comuna de Cerrillos, Región Metropolitana.
</v>
      </c>
      <c r="M680" s="124" t="str">
        <f>VLOOKUP(A680,BASE.!$A$2:$T$878,13,FALSE)</f>
        <v>XIII</v>
      </c>
      <c r="N680" s="124" t="str">
        <f>VLOOKUP(A680,BASE.!$A$2:$T$878,14,FALSE)</f>
        <v>Cerrillos</v>
      </c>
      <c r="O680" s="124">
        <f>VLOOKUP(A680,BASE.!$A$2:$T$878,15,FALSE)</f>
        <v>0</v>
      </c>
      <c r="P680" s="124" t="str">
        <f>VLOOKUP(A680,BASE.!$A$2:$T$878,16,FALSE)</f>
        <v>sec_alcalde@mcerrillos.cl – alcaldiacerrillos@gmail.com</v>
      </c>
      <c r="Q680" s="124">
        <f>VLOOKUP(A680,BASE.!$A$2:$T$878,17,FALSE)</f>
        <v>0</v>
      </c>
      <c r="R680" s="124">
        <f>VLOOKUP(A680,BASE.!$A$2:$T$878,18,FALSE)</f>
        <v>91001</v>
      </c>
      <c r="S680" s="124" t="str">
        <f>VLOOKUP(A680,BASE.!$A$2:$T$878,19,FALSE)</f>
        <v xml:space="preserve">No se acompañan. Aplica Informe Jurídico Nº 09, de  fecha 14 de marzo de 2011 del Departamento Jurídico y Dictamen Nº 070791, de 2009, de la Contraloría General de la República.  
</v>
      </c>
      <c r="T680" s="169">
        <f>VLOOKUP(A680,BASE.!$A$2:$T$878,20,FALSE)</f>
        <v>38695</v>
      </c>
      <c r="U680" s="183">
        <v>7226</v>
      </c>
      <c r="V680" s="184">
        <v>6439140</v>
      </c>
      <c r="W680" s="184">
        <v>19317420</v>
      </c>
      <c r="X680" s="170">
        <v>44286</v>
      </c>
      <c r="Y680" s="166" t="s">
        <v>7879</v>
      </c>
      <c r="Z680" s="166" t="s">
        <v>7880</v>
      </c>
      <c r="AA680" s="183" t="s">
        <v>7896</v>
      </c>
    </row>
    <row r="681" spans="1:27" x14ac:dyDescent="0.2">
      <c r="A681" s="183">
        <v>7228</v>
      </c>
      <c r="B681" s="124" t="str">
        <f>VLOOKUP(A681,BASE.!$A$2:$T$878,2,FALSE)</f>
        <v xml:space="preserve">
I. Municipalidad de  Catemu
</v>
      </c>
      <c r="C681" s="124">
        <f>VLOOKUP(A681,BASE.!$A$2:$T$878,3,FALSE)</f>
        <v>690509008</v>
      </c>
      <c r="D681" s="124" t="str">
        <f>VLOOKUP(A681,BASE.!$A$2:$T$878,4,FALSE)</f>
        <v>Municipalidad</v>
      </c>
      <c r="E681" s="124" t="str">
        <f>VLOOKUP(A681,BASE.!$A$2:$T$878,5,FALSE)</f>
        <v>Constitución Política de la República, artículo 107.</v>
      </c>
      <c r="F681" s="124" t="str">
        <f>VLOOKUP(A681,BASE.!$A$2:$T$878,6,FALSE)</f>
        <v>Indefinida.</v>
      </c>
      <c r="G681" s="124" t="str">
        <f>VLOOKUP(A681,BASE.!$A$2:$T$878,7,FALSE)</f>
        <v>Según Ley Orgánica Nº 18.695, artículos 1º al 4º.</v>
      </c>
      <c r="H681" s="124" t="str">
        <f>VLOOKUP(A681,BASE.!$A$2:$T$878,8,FALSE)</f>
        <v>no tiene</v>
      </c>
      <c r="I681" s="124">
        <f>VLOOKUP(A681,BASE.!$A$2:$T$878,9,FALSE)</f>
        <v>0</v>
      </c>
      <c r="J681" s="124">
        <f>VLOOKUP(A681,BASE.!$A$2:$T$878,10,FALSE)</f>
        <v>0</v>
      </c>
      <c r="K681" s="124" t="str">
        <f>VLOOKUP(A681,BASE.!$A$2:$T$878,11,FALSE)</f>
        <v>Boris Ernesto Luksic Nieto,</v>
      </c>
      <c r="L681" s="124" t="str">
        <f>VLOOKUP(A681,BASE.!$A$2:$T$878,12,FALSE)</f>
        <v xml:space="preserve">Calle Borjas García Huidobro Nº 025, comuna de Catemu,  provincia de Valparaíso, Quinta Región.
</v>
      </c>
      <c r="M681" s="124" t="str">
        <f>VLOOKUP(A681,BASE.!$A$2:$T$878,13,FALSE)</f>
        <v>V</v>
      </c>
      <c r="N681" s="124" t="str">
        <f>VLOOKUP(A681,BASE.!$A$2:$T$878,14,FALSE)</f>
        <v xml:space="preserve"> Catemu</v>
      </c>
      <c r="O681" s="124">
        <f>VLOOKUP(A681,BASE.!$A$2:$T$878,15,FALSE)</f>
        <v>0</v>
      </c>
      <c r="P681" s="124">
        <f>VLOOKUP(A681,BASE.!$A$2:$T$878,16,FALSE)</f>
        <v>0</v>
      </c>
      <c r="Q681" s="124">
        <f>VLOOKUP(A681,BASE.!$A$2:$T$878,17,FALSE)</f>
        <v>0</v>
      </c>
      <c r="R681" s="124">
        <f>VLOOKUP(A681,BASE.!$A$2:$T$878,18,FALSE)</f>
        <v>91001</v>
      </c>
      <c r="S681" s="124" t="str">
        <f>VLOOKUP(A681,BASE.!$A$2:$T$878,19,FALSE)</f>
        <v xml:space="preserve">No se acompañan. Aplica Informe Jurídico Nº 09, de  fecha 14 de marzo de 2011 del Departamento Jurídico y Dictamen Nº 070791, de 2009, de la Contraloría General de la República.  
</v>
      </c>
      <c r="T681" s="169">
        <f>VLOOKUP(A681,BASE.!$A$2:$T$878,20,FALSE)</f>
        <v>38700</v>
      </c>
      <c r="U681" s="183">
        <v>7228</v>
      </c>
      <c r="V681" s="184">
        <v>6215058</v>
      </c>
      <c r="W681" s="184">
        <v>6305184</v>
      </c>
      <c r="X681" s="170">
        <v>44286</v>
      </c>
      <c r="Y681" s="166" t="s">
        <v>7879</v>
      </c>
      <c r="Z681" s="166" t="s">
        <v>7880</v>
      </c>
      <c r="AA681" s="183" t="s">
        <v>8026</v>
      </c>
    </row>
    <row r="682" spans="1:27" x14ac:dyDescent="0.2">
      <c r="A682" s="183">
        <v>7229</v>
      </c>
      <c r="B682" s="124" t="str">
        <f>VLOOKUP(A682,BASE.!$A$2:$T$878,2,FALSE)</f>
        <v xml:space="preserve">
I. Municipalidad de Caldera
</v>
      </c>
      <c r="C682" s="124">
        <f>VLOOKUP(A682,BASE.!$A$2:$T$878,3,FALSE)</f>
        <v>690303000</v>
      </c>
      <c r="D682" s="124" t="str">
        <f>VLOOKUP(A682,BASE.!$A$2:$T$878,4,FALSE)</f>
        <v>Municipalidad</v>
      </c>
      <c r="E682" s="124" t="str">
        <f>VLOOKUP(A682,BASE.!$A$2:$T$878,5,FALSE)</f>
        <v>Constitución Política de la República, art. 107.</v>
      </c>
      <c r="F682" s="124" t="str">
        <f>VLOOKUP(A682,BASE.!$A$2:$T$878,6,FALSE)</f>
        <v>Indefinida.</v>
      </c>
      <c r="G682" s="124" t="str">
        <f>VLOOKUP(A682,BASE.!$A$2:$T$878,7,FALSE)</f>
        <v>Según Ley Orgánica Nº 18.695, arts. 1º al 4º.</v>
      </c>
      <c r="H682" s="124" t="str">
        <f>VLOOKUP(A682,BASE.!$A$2:$T$878,8,FALSE)</f>
        <v>no tiene</v>
      </c>
      <c r="I682" s="124">
        <f>VLOOKUP(A682,BASE.!$A$2:$T$878,9,FALSE)</f>
        <v>0</v>
      </c>
      <c r="J682" s="124">
        <f>VLOOKUP(A682,BASE.!$A$2:$T$878,10,FALSE)</f>
        <v>0</v>
      </c>
      <c r="K682" s="124" t="str">
        <f>VLOOKUP(A682,BASE.!$A$2:$T$878,11,FALSE)</f>
        <v xml:space="preserve">Brunilda Clementina Gonzalez Anjel, </v>
      </c>
      <c r="L682" s="124" t="str">
        <f>VLOOKUP(A682,BASE.!$A$2:$T$878,12,FALSE)</f>
        <v xml:space="preserve">Cousiño Nº 395, comuna de Caldera, Tercera Región, casilla 24.
</v>
      </c>
      <c r="M682" s="124" t="str">
        <f>VLOOKUP(A682,BASE.!$A$2:$T$878,13,FALSE)</f>
        <v>III</v>
      </c>
      <c r="N682" s="124" t="str">
        <f>VLOOKUP(A682,BASE.!$A$2:$T$878,14,FALSE)</f>
        <v>Caldera</v>
      </c>
      <c r="O682" s="124" t="str">
        <f>VLOOKUP(A682,BASE.!$A$2:$T$878,15,FALSE)</f>
        <v>Fonos (52) 315234- 315260- 535560</v>
      </c>
      <c r="P682" s="124" t="str">
        <f>VLOOKUP(A682,BASE.!$A$2:$T$878,16,FALSE)</f>
        <v xml:space="preserve">Correo electrónico: alcaldia@caldera.cl </v>
      </c>
      <c r="Q682" s="124">
        <f>VLOOKUP(A682,BASE.!$A$2:$T$878,17,FALSE)</f>
        <v>0</v>
      </c>
      <c r="R682" s="124">
        <f>VLOOKUP(A682,BASE.!$A$2:$T$878,18,FALSE)</f>
        <v>91001</v>
      </c>
      <c r="S682" s="124" t="str">
        <f>VLOOKUP(A682,BASE.!$A$2:$T$878,19,FALSE)</f>
        <v xml:space="preserve">No se acompañan. Aplica Informe Jurídico Nº 09, de  fecha 14 de marzo de 2011 del Departamento Jurídico y Dictamen Nº 070791, de 2009, de la Contraloría General de la República.  
</v>
      </c>
      <c r="T682" s="169">
        <f>VLOOKUP(A682,BASE.!$A$2:$T$878,20,FALSE)</f>
        <v>38700</v>
      </c>
      <c r="U682" s="183">
        <v>7229</v>
      </c>
      <c r="V682" s="184">
        <v>5056871</v>
      </c>
      <c r="W682" s="184">
        <v>15170613</v>
      </c>
      <c r="X682" s="170">
        <v>44286</v>
      </c>
      <c r="Y682" s="166" t="s">
        <v>7879</v>
      </c>
      <c r="Z682" s="166" t="s">
        <v>7880</v>
      </c>
      <c r="AA682" s="183" t="s">
        <v>7953</v>
      </c>
    </row>
    <row r="683" spans="1:27" x14ac:dyDescent="0.2">
      <c r="A683" s="183">
        <v>7231</v>
      </c>
      <c r="B683" s="124" t="str">
        <f>VLOOKUP(A683,BASE.!$A$2:$T$878,2,FALSE)</f>
        <v xml:space="preserve">
I. Municipalidad de Independencia
</v>
      </c>
      <c r="C683" s="124">
        <f>VLOOKUP(A683,BASE.!$A$2:$T$878,3,FALSE)</f>
        <v>692555007</v>
      </c>
      <c r="D683" s="124" t="str">
        <f>VLOOKUP(A683,BASE.!$A$2:$T$878,4,FALSE)</f>
        <v>Municipalidad</v>
      </c>
      <c r="E683" s="124" t="str">
        <f>VLOOKUP(A683,BASE.!$A$2:$T$878,5,FALSE)</f>
        <v>Constitución Política de la República, artículo 107.</v>
      </c>
      <c r="F683" s="124" t="str">
        <f>VLOOKUP(A683,BASE.!$A$2:$T$878,6,FALSE)</f>
        <v>Indefinida.</v>
      </c>
      <c r="G683" s="124" t="str">
        <f>VLOOKUP(A683,BASE.!$A$2:$T$878,7,FALSE)</f>
        <v>Según Ley Orgánica Nº 18.695, artículos 1º al 4º.</v>
      </c>
      <c r="H683" s="124" t="str">
        <f>VLOOKUP(A683,BASE.!$A$2:$T$878,8,FALSE)</f>
        <v>no tiene</v>
      </c>
      <c r="I683" s="124">
        <f>VLOOKUP(A683,BASE.!$A$2:$T$878,9,FALSE)</f>
        <v>0</v>
      </c>
      <c r="J683" s="124">
        <f>VLOOKUP(A683,BASE.!$A$2:$T$878,10,FALSE)</f>
        <v>0</v>
      </c>
      <c r="K683" s="124" t="str">
        <f>VLOOKUP(A683,BASE.!$A$2:$T$878,11,FALSE)</f>
        <v xml:space="preserve">Gonzalo Durán Baronti, </v>
      </c>
      <c r="L683" s="124" t="str">
        <f>VLOOKUP(A683,BASE.!$A$2:$T$878,12,FALSE)</f>
        <v xml:space="preserve">Avda. Independencia Nº 834, comuna de Independencia,  Región Metropolitana .
</v>
      </c>
      <c r="M683" s="124" t="str">
        <f>VLOOKUP(A683,BASE.!$A$2:$T$878,13,FALSE)</f>
        <v>XIII</v>
      </c>
      <c r="N683" s="124" t="str">
        <f>VLOOKUP(A683,BASE.!$A$2:$T$878,14,FALSE)</f>
        <v>Independencia</v>
      </c>
      <c r="O683" s="124" t="str">
        <f>VLOOKUP(A683,BASE.!$A$2:$T$878,15,FALSE)</f>
        <v>Fono: 4442000</v>
      </c>
      <c r="P683" s="124" t="str">
        <f>VLOOKUP(A683,BASE.!$A$2:$T$878,16,FALSE)</f>
        <v xml:space="preserve">relacionespublicas@independencia.cl
</v>
      </c>
      <c r="Q683" s="124">
        <f>VLOOKUP(A683,BASE.!$A$2:$T$878,17,FALSE)</f>
        <v>0</v>
      </c>
      <c r="R683" s="124">
        <f>VLOOKUP(A683,BASE.!$A$2:$T$878,18,FALSE)</f>
        <v>91001</v>
      </c>
      <c r="S683" s="124" t="str">
        <f>VLOOKUP(A683,BASE.!$A$2:$T$878,19,FALSE)</f>
        <v xml:space="preserve">No se acompañan. Aplica Informe Jurídico Nº 09, de  fecha 14 de marzo de 2011 del Departamento Jurídico y Dictamen Nº 070791, de 2009, de la Contraloría General de la República.  
</v>
      </c>
      <c r="T683" s="169">
        <f>VLOOKUP(A683,BASE.!$A$2:$T$878,20,FALSE)</f>
        <v>38700</v>
      </c>
      <c r="U683" s="183">
        <v>7231</v>
      </c>
      <c r="V683" s="184">
        <v>6439140</v>
      </c>
      <c r="W683" s="184">
        <v>13085994</v>
      </c>
      <c r="X683" s="170">
        <v>44286</v>
      </c>
      <c r="Y683" s="166" t="s">
        <v>7879</v>
      </c>
      <c r="Z683" s="166" t="s">
        <v>7880</v>
      </c>
      <c r="AA683" s="183" t="s">
        <v>250</v>
      </c>
    </row>
    <row r="684" spans="1:27" x14ac:dyDescent="0.2">
      <c r="A684" s="183">
        <v>7232</v>
      </c>
      <c r="B684" s="124" t="str">
        <f>VLOOKUP(A684,BASE.!$A$2:$T$878,2,FALSE)</f>
        <v xml:space="preserve">
I. Municipalidad de Arauco
</v>
      </c>
      <c r="C684" s="124">
        <f>VLOOKUP(A684,BASE.!$A$2:$T$878,3,FALSE)</f>
        <v>691601005</v>
      </c>
      <c r="D684" s="124" t="str">
        <f>VLOOKUP(A684,BASE.!$A$2:$T$878,4,FALSE)</f>
        <v>Municipalidad</v>
      </c>
      <c r="E684" s="124" t="str">
        <f>VLOOKUP(A684,BASE.!$A$2:$T$878,5,FALSE)</f>
        <v>Constitución Política de la República, art. 107.</v>
      </c>
      <c r="F684" s="124" t="str">
        <f>VLOOKUP(A684,BASE.!$A$2:$T$878,6,FALSE)</f>
        <v>Indefinida.</v>
      </c>
      <c r="G684" s="124" t="str">
        <f>VLOOKUP(A684,BASE.!$A$2:$T$878,7,FALSE)</f>
        <v>Según Ley Orgánica Nº 18.695, arts. 1º al 4º.</v>
      </c>
      <c r="H684" s="124" t="str">
        <f>VLOOKUP(A684,BASE.!$A$2:$T$878,8,FALSE)</f>
        <v>no tiene</v>
      </c>
      <c r="I684" s="124">
        <f>VLOOKUP(A684,BASE.!$A$2:$T$878,9,FALSE)</f>
        <v>0</v>
      </c>
      <c r="J684" s="124">
        <f>VLOOKUP(A684,BASE.!$A$2:$T$878,10,FALSE)</f>
        <v>0</v>
      </c>
      <c r="K684" s="124" t="str">
        <f>VLOOKUP(A684,BASE.!$A$2:$T$878,11,FALSE)</f>
        <v xml:space="preserve">Juan Mauricio Alarcón Guzmán </v>
      </c>
      <c r="L684" s="124" t="str">
        <f>VLOOKUP(A684,BASE.!$A$2:$T$878,12,FALSE)</f>
        <v xml:space="preserve">Covadonga Nº527, comuna de Arauco, Octava Región.
</v>
      </c>
      <c r="M684" s="124" t="str">
        <f>VLOOKUP(A684,BASE.!$A$2:$T$878,13,FALSE)</f>
        <v>VIII</v>
      </c>
      <c r="N684" s="124" t="str">
        <f>VLOOKUP(A684,BASE.!$A$2:$T$878,14,FALSE)</f>
        <v xml:space="preserve"> Arauco</v>
      </c>
      <c r="O684" s="124" t="str">
        <f>VLOOKUP(A684,BASE.!$A$2:$T$878,15,FALSE)</f>
        <v xml:space="preserve">412 168071 - 412 168072
</v>
      </c>
      <c r="P684" s="124" t="str">
        <f>VLOOKUP(A684,BASE.!$A$2:$T$878,16,FALSE)</f>
        <v>alcaldia@muniarauco.cl</v>
      </c>
      <c r="Q684" s="124">
        <f>VLOOKUP(A684,BASE.!$A$2:$T$878,17,FALSE)</f>
        <v>0</v>
      </c>
      <c r="R684" s="124">
        <f>VLOOKUP(A684,BASE.!$A$2:$T$878,18,FALSE)</f>
        <v>91001</v>
      </c>
      <c r="S684" s="124" t="str">
        <f>VLOOKUP(A684,BASE.!$A$2:$T$878,19,FALSE)</f>
        <v xml:space="preserve">No se acompañan. Aplica Informe Jurídico Nº 09, de  fecha 14 de marzo de 2011 del Departamento Jurídico y Dictamen Nº 070791, de 2009, de la Contraloría General de la República.  
</v>
      </c>
      <c r="T684" s="169">
        <f>VLOOKUP(A684,BASE.!$A$2:$T$878,20,FALSE)</f>
        <v>38700</v>
      </c>
      <c r="U684" s="183">
        <v>7232</v>
      </c>
      <c r="V684" s="184">
        <v>5056871</v>
      </c>
      <c r="W684" s="184">
        <v>10260403</v>
      </c>
      <c r="X684" s="170">
        <v>44286</v>
      </c>
      <c r="Y684" s="166" t="s">
        <v>7879</v>
      </c>
      <c r="Z684" s="166" t="s">
        <v>7880</v>
      </c>
      <c r="AA684" s="183" t="s">
        <v>8021</v>
      </c>
    </row>
    <row r="685" spans="1:27" x14ac:dyDescent="0.2">
      <c r="A685" s="183">
        <v>7233</v>
      </c>
      <c r="B685" s="124" t="str">
        <f>VLOOKUP(A685,BASE.!$A$2:$T$878,2,FALSE)</f>
        <v xml:space="preserve">
I. Municipalidad de Collipulli
</v>
      </c>
      <c r="C685" s="124" t="str">
        <f>VLOOKUP(A685,BASE.!$A$2:$T$878,3,FALSE)</f>
        <v>69180500K</v>
      </c>
      <c r="D685" s="124" t="str">
        <f>VLOOKUP(A685,BASE.!$A$2:$T$878,4,FALSE)</f>
        <v>Municipalidad</v>
      </c>
      <c r="E685" s="124" t="str">
        <f>VLOOKUP(A685,BASE.!$A$2:$T$878,5,FALSE)</f>
        <v>Constitución Política de la República, artículo 107.</v>
      </c>
      <c r="F685" s="124" t="str">
        <f>VLOOKUP(A685,BASE.!$A$2:$T$878,6,FALSE)</f>
        <v>Indefinida.</v>
      </c>
      <c r="G685" s="124" t="str">
        <f>VLOOKUP(A685,BASE.!$A$2:$T$878,7,FALSE)</f>
        <v>Según Ley Orgánica Nº 18.695, artículos 1º al 4º.</v>
      </c>
      <c r="H685" s="124" t="str">
        <f>VLOOKUP(A685,BASE.!$A$2:$T$878,8,FALSE)</f>
        <v>no tiene</v>
      </c>
      <c r="I685" s="124">
        <f>VLOOKUP(A685,BASE.!$A$2:$T$878,9,FALSE)</f>
        <v>0</v>
      </c>
      <c r="J685" s="124">
        <f>VLOOKUP(A685,BASE.!$A$2:$T$878,10,FALSE)</f>
        <v>0</v>
      </c>
      <c r="K685" s="124" t="str">
        <f>VLOOKUP(A685,BASE.!$A$2:$T$878,11,FALSE)</f>
        <v xml:space="preserve">Manuel Jesús Macaya Ramírez,  </v>
      </c>
      <c r="L685" s="124" t="str">
        <f>VLOOKUP(A685,BASE.!$A$2:$T$878,12,FALSE)</f>
        <v xml:space="preserve">Avenida Saavedra Sur Nº 1355, comuna de Collipulli, Región de la Araucanía.
</v>
      </c>
      <c r="M685" s="124" t="str">
        <f>VLOOKUP(A685,BASE.!$A$2:$T$878,13,FALSE)</f>
        <v>IX</v>
      </c>
      <c r="N685" s="124" t="str">
        <f>VLOOKUP(A685,BASE.!$A$2:$T$878,14,FALSE)</f>
        <v>Collipulli</v>
      </c>
      <c r="O685" s="124" t="str">
        <f>VLOOKUP(A685,BASE.!$A$2:$T$878,15,FALSE)</f>
        <v>Fono: 45- 993052 / 918464 / 918460 
/ 2918460</v>
      </c>
      <c r="P685" s="124" t="str">
        <f>VLOOKUP(A685,BASE.!$A$2:$T$878,16,FALSE)</f>
        <v>leopoldorosales@gmail.com
direcfinanzas@municipalidadcollipulli.cl</v>
      </c>
      <c r="Q685" s="124">
        <f>VLOOKUP(A685,BASE.!$A$2:$T$878,17,FALSE)</f>
        <v>0</v>
      </c>
      <c r="R685" s="124">
        <f>VLOOKUP(A685,BASE.!$A$2:$T$878,18,FALSE)</f>
        <v>91001</v>
      </c>
      <c r="S685" s="124" t="str">
        <f>VLOOKUP(A685,BASE.!$A$2:$T$878,19,FALSE)</f>
        <v>No se acompañan. Aplica Informe Jurídico Nº 09, de fecha 14 de marzo de 2011 del Departamento Jurídico y Dictamen Nº 070791, de 2009, de la Contraloría General de la República.</v>
      </c>
      <c r="T685" s="169">
        <f>VLOOKUP(A685,BASE.!$A$2:$T$878,20,FALSE)</f>
        <v>38705</v>
      </c>
      <c r="U685" s="183">
        <v>7233</v>
      </c>
      <c r="V685" s="184">
        <v>5056871</v>
      </c>
      <c r="W685" s="184">
        <v>10260403</v>
      </c>
      <c r="X685" s="170">
        <v>44286</v>
      </c>
      <c r="Y685" s="166" t="s">
        <v>7879</v>
      </c>
      <c r="Z685" s="166" t="s">
        <v>7880</v>
      </c>
      <c r="AA685" s="183" t="s">
        <v>8068</v>
      </c>
    </row>
    <row r="686" spans="1:27" x14ac:dyDescent="0.2">
      <c r="A686" s="183">
        <v>7234</v>
      </c>
      <c r="B686" s="124" t="str">
        <f>VLOOKUP(A686,BASE.!$A$2:$T$878,2,FALSE)</f>
        <v xml:space="preserve">
I. Municipalidad de Maule
</v>
      </c>
      <c r="C686" s="124">
        <f>VLOOKUP(A686,BASE.!$A$2:$T$878,3,FALSE)</f>
        <v>691109003</v>
      </c>
      <c r="D686" s="124" t="str">
        <f>VLOOKUP(A686,BASE.!$A$2:$T$878,4,FALSE)</f>
        <v>Municipalidad</v>
      </c>
      <c r="E686" s="124" t="str">
        <f>VLOOKUP(A686,BASE.!$A$2:$T$878,5,FALSE)</f>
        <v>Constitución Política de la República, art. 107.</v>
      </c>
      <c r="F686" s="124" t="str">
        <f>VLOOKUP(A686,BASE.!$A$2:$T$878,6,FALSE)</f>
        <v>Indefinida.</v>
      </c>
      <c r="G686" s="124" t="str">
        <f>VLOOKUP(A686,BASE.!$A$2:$T$878,7,FALSE)</f>
        <v>Según Ley Orgánica Nº 18.695, arts. 1º al 4º.</v>
      </c>
      <c r="H686" s="124" t="str">
        <f>VLOOKUP(A686,BASE.!$A$2:$T$878,8,FALSE)</f>
        <v>no tiene</v>
      </c>
      <c r="I686" s="124">
        <f>VLOOKUP(A686,BASE.!$A$2:$T$878,9,FALSE)</f>
        <v>0</v>
      </c>
      <c r="J686" s="124">
        <f>VLOOKUP(A686,BASE.!$A$2:$T$878,10,FALSE)</f>
        <v>0</v>
      </c>
      <c r="K686" s="124" t="str">
        <f>VLOOKUP(A686,BASE.!$A$2:$T$878,11,FALSE)</f>
        <v xml:space="preserve">Luis Gabriel Vásquez Gálvez 
</v>
      </c>
      <c r="L686" s="124" t="str">
        <f>VLOOKUP(A686,BASE.!$A$2:$T$878,12,FALSE)</f>
        <v xml:space="preserve">Balmaceda Nº 350, comuna de Maule, Séptima Región.
</v>
      </c>
      <c r="M686" s="124" t="str">
        <f>VLOOKUP(A686,BASE.!$A$2:$T$878,13,FALSE)</f>
        <v>VII</v>
      </c>
      <c r="N686" s="124" t="str">
        <f>VLOOKUP(A686,BASE.!$A$2:$T$878,14,FALSE)</f>
        <v xml:space="preserve"> Maule</v>
      </c>
      <c r="O686" s="124" t="str">
        <f>VLOOKUP(A686,BASE.!$A$2:$T$878,15,FALSE)</f>
        <v xml:space="preserve">Fonos: 71-715244 – 71-715278 </v>
      </c>
      <c r="P686" s="124" t="str">
        <f>VLOOKUP(A686,BASE.!$A$2:$T$878,16,FALSE)</f>
        <v xml:space="preserve"> munmaule@mi.terra.cl
wwwmunicipalidaddemaule.cl</v>
      </c>
      <c r="Q686" s="124">
        <f>VLOOKUP(A686,BASE.!$A$2:$T$878,17,FALSE)</f>
        <v>0</v>
      </c>
      <c r="R686" s="124">
        <f>VLOOKUP(A686,BASE.!$A$2:$T$878,18,FALSE)</f>
        <v>91001</v>
      </c>
      <c r="S686" s="124" t="str">
        <f>VLOOKUP(A686,BASE.!$A$2:$T$878,19,FALSE)</f>
        <v xml:space="preserve">No se acompañan. Aplica Informe Jurídico Nº 09, de  fecha 14 de marzo de 2011 del Departamento Jurídico y Dictamen Nº 070791, de 2009, de la Contraloría General de la República.  
</v>
      </c>
      <c r="T686" s="169">
        <f>VLOOKUP(A686,BASE.!$A$2:$T$878,20,FALSE)</f>
        <v>38709</v>
      </c>
      <c r="U686" s="183">
        <v>7234</v>
      </c>
      <c r="V686" s="184">
        <v>4292760</v>
      </c>
      <c r="W686" s="184">
        <v>8710020</v>
      </c>
      <c r="X686" s="170">
        <v>44286</v>
      </c>
      <c r="Y686" s="166" t="s">
        <v>7879</v>
      </c>
      <c r="Z686" s="166" t="s">
        <v>7880</v>
      </c>
      <c r="AA686" s="183" t="s">
        <v>7894</v>
      </c>
    </row>
    <row r="687" spans="1:27" x14ac:dyDescent="0.2">
      <c r="A687" s="183">
        <v>7235</v>
      </c>
      <c r="B687" s="124" t="str">
        <f>VLOOKUP(A687,BASE.!$A$2:$T$878,2,FALSE)</f>
        <v xml:space="preserve">
I. Municipalidad de Machalí
</v>
      </c>
      <c r="C687" s="124">
        <f>VLOOKUP(A687,BASE.!$A$2:$T$878,3,FALSE)</f>
        <v>690802007</v>
      </c>
      <c r="D687" s="124" t="str">
        <f>VLOOKUP(A687,BASE.!$A$2:$T$878,4,FALSE)</f>
        <v>Municipalidad</v>
      </c>
      <c r="E687" s="124" t="str">
        <f>VLOOKUP(A687,BASE.!$A$2:$T$878,5,FALSE)</f>
        <v>Constitución Política de la República, art. 107.</v>
      </c>
      <c r="F687" s="124" t="str">
        <f>VLOOKUP(A687,BASE.!$A$2:$T$878,6,FALSE)</f>
        <v>Indefinida.</v>
      </c>
      <c r="G687" s="124" t="str">
        <f>VLOOKUP(A687,BASE.!$A$2:$T$878,7,FALSE)</f>
        <v>Según Ley Orgánica Nº 18.695, arts. 1º al 4º.</v>
      </c>
      <c r="H687" s="124" t="str">
        <f>VLOOKUP(A687,BASE.!$A$2:$T$878,8,FALSE)</f>
        <v>no tiene</v>
      </c>
      <c r="I687" s="124">
        <f>VLOOKUP(A687,BASE.!$A$2:$T$878,9,FALSE)</f>
        <v>0</v>
      </c>
      <c r="J687" s="124">
        <f>VLOOKUP(A687,BASE.!$A$2:$T$878,10,FALSE)</f>
        <v>0</v>
      </c>
      <c r="K687" s="124" t="str">
        <f>VLOOKUP(A687,BASE.!$A$2:$T$878,11,FALSE)</f>
        <v xml:space="preserve">José Miguel Urrutia Celis.  </v>
      </c>
      <c r="L687" s="124" t="str">
        <f>VLOOKUP(A687,BASE.!$A$2:$T$878,12,FALSE)</f>
        <v xml:space="preserve">Plaza de Armas Nº11, comuna de Machalí, Sexta Región.
</v>
      </c>
      <c r="M687" s="124" t="str">
        <f>VLOOKUP(A687,BASE.!$A$2:$T$878,13,FALSE)</f>
        <v>VI</v>
      </c>
      <c r="N687" s="124" t="str">
        <f>VLOOKUP(A687,BASE.!$A$2:$T$878,14,FALSE)</f>
        <v>Machalí</v>
      </c>
      <c r="O687" s="124" t="str">
        <f>VLOOKUP(A687,BASE.!$A$2:$T$878,15,FALSE)</f>
        <v>Fono (72) 2411210, (72) 2746740, (72) 2330300</v>
      </c>
      <c r="P687" s="124">
        <f>VLOOKUP(A687,BASE.!$A$2:$T$878,16,FALSE)</f>
        <v>0</v>
      </c>
      <c r="Q687" s="124">
        <f>VLOOKUP(A687,BASE.!$A$2:$T$878,17,FALSE)</f>
        <v>0</v>
      </c>
      <c r="R687" s="124">
        <f>VLOOKUP(A687,BASE.!$A$2:$T$878,18,FALSE)</f>
        <v>91001</v>
      </c>
      <c r="S687" s="124" t="str">
        <f>VLOOKUP(A687,BASE.!$A$2:$T$878,19,FALSE)</f>
        <v xml:space="preserve">No se acompañan. Aplica Informe Jurídico Nº 09, de  fecha 14 de marzo de 2011 del Departamento Jurídico y Dictamen Nº 070791, de 2009, de la Contraloría General de la República.  
</v>
      </c>
      <c r="T687" s="169">
        <f>VLOOKUP(A687,BASE.!$A$2:$T$878,20,FALSE)</f>
        <v>38712</v>
      </c>
      <c r="U687" s="183">
        <v>7235</v>
      </c>
      <c r="V687" s="184">
        <v>2861840</v>
      </c>
      <c r="W687" s="184">
        <v>5806680</v>
      </c>
      <c r="X687" s="170">
        <v>44286</v>
      </c>
      <c r="Y687" s="166" t="s">
        <v>7879</v>
      </c>
      <c r="Z687" s="166" t="s">
        <v>7880</v>
      </c>
      <c r="AA687" s="183" t="s">
        <v>8069</v>
      </c>
    </row>
    <row r="688" spans="1:27" x14ac:dyDescent="0.2">
      <c r="A688" s="183">
        <v>7236</v>
      </c>
      <c r="B688" s="124" t="str">
        <f>VLOOKUP(A688,BASE.!$A$2:$T$878,2,FALSE)</f>
        <v xml:space="preserve">
I. Municipalidad de Isla de Maipo
</v>
      </c>
      <c r="C688" s="124">
        <f>VLOOKUP(A688,BASE.!$A$2:$T$878,3,FALSE)</f>
        <v>690719002</v>
      </c>
      <c r="D688" s="124" t="str">
        <f>VLOOKUP(A688,BASE.!$A$2:$T$878,4,FALSE)</f>
        <v>Municipalidad</v>
      </c>
      <c r="E688" s="124" t="str">
        <f>VLOOKUP(A688,BASE.!$A$2:$T$878,5,FALSE)</f>
        <v>Constitución Política de la República, art. 107.</v>
      </c>
      <c r="F688" s="124" t="str">
        <f>VLOOKUP(A688,BASE.!$A$2:$T$878,6,FALSE)</f>
        <v>Indefinida.</v>
      </c>
      <c r="G688" s="124" t="str">
        <f>VLOOKUP(A688,BASE.!$A$2:$T$878,7,FALSE)</f>
        <v>Según Ley Orgánica Nº 18.695, arts. 1º al 4º.</v>
      </c>
      <c r="H688" s="124" t="str">
        <f>VLOOKUP(A688,BASE.!$A$2:$T$878,8,FALSE)</f>
        <v>no tiene</v>
      </c>
      <c r="I688" s="124">
        <f>VLOOKUP(A688,BASE.!$A$2:$T$878,9,FALSE)</f>
        <v>0</v>
      </c>
      <c r="J688" s="124">
        <f>VLOOKUP(A688,BASE.!$A$2:$T$878,10,FALSE)</f>
        <v>0</v>
      </c>
      <c r="K688" s="124" t="str">
        <f>VLOOKUP(A688,BASE.!$A$2:$T$878,11,FALSE)</f>
        <v xml:space="preserve">Carlos Francisco Adasme Godoy </v>
      </c>
      <c r="L688" s="124" t="str">
        <f>VLOOKUP(A688,BASE.!$A$2:$T$878,12,FALSE)</f>
        <v xml:space="preserve">Alcalde David López Nº09, comuna de Isla de Maipo, Región Metropolitana.
</v>
      </c>
      <c r="M688" s="124" t="str">
        <f>VLOOKUP(A688,BASE.!$A$2:$T$878,13,FALSE)</f>
        <v>XIII</v>
      </c>
      <c r="N688" s="124" t="str">
        <f>VLOOKUP(A688,BASE.!$A$2:$T$878,14,FALSE)</f>
        <v>Isla de Maipo</v>
      </c>
      <c r="O688" s="124" t="str">
        <f>VLOOKUP(A688,BASE.!$A$2:$T$878,15,FALSE)</f>
        <v xml:space="preserve">Fono 56-2-8769100
</v>
      </c>
      <c r="P688" s="124">
        <f>VLOOKUP(A688,BASE.!$A$2:$T$878,16,FALSE)</f>
        <v>0</v>
      </c>
      <c r="Q688" s="124">
        <f>VLOOKUP(A688,BASE.!$A$2:$T$878,17,FALSE)</f>
        <v>0</v>
      </c>
      <c r="R688" s="124">
        <f>VLOOKUP(A688,BASE.!$A$2:$T$878,18,FALSE)</f>
        <v>91001</v>
      </c>
      <c r="S688" s="124" t="str">
        <f>VLOOKUP(A688,BASE.!$A$2:$T$878,19,FALSE)</f>
        <v xml:space="preserve">No se acompañan. Aplica Informe Jurídico Nº 09, de  fecha 14 de marzo de 2011 del Departamento Jurídico y Dictamen Nº 070791, de 2009, de la Contraloría General de la República.  
</v>
      </c>
      <c r="T688" s="169">
        <f>VLOOKUP(A688,BASE.!$A$2:$T$878,20,FALSE)</f>
        <v>38712</v>
      </c>
      <c r="U688" s="183">
        <v>7236</v>
      </c>
      <c r="V688" s="184">
        <v>9157888</v>
      </c>
      <c r="W688" s="184">
        <v>9290688</v>
      </c>
      <c r="X688" s="170">
        <v>44286</v>
      </c>
      <c r="Y688" s="166" t="s">
        <v>7879</v>
      </c>
      <c r="Z688" s="166" t="s">
        <v>7880</v>
      </c>
      <c r="AA688" s="183" t="s">
        <v>8070</v>
      </c>
    </row>
    <row r="689" spans="1:27" x14ac:dyDescent="0.2">
      <c r="A689" s="183">
        <v>7239</v>
      </c>
      <c r="B689" s="124" t="str">
        <f>VLOOKUP(A689,BASE.!$A$2:$T$878,2,FALSE)</f>
        <v xml:space="preserve">
I. Municipalidad de Saavedra
</v>
      </c>
      <c r="C689" s="124">
        <f>VLOOKUP(A689,BASE.!$A$2:$T$878,3,FALSE)</f>
        <v>691906000</v>
      </c>
      <c r="D689" s="124" t="str">
        <f>VLOOKUP(A689,BASE.!$A$2:$T$878,4,FALSE)</f>
        <v>Municipalidad</v>
      </c>
      <c r="E689" s="124" t="str">
        <f>VLOOKUP(A689,BASE.!$A$2:$T$878,5,FALSE)</f>
        <v>Constitución Política de la República, artículo Nº 107.</v>
      </c>
      <c r="F689" s="124" t="str">
        <f>VLOOKUP(A689,BASE.!$A$2:$T$878,6,FALSE)</f>
        <v>Indefinida.</v>
      </c>
      <c r="G689" s="124" t="str">
        <f>VLOOKUP(A689,BASE.!$A$2:$T$878,7,FALSE)</f>
        <v>Según Ley Orgánica Nº 18.695, artículos 1º al 4º.</v>
      </c>
      <c r="H689" s="124">
        <f>VLOOKUP(A689,BASE.!$A$2:$T$878,8,FALSE)</f>
        <v>0</v>
      </c>
      <c r="I689" s="124">
        <f>VLOOKUP(A689,BASE.!$A$2:$T$878,9,FALSE)</f>
        <v>0</v>
      </c>
      <c r="J689" s="124">
        <f>VLOOKUP(A689,BASE.!$A$2:$T$878,10,FALSE)</f>
        <v>0</v>
      </c>
      <c r="K689" s="124" t="str">
        <f>VLOOKUP(A689,BASE.!$A$2:$T$878,11,FALSE)</f>
        <v xml:space="preserve">Juan de Dios Paillafil Calfulen,  </v>
      </c>
      <c r="L689" s="124" t="str">
        <f>VLOOKUP(A689,BASE.!$A$2:$T$878,12,FALSE)</f>
        <v xml:space="preserve">Ejército Nº 1424, comuna de Saavedra, Novena Región.
</v>
      </c>
      <c r="M689" s="124" t="str">
        <f>VLOOKUP(A689,BASE.!$A$2:$T$878,13,FALSE)</f>
        <v>IX</v>
      </c>
      <c r="N689" s="124" t="str">
        <f>VLOOKUP(A689,BASE.!$A$2:$T$878,14,FALSE)</f>
        <v>Saavedra</v>
      </c>
      <c r="O689" s="124" t="str">
        <f>VLOOKUP(A689,BASE.!$A$2:$T$878,15,FALSE)</f>
        <v xml:space="preserve">Fonos: 45-634042 - 45-634058
</v>
      </c>
      <c r="P689" s="124" t="str">
        <f>VLOOKUP(A689,BASE.!$A$2:$T$878,16,FALSE)</f>
        <v>municipalidad¬_saavedra@yahoo.es
www.puertosaavedra.cl</v>
      </c>
      <c r="Q689" s="124">
        <f>VLOOKUP(A689,BASE.!$A$2:$T$878,17,FALSE)</f>
        <v>0</v>
      </c>
      <c r="R689" s="124">
        <f>VLOOKUP(A689,BASE.!$A$2:$T$878,18,FALSE)</f>
        <v>91001</v>
      </c>
      <c r="S689" s="124" t="str">
        <f>VLOOKUP(A689,BASE.!$A$2:$T$878,19,FALSE)</f>
        <v>No se acompañan. Aplica Informe Jurídico Nº 09, de  fecha 14 de marzo de 2011 del Departamento Jurídico y Dictamen Nº 070791, de 2009, de la Contraloría General de la República.</v>
      </c>
      <c r="T689" s="169">
        <f>VLOOKUP(A689,BASE.!$A$2:$T$878,20,FALSE)</f>
        <v>38714</v>
      </c>
      <c r="U689" s="183">
        <v>7239</v>
      </c>
      <c r="V689" s="184">
        <v>4893746</v>
      </c>
      <c r="W689" s="184">
        <v>9929422</v>
      </c>
      <c r="X689" s="170">
        <v>44286</v>
      </c>
      <c r="Y689" s="166" t="s">
        <v>7879</v>
      </c>
      <c r="Z689" s="166" t="s">
        <v>7880</v>
      </c>
      <c r="AA689" s="183" t="s">
        <v>7963</v>
      </c>
    </row>
    <row r="690" spans="1:27" x14ac:dyDescent="0.2">
      <c r="A690" s="183">
        <v>7240</v>
      </c>
      <c r="B690" s="124" t="str">
        <f>VLOOKUP(A690,BASE.!$A$2:$T$878,2,FALSE)</f>
        <v xml:space="preserve">
I. Municipalidad de Cauquenes
</v>
      </c>
      <c r="C690" s="124">
        <f>VLOOKUP(A690,BASE.!$A$2:$T$878,3,FALSE)</f>
        <v>691204006</v>
      </c>
      <c r="D690" s="124" t="str">
        <f>VLOOKUP(A690,BASE.!$A$2:$T$878,4,FALSE)</f>
        <v>Municipalidad</v>
      </c>
      <c r="E690" s="124" t="str">
        <f>VLOOKUP(A690,BASE.!$A$2:$T$878,5,FALSE)</f>
        <v>Constitución Política de la República, art. 107.</v>
      </c>
      <c r="F690" s="124" t="str">
        <f>VLOOKUP(A690,BASE.!$A$2:$T$878,6,FALSE)</f>
        <v>Indefinida.</v>
      </c>
      <c r="G690" s="124" t="str">
        <f>VLOOKUP(A690,BASE.!$A$2:$T$878,7,FALSE)</f>
        <v>Según Ley Orgánica Nº 18.695, arts. 1º al 4º.</v>
      </c>
      <c r="H690" s="124" t="str">
        <f>VLOOKUP(A690,BASE.!$A$2:$T$878,8,FALSE)</f>
        <v>no tiene</v>
      </c>
      <c r="I690" s="124">
        <f>VLOOKUP(A690,BASE.!$A$2:$T$878,9,FALSE)</f>
        <v>0</v>
      </c>
      <c r="J690" s="124">
        <f>VLOOKUP(A690,BASE.!$A$2:$T$878,10,FALSE)</f>
        <v>0</v>
      </c>
      <c r="K690" s="124" t="str">
        <f>VLOOKUP(A690,BASE.!$A$2:$T$878,11,FALSE)</f>
        <v xml:space="preserve">Juan Carlos Muñoz Rojas, </v>
      </c>
      <c r="L690" s="124" t="str">
        <f>VLOOKUP(A690,BASE.!$A$2:$T$878,12,FALSE)</f>
        <v xml:space="preserve">Antonio Varas Nº466, comuna de Cauquenes, Séptima Región
</v>
      </c>
      <c r="M690" s="124" t="str">
        <f>VLOOKUP(A690,BASE.!$A$2:$T$878,13,FALSE)</f>
        <v>VII</v>
      </c>
      <c r="N690" s="124" t="str">
        <f>VLOOKUP(A690,BASE.!$A$2:$T$878,14,FALSE)</f>
        <v xml:space="preserve"> Cauquenes</v>
      </c>
      <c r="O690" s="124" t="str">
        <f>VLOOKUP(A690,BASE.!$A$2:$T$878,15,FALSE)</f>
        <v>Fonos (73) 2563000, 2563002</v>
      </c>
      <c r="P690" s="124">
        <f>VLOOKUP(A690,BASE.!$A$2:$T$878,16,FALSE)</f>
        <v>0</v>
      </c>
      <c r="Q690" s="124">
        <f>VLOOKUP(A690,BASE.!$A$2:$T$878,17,FALSE)</f>
        <v>0</v>
      </c>
      <c r="R690" s="124">
        <f>VLOOKUP(A690,BASE.!$A$2:$T$878,18,FALSE)</f>
        <v>91001</v>
      </c>
      <c r="S690" s="124" t="str">
        <f>VLOOKUP(A690,BASE.!$A$2:$T$878,19,FALSE)</f>
        <v xml:space="preserve">No se acompañan. Aplica Informe Jurídico Nº 09, de  fecha 14 de marzo de 2011 del Departamento Jurídico y Dictamen Nº 070791, de 2009, de la Contraloría General de la República.  
</v>
      </c>
      <c r="T690" s="169">
        <f>VLOOKUP(A690,BASE.!$A$2:$T$878,20,FALSE)</f>
        <v>38714</v>
      </c>
      <c r="U690" s="183">
        <v>7240</v>
      </c>
      <c r="V690" s="184">
        <v>5709371</v>
      </c>
      <c r="W690" s="184">
        <v>11584327</v>
      </c>
      <c r="X690" s="170">
        <v>44286</v>
      </c>
      <c r="Y690" s="166" t="s">
        <v>7879</v>
      </c>
      <c r="Z690" s="166" t="s">
        <v>7880</v>
      </c>
      <c r="AA690" s="183" t="s">
        <v>7909</v>
      </c>
    </row>
    <row r="691" spans="1:27" x14ac:dyDescent="0.2">
      <c r="A691" s="183">
        <v>7243</v>
      </c>
      <c r="B691" s="124" t="str">
        <f>VLOOKUP(A691,BASE.!$A$2:$T$878,2,FALSE)</f>
        <v xml:space="preserve">
I. Municipalidad de San Pedro de la Paz
</v>
      </c>
      <c r="C691" s="124">
        <f>VLOOKUP(A691,BASE.!$A$2:$T$878,3,FALSE)</f>
        <v>692648005</v>
      </c>
      <c r="D691" s="124" t="str">
        <f>VLOOKUP(A691,BASE.!$A$2:$T$878,4,FALSE)</f>
        <v>Municipalidad</v>
      </c>
      <c r="E691" s="124" t="str">
        <f>VLOOKUP(A691,BASE.!$A$2:$T$878,5,FALSE)</f>
        <v>Constitución Política de la República, art. 107.</v>
      </c>
      <c r="F691" s="124" t="str">
        <f>VLOOKUP(A691,BASE.!$A$2:$T$878,6,FALSE)</f>
        <v>Indefinida.</v>
      </c>
      <c r="G691" s="124" t="str">
        <f>VLOOKUP(A691,BASE.!$A$2:$T$878,7,FALSE)</f>
        <v>Según Ley Orgánica Nº 18.695, arts. 1º al 4º.</v>
      </c>
      <c r="H691" s="124" t="str">
        <f>VLOOKUP(A691,BASE.!$A$2:$T$878,8,FALSE)</f>
        <v>no tiene</v>
      </c>
      <c r="I691" s="124">
        <f>VLOOKUP(A691,BASE.!$A$2:$T$878,9,FALSE)</f>
        <v>0</v>
      </c>
      <c r="J691" s="124">
        <f>VLOOKUP(A691,BASE.!$A$2:$T$878,10,FALSE)</f>
        <v>0</v>
      </c>
      <c r="K691" s="124" t="str">
        <f>VLOOKUP(A691,BASE.!$A$2:$T$878,11,FALSE)</f>
        <v xml:space="preserve">Audito Retamal Lazo  </v>
      </c>
      <c r="L691" s="124" t="str">
        <f>VLOOKUP(A691,BASE.!$A$2:$T$878,12,FALSE)</f>
        <v xml:space="preserve">Los Acacios Nº 43, Villa San Pedro, comuna de San Pedro de la Paz,  Octava Región.
</v>
      </c>
      <c r="M691" s="124" t="str">
        <f>VLOOKUP(A691,BASE.!$A$2:$T$878,13,FALSE)</f>
        <v>VIII</v>
      </c>
      <c r="N691" s="124" t="str">
        <f>VLOOKUP(A691,BASE.!$A$2:$T$878,14,FALSE)</f>
        <v>San Pedro de la Paz</v>
      </c>
      <c r="O691" s="124" t="str">
        <f>VLOOKUP(A691,BASE.!$A$2:$T$878,15,FALSE)</f>
        <v>Fono (41) 741900</v>
      </c>
      <c r="P691" s="124">
        <f>VLOOKUP(A691,BASE.!$A$2:$T$878,16,FALSE)</f>
        <v>0</v>
      </c>
      <c r="Q691" s="124">
        <f>VLOOKUP(A691,BASE.!$A$2:$T$878,17,FALSE)</f>
        <v>0</v>
      </c>
      <c r="R691" s="124">
        <f>VLOOKUP(A691,BASE.!$A$2:$T$878,18,FALSE)</f>
        <v>91001</v>
      </c>
      <c r="S691" s="124" t="str">
        <f>VLOOKUP(A691,BASE.!$A$2:$T$878,19,FALSE)</f>
        <v xml:space="preserve">No se acompañan. Aplica Informe Jurídico Nº 09, de  fecha 14 de marzo de 2011 del Departamento Jurídico y Dictamen Nº 070791, de 2009, de la Contraloría General de la República.  
</v>
      </c>
      <c r="T691" s="169">
        <f>VLOOKUP(A691,BASE.!$A$2:$T$878,20,FALSE)</f>
        <v>38722</v>
      </c>
      <c r="U691" s="183">
        <v>7243</v>
      </c>
      <c r="V691" s="184">
        <v>6361870</v>
      </c>
      <c r="W691" s="184">
        <v>12908249</v>
      </c>
      <c r="X691" s="170">
        <v>44286</v>
      </c>
      <c r="Y691" s="166" t="s">
        <v>7879</v>
      </c>
      <c r="Z691" s="166" t="s">
        <v>7880</v>
      </c>
      <c r="AA691" s="183" t="s">
        <v>7935</v>
      </c>
    </row>
    <row r="692" spans="1:27" x14ac:dyDescent="0.2">
      <c r="A692" s="183">
        <v>7244</v>
      </c>
      <c r="B692" s="124" t="str">
        <f>VLOOKUP(A692,BASE.!$A$2:$T$878,2,FALSE)</f>
        <v xml:space="preserve">
I. Municipalidad de Chépica
</v>
      </c>
      <c r="C692" s="124">
        <f>VLOOKUP(A692,BASE.!$A$2:$T$878,3,FALSE)</f>
        <v>690907003</v>
      </c>
      <c r="D692" s="124" t="str">
        <f>VLOOKUP(A692,BASE.!$A$2:$T$878,4,FALSE)</f>
        <v>Municipalidad</v>
      </c>
      <c r="E692" s="124" t="str">
        <f>VLOOKUP(A692,BASE.!$A$2:$T$878,5,FALSE)</f>
        <v>Constitución Política de la República, art. 107.</v>
      </c>
      <c r="F692" s="124" t="str">
        <f>VLOOKUP(A692,BASE.!$A$2:$T$878,6,FALSE)</f>
        <v>Indefinida.</v>
      </c>
      <c r="G692" s="124" t="str">
        <f>VLOOKUP(A692,BASE.!$A$2:$T$878,7,FALSE)</f>
        <v>Según Ley Orgánica Nº 18.695, arts. 1º al 4º.</v>
      </c>
      <c r="H692" s="124" t="str">
        <f>VLOOKUP(A692,BASE.!$A$2:$T$878,8,FALSE)</f>
        <v>no tiene</v>
      </c>
      <c r="I692" s="124">
        <f>VLOOKUP(A692,BASE.!$A$2:$T$878,9,FALSE)</f>
        <v>0</v>
      </c>
      <c r="J692" s="124">
        <f>VLOOKUP(A692,BASE.!$A$2:$T$878,10,FALSE)</f>
        <v>0</v>
      </c>
      <c r="K692" s="124" t="str">
        <f>VLOOKUP(A692,BASE.!$A$2:$T$878,11,FALSE)</f>
        <v xml:space="preserve">Rebeca del Rosario Cofré Calderón.
</v>
      </c>
      <c r="L692" s="124" t="str">
        <f>VLOOKUP(A692,BASE.!$A$2:$T$878,12,FALSE)</f>
        <v xml:space="preserve">18 de Septiembre Nº 3214, comuna de Chépica,  Sexta Región.
</v>
      </c>
      <c r="M692" s="124" t="str">
        <f>VLOOKUP(A692,BASE.!$A$2:$T$878,13,FALSE)</f>
        <v>VI</v>
      </c>
      <c r="N692" s="124" t="str">
        <f>VLOOKUP(A692,BASE.!$A$2:$T$878,14,FALSE)</f>
        <v xml:space="preserve"> Chépica</v>
      </c>
      <c r="O692" s="124">
        <f>VLOOKUP(A692,BASE.!$A$2:$T$878,15,FALSE)</f>
        <v>0</v>
      </c>
      <c r="P692" s="124">
        <f>VLOOKUP(A692,BASE.!$A$2:$T$878,16,FALSE)</f>
        <v>0</v>
      </c>
      <c r="Q692" s="124">
        <f>VLOOKUP(A692,BASE.!$A$2:$T$878,17,FALSE)</f>
        <v>0</v>
      </c>
      <c r="R692" s="124">
        <f>VLOOKUP(A692,BASE.!$A$2:$T$878,18,FALSE)</f>
        <v>91001</v>
      </c>
      <c r="S692" s="124" t="str">
        <f>VLOOKUP(A692,BASE.!$A$2:$T$878,19,FALSE)</f>
        <v xml:space="preserve">No se acompañan. Aplica Informe Jurídico Nº 09, de  fecha 14 de marzo de 2011 del Departamento Jurídico y Dictamen Nº 070791, de 2009, de la Contraloría General de la República.  
</v>
      </c>
      <c r="T692" s="169">
        <f>VLOOKUP(A692,BASE.!$A$2:$T$878,20,FALSE)</f>
        <v>38722</v>
      </c>
      <c r="U692" s="183">
        <v>7244</v>
      </c>
      <c r="V692" s="184">
        <v>6439140</v>
      </c>
      <c r="W692" s="184">
        <v>13065030</v>
      </c>
      <c r="X692" s="170">
        <v>44286</v>
      </c>
      <c r="Y692" s="166" t="s">
        <v>7879</v>
      </c>
      <c r="Z692" s="166" t="s">
        <v>7880</v>
      </c>
      <c r="AA692" s="183" t="s">
        <v>8071</v>
      </c>
    </row>
    <row r="693" spans="1:27" x14ac:dyDescent="0.2">
      <c r="A693" s="183">
        <v>7245</v>
      </c>
      <c r="B693" s="124" t="str">
        <f>VLOOKUP(A693,BASE.!$A$2:$T$878,2,FALSE)</f>
        <v xml:space="preserve">
I. Municipalidad de Pedro Aguirre Cerda.
</v>
      </c>
      <c r="C693" s="124">
        <f>VLOOKUP(A693,BASE.!$A$2:$T$878,3,FALSE)</f>
        <v>692549007</v>
      </c>
      <c r="D693" s="124" t="str">
        <f>VLOOKUP(A693,BASE.!$A$2:$T$878,4,FALSE)</f>
        <v>Municipalidad</v>
      </c>
      <c r="E693" s="124" t="str">
        <f>VLOOKUP(A693,BASE.!$A$2:$T$878,5,FALSE)</f>
        <v>Constitución Política de la República, art. 107.</v>
      </c>
      <c r="F693" s="124" t="str">
        <f>VLOOKUP(A693,BASE.!$A$2:$T$878,6,FALSE)</f>
        <v>Indefinida.</v>
      </c>
      <c r="G693" s="124" t="str">
        <f>VLOOKUP(A693,BASE.!$A$2:$T$878,7,FALSE)</f>
        <v>Según Ley Orgánica Nº 18.695, arts. 1º al 4º.</v>
      </c>
      <c r="H693" s="124" t="str">
        <f>VLOOKUP(A693,BASE.!$A$2:$T$878,8,FALSE)</f>
        <v>no tiene</v>
      </c>
      <c r="I693" s="124">
        <f>VLOOKUP(A693,BASE.!$A$2:$T$878,9,FALSE)</f>
        <v>0</v>
      </c>
      <c r="J693" s="124">
        <f>VLOOKUP(A693,BASE.!$A$2:$T$878,10,FALSE)</f>
        <v>0</v>
      </c>
      <c r="K693" s="124" t="str">
        <f>VLOOKUP(A693,BASE.!$A$2:$T$878,11,FALSE)</f>
        <v xml:space="preserve">Juan Rozas Romero. </v>
      </c>
      <c r="L693" s="124" t="str">
        <f>VLOOKUP(A693,BASE.!$A$2:$T$878,12,FALSE)</f>
        <v xml:space="preserve">Florencia Nº 1996, o Avenida Salesianos Nº2029, comuna de Pedro Aguirre Cerda,  Región Metropolitana, clasificador 1331.
</v>
      </c>
      <c r="M693" s="124" t="str">
        <f>VLOOKUP(A693,BASE.!$A$2:$T$878,13,FALSE)</f>
        <v>XIII</v>
      </c>
      <c r="N693" s="124" t="str">
        <f>VLOOKUP(A693,BASE.!$A$2:$T$878,14,FALSE)</f>
        <v>Pedro Aguirre Cerda</v>
      </c>
      <c r="O693" s="124" t="str">
        <f>VLOOKUP(A693,BASE.!$A$2:$T$878,15,FALSE)</f>
        <v>Fonos  5209500- 5209504</v>
      </c>
      <c r="P693" s="124">
        <f>VLOOKUP(A693,BASE.!$A$2:$T$878,16,FALSE)</f>
        <v>0</v>
      </c>
      <c r="Q693" s="124">
        <f>VLOOKUP(A693,BASE.!$A$2:$T$878,17,FALSE)</f>
        <v>0</v>
      </c>
      <c r="R693" s="124">
        <f>VLOOKUP(A693,BASE.!$A$2:$T$878,18,FALSE)</f>
        <v>91001</v>
      </c>
      <c r="S693" s="124" t="str">
        <f>VLOOKUP(A693,BASE.!$A$2:$T$878,19,FALSE)</f>
        <v xml:space="preserve">No se acompañan. Aplica Informe Jurídico Nº 09, de  fecha 14 de marzo de 2011 del Departamento Jurídico y Dictamen Nº 070791, de 2009, de la Contraloría General de la República.  </v>
      </c>
      <c r="T693" s="169">
        <f>VLOOKUP(A693,BASE.!$A$2:$T$878,20,FALSE)</f>
        <v>38722</v>
      </c>
      <c r="U693" s="183">
        <v>7245</v>
      </c>
      <c r="V693" s="184">
        <v>8585520</v>
      </c>
      <c r="W693" s="184">
        <v>17420040</v>
      </c>
      <c r="X693" s="170">
        <v>44286</v>
      </c>
      <c r="Y693" s="166" t="s">
        <v>7879</v>
      </c>
      <c r="Z693" s="166" t="s">
        <v>7880</v>
      </c>
      <c r="AA693" s="183" t="s">
        <v>7951</v>
      </c>
    </row>
    <row r="694" spans="1:27" x14ac:dyDescent="0.2">
      <c r="A694" s="183">
        <v>7246</v>
      </c>
      <c r="B694" s="124" t="str">
        <f>VLOOKUP(A694,BASE.!$A$2:$T$878,2,FALSE)</f>
        <v xml:space="preserve">
I. Municipalidad de  Requinoa
</v>
      </c>
      <c r="C694" s="124">
        <f>VLOOKUP(A694,BASE.!$A$2:$T$878,3,FALSE)</f>
        <v>690813009</v>
      </c>
      <c r="D694" s="124" t="str">
        <f>VLOOKUP(A694,BASE.!$A$2:$T$878,4,FALSE)</f>
        <v>Municipalidad</v>
      </c>
      <c r="E694" s="124" t="str">
        <f>VLOOKUP(A694,BASE.!$A$2:$T$878,5,FALSE)</f>
        <v>Constitución Política de la República, artículo 107</v>
      </c>
      <c r="F694" s="124" t="str">
        <f>VLOOKUP(A694,BASE.!$A$2:$T$878,6,FALSE)</f>
        <v>Constitución Política de la República, artículo 107</v>
      </c>
      <c r="G694" s="124" t="str">
        <f>VLOOKUP(A694,BASE.!$A$2:$T$878,7,FALSE)</f>
        <v>Según Ley Orgánica Nº 18.695, artículos 1º al  4º</v>
      </c>
      <c r="H694" s="124" t="str">
        <f>VLOOKUP(A694,BASE.!$A$2:$T$878,8,FALSE)</f>
        <v>no tiene</v>
      </c>
      <c r="I694" s="124">
        <f>VLOOKUP(A694,BASE.!$A$2:$T$878,9,FALSE)</f>
        <v>0</v>
      </c>
      <c r="J694" s="124">
        <f>VLOOKUP(A694,BASE.!$A$2:$T$878,10,FALSE)</f>
        <v>0</v>
      </c>
      <c r="K694" s="124" t="str">
        <f>VLOOKUP(A694,BASE.!$A$2:$T$878,11,FALSE)</f>
        <v xml:space="preserve">Luis Antonio Silva Vargas
</v>
      </c>
      <c r="L694" s="124" t="str">
        <f>VLOOKUP(A694,BASE.!$A$2:$T$878,12,FALSE)</f>
        <v xml:space="preserve">Calle Comercio N°121, comuna de Requinoa,  provincia de Cachapoal, Sexta Región.
</v>
      </c>
      <c r="M694" s="124" t="str">
        <f>VLOOKUP(A694,BASE.!$A$2:$T$878,13,FALSE)</f>
        <v>VI</v>
      </c>
      <c r="N694" s="124" t="str">
        <f>VLOOKUP(A694,BASE.!$A$2:$T$878,14,FALSE)</f>
        <v xml:space="preserve"> Requinoa</v>
      </c>
      <c r="O694" s="124" t="str">
        <f>VLOOKUP(A694,BASE.!$A$2:$T$878,15,FALSE)</f>
        <v>Teléfono Nº85958315</v>
      </c>
      <c r="P694" s="124">
        <f>VLOOKUP(A694,BASE.!$A$2:$T$878,16,FALSE)</f>
        <v>0</v>
      </c>
      <c r="Q694" s="124">
        <f>VLOOKUP(A694,BASE.!$A$2:$T$878,17,FALSE)</f>
        <v>0</v>
      </c>
      <c r="R694" s="124">
        <f>VLOOKUP(A694,BASE.!$A$2:$T$878,18,FALSE)</f>
        <v>91001</v>
      </c>
      <c r="S694" s="124" t="str">
        <f>VLOOKUP(A694,BASE.!$A$2:$T$878,19,FALSE)</f>
        <v xml:space="preserve">No se acompañan. Aplica Informe Jurídico Nº 09, de  fecha 14 de marzo de 2011 del Departamento Jurídico y Dictamen Nº 070791, de 2009, de la Contraloría General de la República.  
.
</v>
      </c>
      <c r="T694" s="169">
        <f>VLOOKUP(A694,BASE.!$A$2:$T$878,20,FALSE)</f>
        <v>38722</v>
      </c>
      <c r="U694" s="183">
        <v>7246</v>
      </c>
      <c r="V694" s="184">
        <v>2861840</v>
      </c>
      <c r="W694" s="184">
        <v>5806680</v>
      </c>
      <c r="X694" s="170">
        <v>44286</v>
      </c>
      <c r="Y694" s="166" t="s">
        <v>7879</v>
      </c>
      <c r="Z694" s="166" t="s">
        <v>7880</v>
      </c>
      <c r="AA694" s="183" t="s">
        <v>8072</v>
      </c>
    </row>
    <row r="695" spans="1:27" x14ac:dyDescent="0.2">
      <c r="A695" s="183">
        <v>7247</v>
      </c>
      <c r="B695" s="124" t="str">
        <f>VLOOKUP(A695,BASE.!$A$2:$T$878,2,FALSE)</f>
        <v xml:space="preserve">
I. Municipalidad de  Andacollo
</v>
      </c>
      <c r="C695" s="124">
        <f>VLOOKUP(A695,BASE.!$A$2:$T$878,3,FALSE)</f>
        <v>690404001</v>
      </c>
      <c r="D695" s="124" t="str">
        <f>VLOOKUP(A695,BASE.!$A$2:$T$878,4,FALSE)</f>
        <v>Municipalidad</v>
      </c>
      <c r="E695" s="124" t="str">
        <f>VLOOKUP(A695,BASE.!$A$2:$T$878,5,FALSE)</f>
        <v>Constitución Política de la República, artículo 107</v>
      </c>
      <c r="F695" s="124" t="str">
        <f>VLOOKUP(A695,BASE.!$A$2:$T$878,6,FALSE)</f>
        <v>Indefinida</v>
      </c>
      <c r="G695" s="124" t="str">
        <f>VLOOKUP(A695,BASE.!$A$2:$T$878,7,FALSE)</f>
        <v>Según Ley Orgánica Nº 18.695, artículos 1º al  4º</v>
      </c>
      <c r="H695" s="124" t="str">
        <f>VLOOKUP(A695,BASE.!$A$2:$T$878,8,FALSE)</f>
        <v>no tiene</v>
      </c>
      <c r="I695" s="124">
        <f>VLOOKUP(A695,BASE.!$A$2:$T$878,9,FALSE)</f>
        <v>0</v>
      </c>
      <c r="J695" s="124">
        <f>VLOOKUP(A695,BASE.!$A$2:$T$878,10,FALSE)</f>
        <v>0</v>
      </c>
      <c r="K695" s="124" t="str">
        <f>VLOOKUP(A695,BASE.!$A$2:$T$878,11,FALSE)</f>
        <v xml:space="preserve">Juan Carlos Alfaro Aravena
</v>
      </c>
      <c r="L695" s="124" t="str">
        <f>VLOOKUP(A695,BASE.!$A$2:$T$878,12,FALSE)</f>
        <v xml:space="preserve">Plaza Videla N°50, comuna de Andacollo, provincia de Elqui, Cuarta Región.
</v>
      </c>
      <c r="M695" s="124" t="str">
        <f>VLOOKUP(A695,BASE.!$A$2:$T$878,13,FALSE)</f>
        <v>IV</v>
      </c>
      <c r="N695" s="124" t="str">
        <f>VLOOKUP(A695,BASE.!$A$2:$T$878,14,FALSE)</f>
        <v>Andacollo</v>
      </c>
      <c r="O695" s="124">
        <f>VLOOKUP(A695,BASE.!$A$2:$T$878,15,FALSE)</f>
        <v>0</v>
      </c>
      <c r="P695" s="124">
        <f>VLOOKUP(A695,BASE.!$A$2:$T$878,16,FALSE)</f>
        <v>0</v>
      </c>
      <c r="Q695" s="124">
        <f>VLOOKUP(A695,BASE.!$A$2:$T$878,17,FALSE)</f>
        <v>0</v>
      </c>
      <c r="R695" s="124">
        <f>VLOOKUP(A695,BASE.!$A$2:$T$878,18,FALSE)</f>
        <v>91001</v>
      </c>
      <c r="S695" s="124" t="str">
        <f>VLOOKUP(A695,BASE.!$A$2:$T$878,19,FALSE)</f>
        <v>No se acompañan. Aplica Informe Jurídico Nº 09, de  fecha 14 de marzo de 2011 del Departamento Jurídico y Dictamen Nº 070791, de 2009, de la Contraloría General de la República</v>
      </c>
      <c r="T695" s="169">
        <f>VLOOKUP(A695,BASE.!$A$2:$T$878,20,FALSE)</f>
        <v>38722</v>
      </c>
      <c r="U695" s="183">
        <v>7247</v>
      </c>
      <c r="V695" s="184">
        <v>5056871</v>
      </c>
      <c r="W695" s="184">
        <v>10260403</v>
      </c>
      <c r="X695" s="170">
        <v>44286</v>
      </c>
      <c r="Y695" s="166" t="s">
        <v>7879</v>
      </c>
      <c r="Z695" s="166" t="s">
        <v>7880</v>
      </c>
      <c r="AA695" s="183" t="s">
        <v>7952</v>
      </c>
    </row>
    <row r="696" spans="1:27" x14ac:dyDescent="0.2">
      <c r="A696" s="183">
        <v>7248</v>
      </c>
      <c r="B696" s="124" t="str">
        <f>VLOOKUP(A696,BASE.!$A$2:$T$878,2,FALSE)</f>
        <v xml:space="preserve">
I. Municipalidad de Colina
</v>
      </c>
      <c r="C696" s="124">
        <f>VLOOKUP(A696,BASE.!$A$2:$T$878,3,FALSE)</f>
        <v>690715007</v>
      </c>
      <c r="D696" s="124" t="str">
        <f>VLOOKUP(A696,BASE.!$A$2:$T$878,4,FALSE)</f>
        <v>Municipalidad</v>
      </c>
      <c r="E696" s="124" t="str">
        <f>VLOOKUP(A696,BASE.!$A$2:$T$878,5,FALSE)</f>
        <v>Constitución Política de la República, art. 107.</v>
      </c>
      <c r="F696" s="124" t="str">
        <f>VLOOKUP(A696,BASE.!$A$2:$T$878,6,FALSE)</f>
        <v>Indefinida.</v>
      </c>
      <c r="G696" s="124" t="str">
        <f>VLOOKUP(A696,BASE.!$A$2:$T$878,7,FALSE)</f>
        <v>Según Ley Orgánica Nº 18.695, arts. 1º al 4º.</v>
      </c>
      <c r="H696" s="124" t="str">
        <f>VLOOKUP(A696,BASE.!$A$2:$T$878,8,FALSE)</f>
        <v>no tiene</v>
      </c>
      <c r="I696" s="124">
        <f>VLOOKUP(A696,BASE.!$A$2:$T$878,9,FALSE)</f>
        <v>0</v>
      </c>
      <c r="J696" s="124">
        <f>VLOOKUP(A696,BASE.!$A$2:$T$878,10,FALSE)</f>
        <v>0</v>
      </c>
      <c r="K696" s="124" t="str">
        <f>VLOOKUP(A696,BASE.!$A$2:$T$878,11,FALSE)</f>
        <v xml:space="preserve">Mario Antonio Olavarría Rodríguez        
Subrogante: Elizabeth Arellano Quiroga, 
</v>
      </c>
      <c r="L696" s="124" t="str">
        <f>VLOOKUP(A696,BASE.!$A$2:$T$878,12,FALSE)</f>
        <v xml:space="preserve">Avenida Colina 700, comuna de Colina, Región Metropolitana
</v>
      </c>
      <c r="M696" s="124" t="str">
        <f>VLOOKUP(A696,BASE.!$A$2:$T$878,13,FALSE)</f>
        <v>XIII</v>
      </c>
      <c r="N696" s="124">
        <f>VLOOKUP(A696,BASE.!$A$2:$T$878,14,FALSE)</f>
        <v>0</v>
      </c>
      <c r="O696" s="124" t="str">
        <f>VLOOKUP(A696,BASE.!$A$2:$T$878,15,FALSE)</f>
        <v xml:space="preserve">Fonos (02) 7073300, </v>
      </c>
      <c r="P696" s="124">
        <f>VLOOKUP(A696,BASE.!$A$2:$T$878,16,FALSE)</f>
        <v>0</v>
      </c>
      <c r="Q696" s="124">
        <f>VLOOKUP(A696,BASE.!$A$2:$T$878,17,FALSE)</f>
        <v>0</v>
      </c>
      <c r="R696" s="124">
        <f>VLOOKUP(A696,BASE.!$A$2:$T$878,18,FALSE)</f>
        <v>91001</v>
      </c>
      <c r="S696" s="124" t="str">
        <f>VLOOKUP(A696,BASE.!$A$2:$T$878,19,FALSE)</f>
        <v xml:space="preserve">No se acompañan. Aplica Informe Jurídico Nº 09, de  fecha 14 de marzo de 2011 del Departamento Jurídico y Dictamen Nº 070791, de 2009, de la Contraloría General de la República.  
</v>
      </c>
      <c r="T696" s="169">
        <f>VLOOKUP(A696,BASE.!$A$2:$T$878,20,FALSE)</f>
        <v>38722</v>
      </c>
      <c r="U696" s="183">
        <v>7248</v>
      </c>
      <c r="V696" s="184">
        <v>12645540</v>
      </c>
      <c r="W696" s="184">
        <v>38045790</v>
      </c>
      <c r="X696" s="170">
        <v>44286</v>
      </c>
      <c r="Y696" s="166" t="s">
        <v>7879</v>
      </c>
      <c r="Z696" s="166" t="s">
        <v>7880</v>
      </c>
      <c r="AA696" s="183" t="s">
        <v>7942</v>
      </c>
    </row>
    <row r="697" spans="1:27" x14ac:dyDescent="0.2">
      <c r="A697" s="183">
        <v>7250</v>
      </c>
      <c r="B697" s="124" t="str">
        <f>VLOOKUP(A697,BASE.!$A$2:$T$878,2,FALSE)</f>
        <v xml:space="preserve">
I. Municipalidad de Quinta de Tilcoco
</v>
      </c>
      <c r="C697" s="124">
        <f>VLOOKUP(A697,BASE.!$A$2:$T$878,3,FALSE)</f>
        <v>690817004</v>
      </c>
      <c r="D697" s="124" t="str">
        <f>VLOOKUP(A697,BASE.!$A$2:$T$878,4,FALSE)</f>
        <v>Municipalidad</v>
      </c>
      <c r="E697" s="124" t="str">
        <f>VLOOKUP(A697,BASE.!$A$2:$T$878,5,FALSE)</f>
        <v>Constitución Política de la República, art. 107.</v>
      </c>
      <c r="F697" s="124" t="str">
        <f>VLOOKUP(A697,BASE.!$A$2:$T$878,6,FALSE)</f>
        <v>Indefinida.</v>
      </c>
      <c r="G697" s="124" t="str">
        <f>VLOOKUP(A697,BASE.!$A$2:$T$878,7,FALSE)</f>
        <v>Según Ley Orgánica Nº 18.695, arts. 1º al 4º.</v>
      </c>
      <c r="H697" s="124" t="str">
        <f>VLOOKUP(A697,BASE.!$A$2:$T$878,8,FALSE)</f>
        <v>no tiene</v>
      </c>
      <c r="I697" s="124">
        <f>VLOOKUP(A697,BASE.!$A$2:$T$878,9,FALSE)</f>
        <v>0</v>
      </c>
      <c r="J697" s="124">
        <f>VLOOKUP(A697,BASE.!$A$2:$T$878,10,FALSE)</f>
        <v>0</v>
      </c>
      <c r="K697" s="124" t="str">
        <f>VLOOKUP(A697,BASE.!$A$2:$T$878,11,FALSE)</f>
        <v xml:space="preserve">Nelson  Patricio Barrios Oróstegui         </v>
      </c>
      <c r="L697" s="124" t="str">
        <f>VLOOKUP(A697,BASE.!$A$2:$T$878,12,FALSE)</f>
        <v xml:space="preserve">Manuel Flores Nº50, comuna de Quinta de Tilcoco, Sexta Región
</v>
      </c>
      <c r="M697" s="124" t="str">
        <f>VLOOKUP(A697,BASE.!$A$2:$T$878,13,FALSE)</f>
        <v>VI</v>
      </c>
      <c r="N697" s="124" t="str">
        <f>VLOOKUP(A697,BASE.!$A$2:$T$878,14,FALSE)</f>
        <v>Quinta de Tilcoco</v>
      </c>
      <c r="O697" s="124" t="str">
        <f>VLOOKUP(A697,BASE.!$A$2:$T$878,15,FALSE)</f>
        <v>Fonos (72) 2541116, 2541128</v>
      </c>
      <c r="P697" s="124" t="str">
        <f>VLOOKUP(A697,BASE.!$A$2:$T$878,16,FALSE)</f>
        <v>www.municipalidadquintadetilcoco.cl</v>
      </c>
      <c r="Q697" s="124">
        <f>VLOOKUP(A697,BASE.!$A$2:$T$878,17,FALSE)</f>
        <v>0</v>
      </c>
      <c r="R697" s="124">
        <f>VLOOKUP(A697,BASE.!$A$2:$T$878,18,FALSE)</f>
        <v>91001</v>
      </c>
      <c r="S697" s="124" t="str">
        <f>VLOOKUP(A697,BASE.!$A$2:$T$878,19,FALSE)</f>
        <v xml:space="preserve">No se acompañan. Aplica Informe Jurídico Nº 09, de  fecha 14 de marzo de 2011 del Departamento Jurídico y Dictamen Nº 070791, de 2009, de la Contraloría General de la República.  
</v>
      </c>
      <c r="T697" s="169">
        <f>VLOOKUP(A697,BASE.!$A$2:$T$878,20,FALSE)</f>
        <v>38722</v>
      </c>
      <c r="U697" s="183">
        <v>7250</v>
      </c>
      <c r="V697" s="184">
        <v>2861840</v>
      </c>
      <c r="W697" s="184">
        <v>5806680</v>
      </c>
      <c r="X697" s="170">
        <v>44286</v>
      </c>
      <c r="Y697" s="166" t="s">
        <v>7879</v>
      </c>
      <c r="Z697" s="166" t="s">
        <v>7880</v>
      </c>
      <c r="AA697" s="183" t="s">
        <v>8073</v>
      </c>
    </row>
    <row r="698" spans="1:27" x14ac:dyDescent="0.2">
      <c r="A698" s="183">
        <v>7251</v>
      </c>
      <c r="B698" s="124" t="str">
        <f>VLOOKUP(A698,BASE.!$A$2:$T$878,2,FALSE)</f>
        <v xml:space="preserve">
I. Municipalidad de Chillán
</v>
      </c>
      <c r="C698" s="124">
        <f>VLOOKUP(A698,BASE.!$A$2:$T$878,3,FALSE)</f>
        <v>691409007</v>
      </c>
      <c r="D698" s="124" t="str">
        <f>VLOOKUP(A698,BASE.!$A$2:$T$878,4,FALSE)</f>
        <v>Municipalidad</v>
      </c>
      <c r="E698" s="124" t="str">
        <f>VLOOKUP(A698,BASE.!$A$2:$T$878,5,FALSE)</f>
        <v>Constitución Política de la República, art. 107.</v>
      </c>
      <c r="F698" s="124" t="str">
        <f>VLOOKUP(A698,BASE.!$A$2:$T$878,6,FALSE)</f>
        <v>Indefinida.</v>
      </c>
      <c r="G698" s="124" t="str">
        <f>VLOOKUP(A698,BASE.!$A$2:$T$878,7,FALSE)</f>
        <v>Según Ley Orgánica Nº 18.695, arts. 1º al 4º.</v>
      </c>
      <c r="H698" s="124" t="str">
        <f>VLOOKUP(A698,BASE.!$A$2:$T$878,8,FALSE)</f>
        <v>no tiene</v>
      </c>
      <c r="I698" s="124">
        <f>VLOOKUP(A698,BASE.!$A$2:$T$878,9,FALSE)</f>
        <v>0</v>
      </c>
      <c r="J698" s="124">
        <f>VLOOKUP(A698,BASE.!$A$2:$T$878,10,FALSE)</f>
        <v>0</v>
      </c>
      <c r="K698" s="124" t="str">
        <f>VLOOKUP(A698,BASE.!$A$2:$T$878,11,FALSE)</f>
        <v xml:space="preserve">Sergio Zarzar Andonie, </v>
      </c>
      <c r="L698" s="124" t="str">
        <f>VLOOKUP(A698,BASE.!$A$2:$T$878,12,FALSE)</f>
        <v xml:space="preserve">18 de septiembre Nº 510, comuna de Chillán
</v>
      </c>
      <c r="M698" s="124" t="str">
        <f>VLOOKUP(A698,BASE.!$A$2:$T$878,13,FALSE)</f>
        <v>XVI</v>
      </c>
      <c r="N698" s="124" t="str">
        <f>VLOOKUP(A698,BASE.!$A$2:$T$878,14,FALSE)</f>
        <v>Chillán</v>
      </c>
      <c r="O698" s="124" t="str">
        <f>VLOOKUP(A698,BASE.!$A$2:$T$878,15,FALSE)</f>
        <v>Fonos (42) 433300</v>
      </c>
      <c r="P698" s="124">
        <f>VLOOKUP(A698,BASE.!$A$2:$T$878,16,FALSE)</f>
        <v>0</v>
      </c>
      <c r="Q698" s="124">
        <f>VLOOKUP(A698,BASE.!$A$2:$T$878,17,FALSE)</f>
        <v>0</v>
      </c>
      <c r="R698" s="124">
        <f>VLOOKUP(A698,BASE.!$A$2:$T$878,18,FALSE)</f>
        <v>91001</v>
      </c>
      <c r="S698" s="124" t="str">
        <f>VLOOKUP(A698,BASE.!$A$2:$T$878,19,FALSE)</f>
        <v>Se acompañan Antecedentes Financieros correspondientes al año 2009, aprobados por el Subdepartamento  de Supervisión Financiera Nacional.</v>
      </c>
      <c r="T698" s="169">
        <f>VLOOKUP(A698,BASE.!$A$2:$T$878,20,FALSE)</f>
        <v>38723</v>
      </c>
      <c r="U698" s="183">
        <v>7251</v>
      </c>
      <c r="V698" s="184">
        <v>6851245</v>
      </c>
      <c r="W698" s="184">
        <v>13901192</v>
      </c>
      <c r="X698" s="170">
        <v>44286</v>
      </c>
      <c r="Y698" s="166" t="s">
        <v>7879</v>
      </c>
      <c r="Z698" s="166" t="s">
        <v>7880</v>
      </c>
      <c r="AA698" s="183" t="s">
        <v>7911</v>
      </c>
    </row>
    <row r="699" spans="1:27" x14ac:dyDescent="0.2">
      <c r="A699" s="183">
        <v>7252</v>
      </c>
      <c r="B699" s="124" t="str">
        <f>VLOOKUP(A699,BASE.!$A$2:$T$878,2,FALSE)</f>
        <v xml:space="preserve">
I. Municipalidad de Nacimiento
</v>
      </c>
      <c r="C699" s="124">
        <f>VLOOKUP(A699,BASE.!$A$2:$T$878,3,FALSE)</f>
        <v>691707008</v>
      </c>
      <c r="D699" s="124" t="str">
        <f>VLOOKUP(A699,BASE.!$A$2:$T$878,4,FALSE)</f>
        <v>Municipalidad</v>
      </c>
      <c r="E699" s="124" t="str">
        <f>VLOOKUP(A699,BASE.!$A$2:$T$878,5,FALSE)</f>
        <v>Constitución Política de la República, art. 107.</v>
      </c>
      <c r="F699" s="124" t="str">
        <f>VLOOKUP(A699,BASE.!$A$2:$T$878,6,FALSE)</f>
        <v>Indefinida.</v>
      </c>
      <c r="G699" s="124" t="str">
        <f>VLOOKUP(A699,BASE.!$A$2:$T$878,7,FALSE)</f>
        <v>Según Ley Orgánica Nº 18.695, arts. 1º al 4º.</v>
      </c>
      <c r="H699" s="124" t="str">
        <f>VLOOKUP(A699,BASE.!$A$2:$T$878,8,FALSE)</f>
        <v>no tiene</v>
      </c>
      <c r="I699" s="124">
        <f>VLOOKUP(A699,BASE.!$A$2:$T$878,9,FALSE)</f>
        <v>0</v>
      </c>
      <c r="J699" s="124">
        <f>VLOOKUP(A699,BASE.!$A$2:$T$878,10,FALSE)</f>
        <v>0</v>
      </c>
      <c r="K699" s="124" t="str">
        <f>VLOOKUP(A699,BASE.!$A$2:$T$878,11,FALSE)</f>
        <v xml:space="preserve">Hugo Patricio Inostroza Ramírez 
</v>
      </c>
      <c r="L699" s="124" t="str">
        <f>VLOOKUP(A699,BASE.!$A$2:$T$878,12,FALSE)</f>
        <v xml:space="preserve">Freire Nº 614, comuna de Nacimiento, Octava  Región. 
</v>
      </c>
      <c r="M699" s="124" t="str">
        <f>VLOOKUP(A699,BASE.!$A$2:$T$878,13,FALSE)</f>
        <v>VIII</v>
      </c>
      <c r="N699" s="124" t="str">
        <f>VLOOKUP(A699,BASE.!$A$2:$T$878,14,FALSE)</f>
        <v>Nacimiento</v>
      </c>
      <c r="O699" s="124" t="str">
        <f>VLOOKUP(A699,BASE.!$A$2:$T$878,15,FALSE)</f>
        <v xml:space="preserve">Fonos  (56 43 2) 534267
</v>
      </c>
      <c r="P699" s="124" t="str">
        <f>VLOOKUP(A699,BASE.!$A$2:$T$878,16,FALSE)</f>
        <v xml:space="preserve">OIRS@Nacimiento.cl </v>
      </c>
      <c r="Q699" s="124">
        <f>VLOOKUP(A699,BASE.!$A$2:$T$878,17,FALSE)</f>
        <v>0</v>
      </c>
      <c r="R699" s="124">
        <f>VLOOKUP(A699,BASE.!$A$2:$T$878,18,FALSE)</f>
        <v>91001</v>
      </c>
      <c r="S699" s="124" t="str">
        <f>VLOOKUP(A699,BASE.!$A$2:$T$878,19,FALSE)</f>
        <v xml:space="preserve">No se acompañan. Aplica Informe Jurídico Nº 09, de  fecha 14 de marzo de 2011 del Departamento Jurídico y Dictamen Nº 070791, de 2009, de la Contraloría General de la República.  
.
</v>
      </c>
      <c r="T699" s="169">
        <f>VLOOKUP(A699,BASE.!$A$2:$T$878,20,FALSE)</f>
        <v>38723</v>
      </c>
      <c r="U699" s="183">
        <v>7252</v>
      </c>
      <c r="V699" s="184">
        <v>4893746</v>
      </c>
      <c r="W699" s="184">
        <v>9929422</v>
      </c>
      <c r="X699" s="170">
        <v>44286</v>
      </c>
      <c r="Y699" s="166" t="s">
        <v>7879</v>
      </c>
      <c r="Z699" s="166" t="s">
        <v>7880</v>
      </c>
      <c r="AA699" s="183" t="s">
        <v>8074</v>
      </c>
    </row>
    <row r="700" spans="1:27" x14ac:dyDescent="0.2">
      <c r="A700" s="183">
        <v>7253</v>
      </c>
      <c r="B700" s="124" t="str">
        <f>VLOOKUP(A700,BASE.!$A$2:$T$878,2,FALSE)</f>
        <v xml:space="preserve">
I. Municipalidad de Curicó
</v>
      </c>
      <c r="C700" s="124">
        <f>VLOOKUP(A700,BASE.!$A$2:$T$878,3,FALSE)</f>
        <v>691001008</v>
      </c>
      <c r="D700" s="124" t="str">
        <f>VLOOKUP(A700,BASE.!$A$2:$T$878,4,FALSE)</f>
        <v>Municipalidad</v>
      </c>
      <c r="E700" s="124" t="str">
        <f>VLOOKUP(A700,BASE.!$A$2:$T$878,5,FALSE)</f>
        <v>Constitución Política de la República, art. 107.</v>
      </c>
      <c r="F700" s="124" t="str">
        <f>VLOOKUP(A700,BASE.!$A$2:$T$878,6,FALSE)</f>
        <v>Indefinida.</v>
      </c>
      <c r="G700" s="124" t="str">
        <f>VLOOKUP(A700,BASE.!$A$2:$T$878,7,FALSE)</f>
        <v>Según Ley Orgánica Nº 18.695, arts. 1º al 4º.</v>
      </c>
      <c r="H700" s="124" t="str">
        <f>VLOOKUP(A700,BASE.!$A$2:$T$878,8,FALSE)</f>
        <v>no tiene</v>
      </c>
      <c r="I700" s="124">
        <f>VLOOKUP(A700,BASE.!$A$2:$T$878,9,FALSE)</f>
        <v>0</v>
      </c>
      <c r="J700" s="124">
        <f>VLOOKUP(A700,BASE.!$A$2:$T$878,10,FALSE)</f>
        <v>0</v>
      </c>
      <c r="K700" s="124" t="str">
        <f>VLOOKUP(A700,BASE.!$A$2:$T$878,11,FALSE)</f>
        <v xml:space="preserve">Javier Antonio Muñoz Riquelme </v>
      </c>
      <c r="L700" s="124" t="str">
        <f>VLOOKUP(A700,BASE.!$A$2:$T$878,12,FALSE)</f>
        <v xml:space="preserve">Estado Nº 279, piso 2, comuna de Curicó, Séptima Región
</v>
      </c>
      <c r="M700" s="124" t="str">
        <f>VLOOKUP(A700,BASE.!$A$2:$T$878,13,FALSE)</f>
        <v>VII</v>
      </c>
      <c r="N700" s="124" t="str">
        <f>VLOOKUP(A700,BASE.!$A$2:$T$878,14,FALSE)</f>
        <v>Curicó</v>
      </c>
      <c r="O700" s="124" t="str">
        <f>VLOOKUP(A700,BASE.!$A$2:$T$878,15,FALSE)</f>
        <v>(75) 547500 – (75) 547513 – (75) 547519</v>
      </c>
      <c r="P700" s="124" t="str">
        <f>VLOOKUP(A700,BASE.!$A$2:$T$878,16,FALSE)</f>
        <v xml:space="preserve"> secretariamunicipal@curico.cl</v>
      </c>
      <c r="Q700" s="124">
        <f>VLOOKUP(A700,BASE.!$A$2:$T$878,17,FALSE)</f>
        <v>0</v>
      </c>
      <c r="R700" s="124">
        <f>VLOOKUP(A700,BASE.!$A$2:$T$878,18,FALSE)</f>
        <v>91001</v>
      </c>
      <c r="S700" s="124" t="str">
        <f>VLOOKUP(A700,BASE.!$A$2:$T$878,19,FALSE)</f>
        <v>No se acompañan. Aplica Informe Jurídico Nº 09, de fecha 14 de marzo de 2011 del Departamento Jurídico y Dictamen Nº 070791, de 2009, de la Contraloría General de la República.</v>
      </c>
      <c r="T700" s="169">
        <f>VLOOKUP(A700,BASE.!$A$2:$T$878,20,FALSE)</f>
        <v>38723</v>
      </c>
      <c r="U700" s="183">
        <v>7253</v>
      </c>
      <c r="V700" s="184">
        <v>6868416</v>
      </c>
      <c r="W700" s="184">
        <v>13936032</v>
      </c>
      <c r="X700" s="170">
        <v>44286</v>
      </c>
      <c r="Y700" s="166" t="s">
        <v>7879</v>
      </c>
      <c r="Z700" s="166" t="s">
        <v>7880</v>
      </c>
      <c r="AA700" s="183" t="s">
        <v>7914</v>
      </c>
    </row>
    <row r="701" spans="1:27" x14ac:dyDescent="0.2">
      <c r="A701" s="183">
        <v>7255</v>
      </c>
      <c r="B701" s="124" t="str">
        <f>VLOOKUP(A701,BASE.!$A$2:$T$878,2,FALSE)</f>
        <v xml:space="preserve">
I. Municipalidad de Lautaro
</v>
      </c>
      <c r="C701" s="124">
        <f>VLOOKUP(A701,BASE.!$A$2:$T$878,3,FALSE)</f>
        <v>691901009</v>
      </c>
      <c r="D701" s="124" t="str">
        <f>VLOOKUP(A701,BASE.!$A$2:$T$878,4,FALSE)</f>
        <v>Municipalidad</v>
      </c>
      <c r="E701" s="124" t="str">
        <f>VLOOKUP(A701,BASE.!$A$2:$T$878,5,FALSE)</f>
        <v>Constitución Política de la República, art. 107.</v>
      </c>
      <c r="F701" s="124" t="str">
        <f>VLOOKUP(A701,BASE.!$A$2:$T$878,6,FALSE)</f>
        <v>Indefinida.</v>
      </c>
      <c r="G701" s="124" t="str">
        <f>VLOOKUP(A701,BASE.!$A$2:$T$878,7,FALSE)</f>
        <v>Según Ley Orgánica Nº 18.695, arts. 1º al 4º.</v>
      </c>
      <c r="H701" s="124" t="str">
        <f>VLOOKUP(A701,BASE.!$A$2:$T$878,8,FALSE)</f>
        <v>no tiene</v>
      </c>
      <c r="I701" s="124">
        <f>VLOOKUP(A701,BASE.!$A$2:$T$878,9,FALSE)</f>
        <v>0</v>
      </c>
      <c r="J701" s="124">
        <f>VLOOKUP(A701,BASE.!$A$2:$T$878,10,FALSE)</f>
        <v>0</v>
      </c>
      <c r="K701" s="124" t="str">
        <f>VLOOKUP(A701,BASE.!$A$2:$T$878,11,FALSE)</f>
        <v xml:space="preserve">Raúl Alberto Schifferli Díaz.  </v>
      </c>
      <c r="L701" s="124" t="str">
        <f>VLOOKUP(A701,BASE.!$A$2:$T$878,12,FALSE)</f>
        <v xml:space="preserve">Bernardo O’Higgins 1032, c. IX Región de la Araucanía
</v>
      </c>
      <c r="M701" s="124" t="str">
        <f>VLOOKUP(A701,BASE.!$A$2:$T$878,13,FALSE)</f>
        <v>IX</v>
      </c>
      <c r="N701" s="124" t="str">
        <f>VLOOKUP(A701,BASE.!$A$2:$T$878,14,FALSE)</f>
        <v>IX Región de la Araucanía</v>
      </c>
      <c r="O701" s="124" t="str">
        <f>VLOOKUP(A701,BASE.!$A$2:$T$878,15,FALSE)</f>
        <v xml:space="preserve">Fono (45) 5315115 </v>
      </c>
      <c r="P701" s="124">
        <f>VLOOKUP(A701,BASE.!$A$2:$T$878,16,FALSE)</f>
        <v>0</v>
      </c>
      <c r="Q701" s="124">
        <f>VLOOKUP(A701,BASE.!$A$2:$T$878,17,FALSE)</f>
        <v>0</v>
      </c>
      <c r="R701" s="124">
        <f>VLOOKUP(A701,BASE.!$A$2:$T$878,18,FALSE)</f>
        <v>91001</v>
      </c>
      <c r="S701" s="124" t="str">
        <f>VLOOKUP(A701,BASE.!$A$2:$T$878,19,FALSE)</f>
        <v xml:space="preserve">No se acompañan. Aplica Informe Jurídico Nº 09, de  fecha 14 de marzo de 2011 del Departamento Jurídico y Dictamen Nº 070791, de 2009, de la Contraloría General de la República.  
</v>
      </c>
      <c r="T701" s="169">
        <f>VLOOKUP(A701,BASE.!$A$2:$T$878,20,FALSE)</f>
        <v>38729</v>
      </c>
      <c r="U701" s="183">
        <v>7255</v>
      </c>
      <c r="V701" s="184">
        <v>5056871</v>
      </c>
      <c r="W701" s="184">
        <v>10260403</v>
      </c>
      <c r="X701" s="170">
        <v>44286</v>
      </c>
      <c r="Y701" s="166" t="s">
        <v>7879</v>
      </c>
      <c r="Z701" s="166" t="s">
        <v>7880</v>
      </c>
      <c r="AA701" s="183" t="s">
        <v>8035</v>
      </c>
    </row>
    <row r="702" spans="1:27" x14ac:dyDescent="0.2">
      <c r="A702" s="183">
        <v>7256</v>
      </c>
      <c r="B702" s="124" t="str">
        <f>VLOOKUP(A702,BASE.!$A$2:$T$878,2,FALSE)</f>
        <v xml:space="preserve">
I. Municipalidad de San Ramón
</v>
      </c>
      <c r="C702" s="124">
        <f>VLOOKUP(A702,BASE.!$A$2:$T$878,3,FALSE)</f>
        <v>692539001</v>
      </c>
      <c r="D702" s="124" t="str">
        <f>VLOOKUP(A702,BASE.!$A$2:$T$878,4,FALSE)</f>
        <v>Municipalidad</v>
      </c>
      <c r="E702" s="124" t="str">
        <f>VLOOKUP(A702,BASE.!$A$2:$T$878,5,FALSE)</f>
        <v>Constitución Política de la República, art. 107.</v>
      </c>
      <c r="F702" s="124" t="str">
        <f>VLOOKUP(A702,BASE.!$A$2:$T$878,6,FALSE)</f>
        <v>Indefinida.</v>
      </c>
      <c r="G702" s="124" t="str">
        <f>VLOOKUP(A702,BASE.!$A$2:$T$878,7,FALSE)</f>
        <v>Según Ley Orgánica Nº 18.695, arts. 1º al 4º.</v>
      </c>
      <c r="H702" s="124" t="str">
        <f>VLOOKUP(A702,BASE.!$A$2:$T$878,8,FALSE)</f>
        <v>no tiene</v>
      </c>
      <c r="I702" s="124">
        <f>VLOOKUP(A702,BASE.!$A$2:$T$878,9,FALSE)</f>
        <v>0</v>
      </c>
      <c r="J702" s="124">
        <f>VLOOKUP(A702,BASE.!$A$2:$T$878,10,FALSE)</f>
        <v>0</v>
      </c>
      <c r="K702" s="124" t="str">
        <f>VLOOKUP(A702,BASE.!$A$2:$T$878,11,FALSE)</f>
        <v xml:space="preserve">Miguel Ángel Aguilera Sanhueza
</v>
      </c>
      <c r="L702" s="124" t="str">
        <f>VLOOKUP(A702,BASE.!$A$2:$T$878,12,FALSE)</f>
        <v xml:space="preserve">Ossa Nº 1771, comuna de San Ramón, Región Metropolitana.
</v>
      </c>
      <c r="M702" s="124" t="str">
        <f>VLOOKUP(A702,BASE.!$A$2:$T$878,13,FALSE)</f>
        <v>XIII</v>
      </c>
      <c r="N702" s="124" t="str">
        <f>VLOOKUP(A702,BASE.!$A$2:$T$878,14,FALSE)</f>
        <v>San Ramón</v>
      </c>
      <c r="O702" s="124" t="str">
        <f>VLOOKUP(A702,BASE.!$A$2:$T$878,15,FALSE)</f>
        <v>Fonos 25161298 - 23909108 161298298298</v>
      </c>
      <c r="P702" s="124">
        <f>VLOOKUP(A702,BASE.!$A$2:$T$878,16,FALSE)</f>
        <v>0</v>
      </c>
      <c r="Q702" s="124">
        <f>VLOOKUP(A702,BASE.!$A$2:$T$878,17,FALSE)</f>
        <v>0</v>
      </c>
      <c r="R702" s="124">
        <f>VLOOKUP(A702,BASE.!$A$2:$T$878,18,FALSE)</f>
        <v>91001</v>
      </c>
      <c r="S702" s="124" t="str">
        <f>VLOOKUP(A702,BASE.!$A$2:$T$878,19,FALSE)</f>
        <v xml:space="preserve">No se acompañan. Aplica Informe Jurídico Nº 09, de fecha 14 de marzo de 2011 del Departamento Jurídico y Dictamen Nº 070791, de 2009, de la Contraloría General de la República.  
</v>
      </c>
      <c r="T702" s="169">
        <f>VLOOKUP(A702,BASE.!$A$2:$T$878,20,FALSE)</f>
        <v>38729</v>
      </c>
      <c r="U702" s="183">
        <v>7256</v>
      </c>
      <c r="V702" s="184">
        <v>8585520</v>
      </c>
      <c r="W702" s="184">
        <v>25756560</v>
      </c>
      <c r="X702" s="170">
        <v>44286</v>
      </c>
      <c r="Y702" s="166" t="s">
        <v>7879</v>
      </c>
      <c r="Z702" s="166" t="s">
        <v>7880</v>
      </c>
      <c r="AA702" s="183" t="s">
        <v>7982</v>
      </c>
    </row>
    <row r="703" spans="1:27" x14ac:dyDescent="0.2">
      <c r="A703" s="183">
        <v>7257</v>
      </c>
      <c r="B703" s="124" t="str">
        <f>VLOOKUP(A703,BASE.!$A$2:$T$878,2,FALSE)</f>
        <v xml:space="preserve">
I. Municipalidad de Licantén
</v>
      </c>
      <c r="C703" s="124">
        <f>VLOOKUP(A703,BASE.!$A$2:$T$878,3,FALSE)</f>
        <v>691005003</v>
      </c>
      <c r="D703" s="124" t="str">
        <f>VLOOKUP(A703,BASE.!$A$2:$T$878,4,FALSE)</f>
        <v>Municipalidad</v>
      </c>
      <c r="E703" s="124" t="str">
        <f>VLOOKUP(A703,BASE.!$A$2:$T$878,5,FALSE)</f>
        <v>Constitución Política de la República, artículo 107</v>
      </c>
      <c r="F703" s="124" t="str">
        <f>VLOOKUP(A703,BASE.!$A$2:$T$878,6,FALSE)</f>
        <v>Indefinida</v>
      </c>
      <c r="G703" s="124" t="str">
        <f>VLOOKUP(A703,BASE.!$A$2:$T$878,7,FALSE)</f>
        <v>Según Ley Orgánica Nº 18.695, artículos 1º al  4º</v>
      </c>
      <c r="H703" s="124" t="str">
        <f>VLOOKUP(A703,BASE.!$A$2:$T$878,8,FALSE)</f>
        <v>no tiene</v>
      </c>
      <c r="I703" s="124">
        <f>VLOOKUP(A703,BASE.!$A$2:$T$878,9,FALSE)</f>
        <v>0</v>
      </c>
      <c r="J703" s="124">
        <f>VLOOKUP(A703,BASE.!$A$2:$T$878,10,FALSE)</f>
        <v>0</v>
      </c>
      <c r="K703" s="124" t="str">
        <f>VLOOKUP(A703,BASE.!$A$2:$T$878,11,FALSE)</f>
        <v xml:space="preserve">Oscar Marcelo Fernández Vilos 
</v>
      </c>
      <c r="L703" s="124" t="str">
        <f>VLOOKUP(A703,BASE.!$A$2:$T$878,12,FALSE)</f>
        <v xml:space="preserve">Juan Esteban Montero N°25, comuna de Licantén,  provincia de Curicó, Séptima Región.
</v>
      </c>
      <c r="M703" s="124" t="str">
        <f>VLOOKUP(A703,BASE.!$A$2:$T$878,13,FALSE)</f>
        <v>VII</v>
      </c>
      <c r="N703" s="124" t="str">
        <f>VLOOKUP(A703,BASE.!$A$2:$T$878,14,FALSE)</f>
        <v xml:space="preserve"> Licantén</v>
      </c>
      <c r="O703" s="124">
        <f>VLOOKUP(A703,BASE.!$A$2:$T$878,15,FALSE)</f>
        <v>0</v>
      </c>
      <c r="P703" s="124">
        <f>VLOOKUP(A703,BASE.!$A$2:$T$878,16,FALSE)</f>
        <v>0</v>
      </c>
      <c r="Q703" s="124">
        <f>VLOOKUP(A703,BASE.!$A$2:$T$878,17,FALSE)</f>
        <v>0</v>
      </c>
      <c r="R703" s="124">
        <f>VLOOKUP(A703,BASE.!$A$2:$T$878,18,FALSE)</f>
        <v>91001</v>
      </c>
      <c r="S703" s="124" t="str">
        <f>VLOOKUP(A703,BASE.!$A$2:$T$878,19,FALSE)</f>
        <v xml:space="preserve">No se acompañan. Aplica Informe Jurídico Nº 09, de  fecha 14 de marzo de 2011 del Departamento Jurídico y Dictamen Nº 070791, de 2009, de la Contraloría General de la República.  
</v>
      </c>
      <c r="T703" s="169">
        <f>VLOOKUP(A703,BASE.!$A$2:$T$878,20,FALSE)</f>
        <v>38729</v>
      </c>
      <c r="U703" s="183">
        <v>7257</v>
      </c>
      <c r="V703" s="184">
        <v>4417260</v>
      </c>
      <c r="W703" s="184">
        <v>8710020</v>
      </c>
      <c r="X703" s="170">
        <v>44286</v>
      </c>
      <c r="Y703" s="166" t="s">
        <v>7879</v>
      </c>
      <c r="Z703" s="166" t="s">
        <v>7880</v>
      </c>
      <c r="AA703" s="183" t="s">
        <v>7992</v>
      </c>
    </row>
    <row r="704" spans="1:27" x14ac:dyDescent="0.2">
      <c r="A704" s="183">
        <v>7259</v>
      </c>
      <c r="B704" s="124" t="str">
        <f>VLOOKUP(A704,BASE.!$A$2:$T$878,2,FALSE)</f>
        <v xml:space="preserve">
I. Municipalidad de Coelemu
</v>
      </c>
      <c r="C704" s="124">
        <f>VLOOKUP(A704,BASE.!$A$2:$T$878,3,FALSE)</f>
        <v>691502007</v>
      </c>
      <c r="D704" s="124" t="str">
        <f>VLOOKUP(A704,BASE.!$A$2:$T$878,4,FALSE)</f>
        <v>Municipalidad</v>
      </c>
      <c r="E704" s="124" t="str">
        <f>VLOOKUP(A704,BASE.!$A$2:$T$878,5,FALSE)</f>
        <v>Constitución Política de la República, artículo 107</v>
      </c>
      <c r="F704" s="124" t="str">
        <f>VLOOKUP(A704,BASE.!$A$2:$T$878,6,FALSE)</f>
        <v>Indefinida</v>
      </c>
      <c r="G704" s="124" t="str">
        <f>VLOOKUP(A704,BASE.!$A$2:$T$878,7,FALSE)</f>
        <v>Según Ley Orgánica Nº 18.695, artículos 1º al  4º</v>
      </c>
      <c r="H704" s="124">
        <f>VLOOKUP(A704,BASE.!$A$2:$T$878,8,FALSE)</f>
        <v>0</v>
      </c>
      <c r="I704" s="124">
        <f>VLOOKUP(A704,BASE.!$A$2:$T$878,9,FALSE)</f>
        <v>0</v>
      </c>
      <c r="J704" s="124">
        <f>VLOOKUP(A704,BASE.!$A$2:$T$878,10,FALSE)</f>
        <v>0</v>
      </c>
      <c r="K704" s="124" t="str">
        <f>VLOOKUP(A704,BASE.!$A$2:$T$878,11,FALSE)</f>
        <v xml:space="preserve">Alejandro Rodrigo Pedreros Urrutia. </v>
      </c>
      <c r="L704" s="124" t="str">
        <f>VLOOKUP(A704,BASE.!$A$2:$T$878,12,FALSE)</f>
        <v xml:space="preserve">Pedro León Gallo N°609, comuna de Coelemu
</v>
      </c>
      <c r="M704" s="124" t="str">
        <f>VLOOKUP(A704,BASE.!$A$2:$T$878,13,FALSE)</f>
        <v>XVI</v>
      </c>
      <c r="N704" s="124" t="str">
        <f>VLOOKUP(A704,BASE.!$A$2:$T$878,14,FALSE)</f>
        <v>Coelemu</v>
      </c>
      <c r="O704" s="124">
        <f>VLOOKUP(A704,BASE.!$A$2:$T$878,15,FALSE)</f>
        <v>0</v>
      </c>
      <c r="P704" s="124">
        <f>VLOOKUP(A704,BASE.!$A$2:$T$878,16,FALSE)</f>
        <v>0</v>
      </c>
      <c r="Q704" s="124">
        <f>VLOOKUP(A704,BASE.!$A$2:$T$878,17,FALSE)</f>
        <v>0</v>
      </c>
      <c r="R704" s="124">
        <f>VLOOKUP(A704,BASE.!$A$2:$T$878,18,FALSE)</f>
        <v>91001</v>
      </c>
      <c r="S704" s="124" t="str">
        <f>VLOOKUP(A704,BASE.!$A$2:$T$878,19,FALSE)</f>
        <v xml:space="preserve">No se acompañan. Aplica Informe Jurídico Nº 09, de fecha 14 de marzo de 2011 del Departamento Jurídico y Dictamen Nº 070791, de 2009, de la Contraloría General de la República.
</v>
      </c>
      <c r="T704" s="169">
        <f>VLOOKUP(A704,BASE.!$A$2:$T$878,20,FALSE)</f>
        <v>38734</v>
      </c>
      <c r="U704" s="183">
        <v>7259</v>
      </c>
      <c r="V704" s="184">
        <v>5709371</v>
      </c>
      <c r="W704" s="184">
        <v>11584327</v>
      </c>
      <c r="X704" s="170">
        <v>44286</v>
      </c>
      <c r="Y704" s="166" t="s">
        <v>7879</v>
      </c>
      <c r="Z704" s="166" t="s">
        <v>7880</v>
      </c>
      <c r="AA704" s="183" t="s">
        <v>8075</v>
      </c>
    </row>
    <row r="705" spans="1:27" x14ac:dyDescent="0.2">
      <c r="A705" s="183">
        <v>7260</v>
      </c>
      <c r="B705" s="124" t="str">
        <f>VLOOKUP(A705,BASE.!$A$2:$T$878,2,FALSE)</f>
        <v>I. Municipalidad de Quirihue</v>
      </c>
      <c r="C705" s="124">
        <f>VLOOKUP(A705,BASE.!$A$2:$T$878,3,FALSE)</f>
        <v>691401006</v>
      </c>
      <c r="D705" s="124" t="str">
        <f>VLOOKUP(A705,BASE.!$A$2:$T$878,4,FALSE)</f>
        <v>Municipalidad</v>
      </c>
      <c r="E705" s="124" t="str">
        <f>VLOOKUP(A705,BASE.!$A$2:$T$878,5,FALSE)</f>
        <v>Constitución Política de la República, artículo 107</v>
      </c>
      <c r="F705" s="124" t="str">
        <f>VLOOKUP(A705,BASE.!$A$2:$T$878,6,FALSE)</f>
        <v>Indefinida</v>
      </c>
      <c r="G705" s="124" t="str">
        <f>VLOOKUP(A705,BASE.!$A$2:$T$878,7,FALSE)</f>
        <v>Según ley Orgánica N° 18.695, artículos 1° al 4°</v>
      </c>
      <c r="H705" s="124" t="str">
        <f>VLOOKUP(A705,BASE.!$A$2:$T$878,8,FALSE)</f>
        <v>no tiene</v>
      </c>
      <c r="I705" s="124">
        <f>VLOOKUP(A705,BASE.!$A$2:$T$878,9,FALSE)</f>
        <v>0</v>
      </c>
      <c r="J705" s="124">
        <f>VLOOKUP(A705,BASE.!$A$2:$T$878,10,FALSE)</f>
        <v>0</v>
      </c>
      <c r="K705" s="124" t="str">
        <f>VLOOKUP(A705,BASE.!$A$2:$T$878,11,FALSE)</f>
        <v xml:space="preserve">Richard Patricio Irribarra Ramírez
</v>
      </c>
      <c r="L705" s="124" t="str">
        <f>VLOOKUP(A705,BASE.!$A$2:$T$878,12,FALSE)</f>
        <v xml:space="preserve">Esmeralda N° 698, comuna de Quirihue
</v>
      </c>
      <c r="M705" s="124" t="str">
        <f>VLOOKUP(A705,BASE.!$A$2:$T$878,13,FALSE)</f>
        <v>XVI</v>
      </c>
      <c r="N705" s="124" t="str">
        <f>VLOOKUP(A705,BASE.!$A$2:$T$878,14,FALSE)</f>
        <v>Quirihue</v>
      </c>
      <c r="O705" s="124" t="str">
        <f>VLOOKUP(A705,BASE.!$A$2:$T$878,15,FALSE)</f>
        <v>F. 042-531221</v>
      </c>
      <c r="P705" s="124" t="str">
        <f>VLOOKUP(A705,BASE.!$A$2:$T$878,16,FALSE)</f>
        <v>dquirihue@yahoo.es</v>
      </c>
      <c r="Q705" s="124">
        <f>VLOOKUP(A705,BASE.!$A$2:$T$878,17,FALSE)</f>
        <v>0</v>
      </c>
      <c r="R705" s="124">
        <f>VLOOKUP(A705,BASE.!$A$2:$T$878,18,FALSE)</f>
        <v>91001</v>
      </c>
      <c r="S705" s="124" t="str">
        <f>VLOOKUP(A705,BASE.!$A$2:$T$878,19,FALSE)</f>
        <v xml:space="preserve">No se acompañan. Aplica Informe Jurídico Nº 09, de  fecha 14 de marzo de 2011 del Departamento Jurídico y Dictamen Nº 070791, de 2009, de la Contraloría General de la República.  
</v>
      </c>
      <c r="T705" s="169">
        <f>VLOOKUP(A705,BASE.!$A$2:$T$878,20,FALSE)</f>
        <v>38735</v>
      </c>
      <c r="U705" s="183">
        <v>7260</v>
      </c>
      <c r="V705" s="184">
        <v>4893746</v>
      </c>
      <c r="W705" s="184">
        <v>9929422</v>
      </c>
      <c r="X705" s="170">
        <v>44286</v>
      </c>
      <c r="Y705" s="166" t="s">
        <v>7879</v>
      </c>
      <c r="Z705" s="166" t="s">
        <v>7880</v>
      </c>
      <c r="AA705" s="183" t="s">
        <v>8076</v>
      </c>
    </row>
    <row r="706" spans="1:27" x14ac:dyDescent="0.2">
      <c r="A706" s="183">
        <v>7263</v>
      </c>
      <c r="B706" s="124" t="str">
        <f>VLOOKUP(A706,BASE.!$A$2:$T$878,2,FALSE)</f>
        <v xml:space="preserve">
I. Municipalidad de Carahue
</v>
      </c>
      <c r="C706" s="124">
        <f>VLOOKUP(A706,BASE.!$A$2:$T$878,3,FALSE)</f>
        <v>691905004</v>
      </c>
      <c r="D706" s="124" t="str">
        <f>VLOOKUP(A706,BASE.!$A$2:$T$878,4,FALSE)</f>
        <v>Municipalidad</v>
      </c>
      <c r="E706" s="124" t="str">
        <f>VLOOKUP(A706,BASE.!$A$2:$T$878,5,FALSE)</f>
        <v>Constitución Política de la República, art. 107.</v>
      </c>
      <c r="F706" s="124" t="str">
        <f>VLOOKUP(A706,BASE.!$A$2:$T$878,6,FALSE)</f>
        <v>Indefinida.</v>
      </c>
      <c r="G706" s="124" t="str">
        <f>VLOOKUP(A706,BASE.!$A$2:$T$878,7,FALSE)</f>
        <v>Según Ley Orgánica Nº 18.695, arts. 1º al 4º.</v>
      </c>
      <c r="H706" s="124" t="str">
        <f>VLOOKUP(A706,BASE.!$A$2:$T$878,8,FALSE)</f>
        <v>no tiene</v>
      </c>
      <c r="I706" s="124">
        <f>VLOOKUP(A706,BASE.!$A$2:$T$878,9,FALSE)</f>
        <v>0</v>
      </c>
      <c r="J706" s="124">
        <f>VLOOKUP(A706,BASE.!$A$2:$T$878,10,FALSE)</f>
        <v>0</v>
      </c>
      <c r="K706" s="124" t="str">
        <f>VLOOKUP(A706,BASE.!$A$2:$T$878,11,FALSE)</f>
        <v xml:space="preserve">Héctor Alejandro Sáez Véliz
</v>
      </c>
      <c r="L706" s="124" t="str">
        <f>VLOOKUP(A706,BASE.!$A$2:$T$878,12,FALSE)</f>
        <v xml:space="preserve">Portales Nº295, Carahue, Novena Región.
</v>
      </c>
      <c r="M706" s="124" t="str">
        <f>VLOOKUP(A706,BASE.!$A$2:$T$878,13,FALSE)</f>
        <v>IX</v>
      </c>
      <c r="N706" s="124" t="str">
        <f>VLOOKUP(A706,BASE.!$A$2:$T$878,14,FALSE)</f>
        <v>Carahue</v>
      </c>
      <c r="O706" s="124" t="str">
        <f>VLOOKUP(A706,BASE.!$A$2:$T$878,15,FALSE)</f>
        <v>Fonos (45) 651874</v>
      </c>
      <c r="P706" s="124">
        <f>VLOOKUP(A706,BASE.!$A$2:$T$878,16,FALSE)</f>
        <v>0</v>
      </c>
      <c r="Q706" s="124">
        <f>VLOOKUP(A706,BASE.!$A$2:$T$878,17,FALSE)</f>
        <v>0</v>
      </c>
      <c r="R706" s="124">
        <f>VLOOKUP(A706,BASE.!$A$2:$T$878,18,FALSE)</f>
        <v>91001</v>
      </c>
      <c r="S706" s="124" t="str">
        <f>VLOOKUP(A706,BASE.!$A$2:$T$878,19,FALSE)</f>
        <v xml:space="preserve">No se acompañan. Aplica Informe Jurídico Nº 09, de  fecha 14 de marzo de 2011 del Departamento Jurídico y Dictamen Nº 070791, de 2009, de la Contraloría General de la República.  
</v>
      </c>
      <c r="T706" s="169">
        <f>VLOOKUP(A706,BASE.!$A$2:$T$878,20,FALSE)</f>
        <v>38735</v>
      </c>
      <c r="U706" s="183">
        <v>7263</v>
      </c>
      <c r="V706" s="184">
        <v>5056871</v>
      </c>
      <c r="W706" s="184">
        <v>10260403</v>
      </c>
      <c r="X706" s="170">
        <v>44286</v>
      </c>
      <c r="Y706" s="166" t="s">
        <v>7879</v>
      </c>
      <c r="Z706" s="166" t="s">
        <v>7880</v>
      </c>
      <c r="AA706" s="183" t="s">
        <v>8034</v>
      </c>
    </row>
    <row r="707" spans="1:27" x14ac:dyDescent="0.2">
      <c r="A707" s="183">
        <v>7264</v>
      </c>
      <c r="B707" s="124" t="str">
        <f>VLOOKUP(A707,BASE.!$A$2:$T$878,2,FALSE)</f>
        <v xml:space="preserve">
I. Municipalidad de Santa Bárbara
</v>
      </c>
      <c r="C707" s="124">
        <f>VLOOKUP(A707,BASE.!$A$2:$T$878,3,FALSE)</f>
        <v>691702006</v>
      </c>
      <c r="D707" s="124" t="str">
        <f>VLOOKUP(A707,BASE.!$A$2:$T$878,4,FALSE)</f>
        <v>Municipalidad</v>
      </c>
      <c r="E707" s="124" t="str">
        <f>VLOOKUP(A707,BASE.!$A$2:$T$878,5,FALSE)</f>
        <v>Constitución Política de la República, art. 107.</v>
      </c>
      <c r="F707" s="124" t="str">
        <f>VLOOKUP(A707,BASE.!$A$2:$T$878,6,FALSE)</f>
        <v>Indefinida.</v>
      </c>
      <c r="G707" s="124" t="str">
        <f>VLOOKUP(A707,BASE.!$A$2:$T$878,7,FALSE)</f>
        <v>Según Ley Orgánica Nº 18.695, arts. 1º al 4º.</v>
      </c>
      <c r="H707" s="124" t="str">
        <f>VLOOKUP(A707,BASE.!$A$2:$T$878,8,FALSE)</f>
        <v>no tiene</v>
      </c>
      <c r="I707" s="124">
        <f>VLOOKUP(A707,BASE.!$A$2:$T$878,9,FALSE)</f>
        <v>0</v>
      </c>
      <c r="J707" s="124">
        <f>VLOOKUP(A707,BASE.!$A$2:$T$878,10,FALSE)</f>
        <v>0</v>
      </c>
      <c r="K707" s="124" t="str">
        <f>VLOOKUP(A707,BASE.!$A$2:$T$878,11,FALSE)</f>
        <v>Daniel Sebastián Salamanca Pérez</v>
      </c>
      <c r="L707" s="124" t="str">
        <f>VLOOKUP(A707,BASE.!$A$2:$T$878,12,FALSE)</f>
        <v xml:space="preserve">Rosas Nº 160, comuna de Santa Bárbara,  Octava Región.
Casilla 216
</v>
      </c>
      <c r="M707" s="124" t="str">
        <f>VLOOKUP(A707,BASE.!$A$2:$T$878,13,FALSE)</f>
        <v>VIII</v>
      </c>
      <c r="N707" s="124" t="str">
        <f>VLOOKUP(A707,BASE.!$A$2:$T$878,14,FALSE)</f>
        <v xml:space="preserve"> Santa Bárbara</v>
      </c>
      <c r="O707" s="124">
        <f>VLOOKUP(A707,BASE.!$A$2:$T$878,15,FALSE)</f>
        <v>0</v>
      </c>
      <c r="P707" s="124">
        <f>VLOOKUP(A707,BASE.!$A$2:$T$878,16,FALSE)</f>
        <v>0</v>
      </c>
      <c r="Q707" s="124">
        <f>VLOOKUP(A707,BASE.!$A$2:$T$878,17,FALSE)</f>
        <v>0</v>
      </c>
      <c r="R707" s="124">
        <f>VLOOKUP(A707,BASE.!$A$2:$T$878,18,FALSE)</f>
        <v>91001</v>
      </c>
      <c r="S707" s="124" t="str">
        <f>VLOOKUP(A707,BASE.!$A$2:$T$878,19,FALSE)</f>
        <v xml:space="preserve">No se acompañan. Aplica Informe Jurídico Nº 09, de  fecha 14 de marzo de 2011 del Departamento Jurídico y Dictamen Nº 070791, de 2009, de la Contraloría General de la República.  
</v>
      </c>
      <c r="T707" s="169">
        <f>VLOOKUP(A707,BASE.!$A$2:$T$878,20,FALSE)</f>
        <v>38735</v>
      </c>
      <c r="U707" s="183">
        <v>7264</v>
      </c>
      <c r="V707" s="184">
        <v>9787492</v>
      </c>
      <c r="W707" s="184">
        <v>9929422</v>
      </c>
      <c r="X707" s="170">
        <v>44286</v>
      </c>
      <c r="Y707" s="166" t="s">
        <v>7879</v>
      </c>
      <c r="Z707" s="166" t="s">
        <v>7880</v>
      </c>
      <c r="AA707" s="183" t="s">
        <v>8077</v>
      </c>
    </row>
    <row r="708" spans="1:27" x14ac:dyDescent="0.2">
      <c r="A708" s="183">
        <v>7265</v>
      </c>
      <c r="B708" s="124" t="str">
        <f>VLOOKUP(A708,BASE.!$A$2:$T$878,2,FALSE)</f>
        <v xml:space="preserve">
I. Municipalidad de Cañete
</v>
      </c>
      <c r="C708" s="124">
        <f>VLOOKUP(A708,BASE.!$A$2:$T$878,3,FALSE)</f>
        <v>691605000</v>
      </c>
      <c r="D708" s="124" t="str">
        <f>VLOOKUP(A708,BASE.!$A$2:$T$878,4,FALSE)</f>
        <v>Municipalidad</v>
      </c>
      <c r="E708" s="124" t="str">
        <f>VLOOKUP(A708,BASE.!$A$2:$T$878,5,FALSE)</f>
        <v>Constitución Política de la República, artículo 107.</v>
      </c>
      <c r="F708" s="124" t="str">
        <f>VLOOKUP(A708,BASE.!$A$2:$T$878,6,FALSE)</f>
        <v>Indefinida.</v>
      </c>
      <c r="G708" s="124" t="str">
        <f>VLOOKUP(A708,BASE.!$A$2:$T$878,7,FALSE)</f>
        <v>Según Ley Orgánica Constitucional Nº 18.695, arts. 1º al 4º.</v>
      </c>
      <c r="H708" s="124" t="str">
        <f>VLOOKUP(A708,BASE.!$A$2:$T$878,8,FALSE)</f>
        <v>no tiene</v>
      </c>
      <c r="I708" s="124">
        <f>VLOOKUP(A708,BASE.!$A$2:$T$878,9,FALSE)</f>
        <v>0</v>
      </c>
      <c r="J708" s="124">
        <f>VLOOKUP(A708,BASE.!$A$2:$T$878,10,FALSE)</f>
        <v>0</v>
      </c>
      <c r="K708" s="124" t="str">
        <f>VLOOKUP(A708,BASE.!$A$2:$T$878,11,FALSE)</f>
        <v xml:space="preserve">Jorge James Radonich Barra  </v>
      </c>
      <c r="L708" s="124" t="str">
        <f>VLOOKUP(A708,BASE.!$A$2:$T$878,12,FALSE)</f>
        <v xml:space="preserve">Arturo Prat 220, comuna de Cañete, VIII Región del Bío Bío.
</v>
      </c>
      <c r="M708" s="124" t="str">
        <f>VLOOKUP(A708,BASE.!$A$2:$T$878,13,FALSE)</f>
        <v>VIII</v>
      </c>
      <c r="N708" s="124" t="str">
        <f>VLOOKUP(A708,BASE.!$A$2:$T$878,14,FALSE)</f>
        <v>Bío Bío</v>
      </c>
      <c r="O708" s="124" t="str">
        <f>VLOOKUP(A708,BASE.!$A$2:$T$878,15,FALSE)</f>
        <v>Fono: (041) 220 90 00 – (041) 2209054</v>
      </c>
      <c r="P708" s="124" t="str">
        <f>VLOOKUP(A708,BASE.!$A$2:$T$878,16,FALSE)</f>
        <v>secretariamunicipal@municanete.cl</v>
      </c>
      <c r="Q708" s="124">
        <f>VLOOKUP(A708,BASE.!$A$2:$T$878,17,FALSE)</f>
        <v>0</v>
      </c>
      <c r="R708" s="124">
        <f>VLOOKUP(A708,BASE.!$A$2:$T$878,18,FALSE)</f>
        <v>91001</v>
      </c>
      <c r="S708" s="124" t="str">
        <f>VLOOKUP(A708,BASE.!$A$2:$T$878,19,FALSE)</f>
        <v>No se acompañan. Aplica Informe Jurídico Nº 09, de fecha 14 de marzo de 2011 del Departamento Jurídico y Dictamen Nº 070791, de 2009, de la Contraloría General de la República.</v>
      </c>
      <c r="T708" s="169">
        <f>VLOOKUP(A708,BASE.!$A$2:$T$878,20,FALSE)</f>
        <v>38735</v>
      </c>
      <c r="U708" s="183">
        <v>7265</v>
      </c>
      <c r="V708" s="184">
        <v>5056871</v>
      </c>
      <c r="W708" s="184">
        <v>10260403</v>
      </c>
      <c r="X708" s="170">
        <v>44286</v>
      </c>
      <c r="Y708" s="166" t="s">
        <v>7879</v>
      </c>
      <c r="Z708" s="166" t="s">
        <v>7880</v>
      </c>
      <c r="AA708" s="183" t="s">
        <v>7901</v>
      </c>
    </row>
    <row r="709" spans="1:27" x14ac:dyDescent="0.2">
      <c r="A709" s="183">
        <v>7267</v>
      </c>
      <c r="B709" s="124" t="str">
        <f>VLOOKUP(A709,BASE.!$A$2:$T$878,2,FALSE)</f>
        <v xml:space="preserve">
I. Municipalidad de Los Ángeles
</v>
      </c>
      <c r="C709" s="124" t="str">
        <f>VLOOKUP(A709,BASE.!$A$2:$T$878,3,FALSE)</f>
        <v>69170100K</v>
      </c>
      <c r="D709" s="124" t="str">
        <f>VLOOKUP(A709,BASE.!$A$2:$T$878,4,FALSE)</f>
        <v>Municipalidad</v>
      </c>
      <c r="E709" s="124" t="str">
        <f>VLOOKUP(A709,BASE.!$A$2:$T$878,5,FALSE)</f>
        <v>Constitución Política de la República, art. 107.</v>
      </c>
      <c r="F709" s="124" t="str">
        <f>VLOOKUP(A709,BASE.!$A$2:$T$878,6,FALSE)</f>
        <v>Indefinida.</v>
      </c>
      <c r="G709" s="124" t="str">
        <f>VLOOKUP(A709,BASE.!$A$2:$T$878,7,FALSE)</f>
        <v>Según Ley Orgánica Nº 18.695, arts. 1º al 4º.</v>
      </c>
      <c r="H709" s="124" t="str">
        <f>VLOOKUP(A709,BASE.!$A$2:$T$878,8,FALSE)</f>
        <v>no tiene</v>
      </c>
      <c r="I709" s="124">
        <f>VLOOKUP(A709,BASE.!$A$2:$T$878,9,FALSE)</f>
        <v>0</v>
      </c>
      <c r="J709" s="124">
        <f>VLOOKUP(A709,BASE.!$A$2:$T$878,10,FALSE)</f>
        <v>0</v>
      </c>
      <c r="K709" s="124" t="str">
        <f>VLOOKUP(A709,BASE.!$A$2:$T$878,11,FALSE)</f>
        <v xml:space="preserve">Eduardo Neftalí Borgoño Bustos </v>
      </c>
      <c r="L709" s="124" t="str">
        <f>VLOOKUP(A709,BASE.!$A$2:$T$878,12,FALSE)</f>
        <v xml:space="preserve">Caupolicán Nº 399, comuna de Los Ángeles, Octava Región.
</v>
      </c>
      <c r="M709" s="124" t="str">
        <f>VLOOKUP(A709,BASE.!$A$2:$T$878,13,FALSE)</f>
        <v>VIII</v>
      </c>
      <c r="N709" s="124" t="str">
        <f>VLOOKUP(A709,BASE.!$A$2:$T$878,14,FALSE)</f>
        <v>Los Ángele</v>
      </c>
      <c r="O709" s="124" t="str">
        <f>VLOOKUP(A709,BASE.!$A$2:$T$878,15,FALSE)</f>
        <v>Fonos (43) 409400- 409501- 409502</v>
      </c>
      <c r="P709" s="124">
        <f>VLOOKUP(A709,BASE.!$A$2:$T$878,16,FALSE)</f>
        <v>0</v>
      </c>
      <c r="Q709" s="124">
        <f>VLOOKUP(A709,BASE.!$A$2:$T$878,17,FALSE)</f>
        <v>0</v>
      </c>
      <c r="R709" s="124">
        <f>VLOOKUP(A709,BASE.!$A$2:$T$878,18,FALSE)</f>
        <v>91001</v>
      </c>
      <c r="S709" s="124" t="str">
        <f>VLOOKUP(A709,BASE.!$A$2:$T$878,19,FALSE)</f>
        <v xml:space="preserve">No corresponde.
</v>
      </c>
      <c r="T709" s="169">
        <f>VLOOKUP(A709,BASE.!$A$2:$T$878,20,FALSE)</f>
        <v>38736</v>
      </c>
      <c r="U709" s="183">
        <v>7267</v>
      </c>
      <c r="V709" s="184">
        <v>9298118</v>
      </c>
      <c r="W709" s="184">
        <v>18865903</v>
      </c>
      <c r="X709" s="170">
        <v>44286</v>
      </c>
      <c r="Y709" s="166" t="s">
        <v>7879</v>
      </c>
      <c r="Z709" s="166" t="s">
        <v>7880</v>
      </c>
      <c r="AA709" s="183" t="s">
        <v>7893</v>
      </c>
    </row>
    <row r="710" spans="1:27" x14ac:dyDescent="0.2">
      <c r="A710" s="183">
        <v>7268</v>
      </c>
      <c r="B710" s="124" t="str">
        <f>VLOOKUP(A710,BASE.!$A$2:$T$878,2,FALSE)</f>
        <v xml:space="preserve">
I. Municipalidad de Yungay
</v>
      </c>
      <c r="C710" s="124">
        <f>VLOOKUP(A710,BASE.!$A$2:$T$878,3,FALSE)</f>
        <v>691415007</v>
      </c>
      <c r="D710" s="124" t="str">
        <f>VLOOKUP(A710,BASE.!$A$2:$T$878,4,FALSE)</f>
        <v>Municipalidad</v>
      </c>
      <c r="E710" s="124" t="str">
        <f>VLOOKUP(A710,BASE.!$A$2:$T$878,5,FALSE)</f>
        <v>Constitución Política de la República, art. 107.</v>
      </c>
      <c r="F710" s="124" t="str">
        <f>VLOOKUP(A710,BASE.!$A$2:$T$878,6,FALSE)</f>
        <v>Indefinida.</v>
      </c>
      <c r="G710" s="124" t="str">
        <f>VLOOKUP(A710,BASE.!$A$2:$T$878,7,FALSE)</f>
        <v>Según Ley Orgánica Nº 18.695, arts. 1º al 4º.</v>
      </c>
      <c r="H710" s="124" t="str">
        <f>VLOOKUP(A710,BASE.!$A$2:$T$878,8,FALSE)</f>
        <v>no tiene</v>
      </c>
      <c r="I710" s="124">
        <f>VLOOKUP(A710,BASE.!$A$2:$T$878,9,FALSE)</f>
        <v>0</v>
      </c>
      <c r="J710" s="124">
        <f>VLOOKUP(A710,BASE.!$A$2:$T$878,10,FALSE)</f>
        <v>0</v>
      </c>
      <c r="K710" s="124" t="str">
        <f>VLOOKUP(A710,BASE.!$A$2:$T$878,11,FALSE)</f>
        <v xml:space="preserve">Alcalde Titular: Rafael Arcangel Cifuentes Rodríguez, 
</v>
      </c>
      <c r="L710" s="124" t="str">
        <f>VLOOKUP(A710,BASE.!$A$2:$T$878,12,FALSE)</f>
        <v xml:space="preserve">Esmeralda Nº 380, comuna de Yungay
</v>
      </c>
      <c r="M710" s="124" t="str">
        <f>VLOOKUP(A710,BASE.!$A$2:$T$878,13,FALSE)</f>
        <v>XVI</v>
      </c>
      <c r="N710" s="124" t="str">
        <f>VLOOKUP(A710,BASE.!$A$2:$T$878,14,FALSE)</f>
        <v xml:space="preserve"> Yungay</v>
      </c>
      <c r="O710" s="124" t="str">
        <f>VLOOKUP(A710,BASE.!$A$2:$T$878,15,FALSE)</f>
        <v>Fonos (42) 2205601 (42) 2205602</v>
      </c>
      <c r="P710" s="124" t="str">
        <f>VLOOKUP(A710,BASE.!$A$2:$T$878,16,FALSE)</f>
        <v>Correo Electrónico: alcaldia@yungay.cl</v>
      </c>
      <c r="Q710" s="124">
        <f>VLOOKUP(A710,BASE.!$A$2:$T$878,17,FALSE)</f>
        <v>0</v>
      </c>
      <c r="R710" s="124">
        <f>VLOOKUP(A710,BASE.!$A$2:$T$878,18,FALSE)</f>
        <v>91001</v>
      </c>
      <c r="S710" s="124" t="str">
        <f>VLOOKUP(A710,BASE.!$A$2:$T$878,19,FALSE)</f>
        <v xml:space="preserve">No se acompañan. Aplica Informe Jurídico Nº 09, de fecha 14 de marzo de 2011 del Departamento Jurídico y Dictamen Nº 070791, de 2009, de la Contraloría General de la República.  
</v>
      </c>
      <c r="T710" s="169">
        <f>VLOOKUP(A710,BASE.!$A$2:$T$878,20,FALSE)</f>
        <v>38736</v>
      </c>
      <c r="U710" s="183">
        <v>7268</v>
      </c>
      <c r="V710" s="184">
        <v>5709371</v>
      </c>
      <c r="W710" s="184">
        <v>11584327</v>
      </c>
      <c r="X710" s="170">
        <v>44286</v>
      </c>
      <c r="Y710" s="166" t="s">
        <v>7879</v>
      </c>
      <c r="Z710" s="166" t="s">
        <v>7880</v>
      </c>
      <c r="AA710" s="183" t="s">
        <v>8033</v>
      </c>
    </row>
    <row r="711" spans="1:27" x14ac:dyDescent="0.2">
      <c r="A711" s="183">
        <v>7269</v>
      </c>
      <c r="B711" s="124" t="str">
        <f>VLOOKUP(A711,BASE.!$A$2:$T$878,2,FALSE)</f>
        <v xml:space="preserve">
I. Municipalidad de Vilcún
</v>
      </c>
      <c r="C711" s="124">
        <f>VLOOKUP(A711,BASE.!$A$2:$T$878,3,FALSE)</f>
        <v>691908003</v>
      </c>
      <c r="D711" s="124" t="str">
        <f>VLOOKUP(A711,BASE.!$A$2:$T$878,4,FALSE)</f>
        <v>Municipalidad</v>
      </c>
      <c r="E711" s="124" t="str">
        <f>VLOOKUP(A711,BASE.!$A$2:$T$878,5,FALSE)</f>
        <v>Constitución Política de la República, art. 107.</v>
      </c>
      <c r="F711" s="124" t="str">
        <f>VLOOKUP(A711,BASE.!$A$2:$T$878,6,FALSE)</f>
        <v>Indefinida.</v>
      </c>
      <c r="G711" s="124" t="str">
        <f>VLOOKUP(A711,BASE.!$A$2:$T$878,7,FALSE)</f>
        <v>Según Ley Orgánica Nº 18.695, arts. 1º al 4º.</v>
      </c>
      <c r="H711" s="124" t="str">
        <f>VLOOKUP(A711,BASE.!$A$2:$T$878,8,FALSE)</f>
        <v>no tiene</v>
      </c>
      <c r="I711" s="124">
        <f>VLOOKUP(A711,BASE.!$A$2:$T$878,9,FALSE)</f>
        <v>0</v>
      </c>
      <c r="J711" s="124">
        <f>VLOOKUP(A711,BASE.!$A$2:$T$878,10,FALSE)</f>
        <v>0</v>
      </c>
      <c r="K711" s="124" t="str">
        <f>VLOOKUP(A711,BASE.!$A$2:$T$878,11,FALSE)</f>
        <v xml:space="preserve">Susana Aguilera Vega, </v>
      </c>
      <c r="L711" s="124" t="str">
        <f>VLOOKUP(A711,BASE.!$A$2:$T$878,12,FALSE)</f>
        <v xml:space="preserve">Lord Cochrane Nº 255, comuna de Vilcún, Novena Región.
</v>
      </c>
      <c r="M711" s="124" t="str">
        <f>VLOOKUP(A711,BASE.!$A$2:$T$878,13,FALSE)</f>
        <v>IX</v>
      </c>
      <c r="N711" s="124" t="str">
        <f>VLOOKUP(A711,BASE.!$A$2:$T$878,14,FALSE)</f>
        <v>Vilcún,</v>
      </c>
      <c r="O711" s="124" t="str">
        <f>VLOOKUP(A711,BASE.!$A$2:$T$878,15,FALSE)</f>
        <v>Fono: (45) 918360</v>
      </c>
      <c r="P711" s="124" t="str">
        <f>VLOOKUP(A711,BASE.!$A$2:$T$878,16,FALSE)</f>
        <v>cwolff@vilcun.cl
              egalarce@vilcun.cl</v>
      </c>
      <c r="Q711" s="124">
        <f>VLOOKUP(A711,BASE.!$A$2:$T$878,17,FALSE)</f>
        <v>0</v>
      </c>
      <c r="R711" s="124">
        <f>VLOOKUP(A711,BASE.!$A$2:$T$878,18,FALSE)</f>
        <v>91001</v>
      </c>
      <c r="S711" s="124" t="str">
        <f>VLOOKUP(A711,BASE.!$A$2:$T$878,19,FALSE)</f>
        <v xml:space="preserve">No se acompañan. Aplica Informe Jurídico Nº 09, de  fecha 14 de marzo de 2011 del Departamento Jurídico y Dictamen Nº 070791, de 2009, de la Contraloría General de la República.  
</v>
      </c>
      <c r="T711" s="169">
        <f>VLOOKUP(A711,BASE.!$A$2:$T$878,20,FALSE)</f>
        <v>38736</v>
      </c>
      <c r="U711" s="183">
        <v>7269</v>
      </c>
      <c r="V711" s="184">
        <v>5056871</v>
      </c>
      <c r="W711" s="184">
        <v>10059403</v>
      </c>
      <c r="X711" s="170">
        <v>44286</v>
      </c>
      <c r="Y711" s="166" t="s">
        <v>7879</v>
      </c>
      <c r="Z711" s="166" t="s">
        <v>7880</v>
      </c>
      <c r="AA711" s="183" t="s">
        <v>8001</v>
      </c>
    </row>
    <row r="712" spans="1:27" x14ac:dyDescent="0.2">
      <c r="A712" s="183">
        <v>7270</v>
      </c>
      <c r="B712" s="124" t="str">
        <f>VLOOKUP(A712,BASE.!$A$2:$T$878,2,FALSE)</f>
        <v xml:space="preserve">
I. Municipalidad de San Javier
</v>
      </c>
      <c r="C712" s="124">
        <f>VLOOKUP(A712,BASE.!$A$2:$T$878,3,FALSE)</f>
        <v>691301001</v>
      </c>
      <c r="D712" s="124" t="str">
        <f>VLOOKUP(A712,BASE.!$A$2:$T$878,4,FALSE)</f>
        <v>Municipalidad</v>
      </c>
      <c r="E712" s="124" t="str">
        <f>VLOOKUP(A712,BASE.!$A$2:$T$878,5,FALSE)</f>
        <v>Constitución Política de la República, art. 107.</v>
      </c>
      <c r="F712" s="124" t="str">
        <f>VLOOKUP(A712,BASE.!$A$2:$T$878,6,FALSE)</f>
        <v>Indefinida.</v>
      </c>
      <c r="G712" s="124" t="str">
        <f>VLOOKUP(A712,BASE.!$A$2:$T$878,7,FALSE)</f>
        <v>Según Ley Orgánica Nº 18.695, arts. 1º al 4º.</v>
      </c>
      <c r="H712" s="124" t="str">
        <f>VLOOKUP(A712,BASE.!$A$2:$T$878,8,FALSE)</f>
        <v>no tiene</v>
      </c>
      <c r="I712" s="124">
        <f>VLOOKUP(A712,BASE.!$A$2:$T$878,9,FALSE)</f>
        <v>0</v>
      </c>
      <c r="J712" s="124">
        <f>VLOOKUP(A712,BASE.!$A$2:$T$878,10,FALSE)</f>
        <v>0</v>
      </c>
      <c r="K712" s="124" t="str">
        <f>VLOOKUP(A712,BASE.!$A$2:$T$878,11,FALSE)</f>
        <v xml:space="preserve">Jorge Ignacio Silva Sepúlveda
</v>
      </c>
      <c r="L712" s="124" t="str">
        <f>VLOOKUP(A712,BASE.!$A$2:$T$878,12,FALSE)</f>
        <v>Arturo Prat Nº 2490, San Javier, Séptima Región.</v>
      </c>
      <c r="M712" s="124" t="str">
        <f>VLOOKUP(A712,BASE.!$A$2:$T$878,13,FALSE)</f>
        <v>VII</v>
      </c>
      <c r="N712" s="124" t="str">
        <f>VLOOKUP(A712,BASE.!$A$2:$T$878,14,FALSE)</f>
        <v>San Javier</v>
      </c>
      <c r="O712" s="124">
        <f>VLOOKUP(A712,BASE.!$A$2:$T$878,15,FALSE)</f>
        <v>0</v>
      </c>
      <c r="P712" s="124">
        <f>VLOOKUP(A712,BASE.!$A$2:$T$878,16,FALSE)</f>
        <v>0</v>
      </c>
      <c r="Q712" s="124">
        <f>VLOOKUP(A712,BASE.!$A$2:$T$878,17,FALSE)</f>
        <v>0</v>
      </c>
      <c r="R712" s="124">
        <f>VLOOKUP(A712,BASE.!$A$2:$T$878,18,FALSE)</f>
        <v>91001</v>
      </c>
      <c r="S712" s="124" t="str">
        <f>VLOOKUP(A712,BASE.!$A$2:$T$878,19,FALSE)</f>
        <v xml:space="preserve">No se acompañan. Aplica Informe Jurídico Nº 09, de  fecha 14 de marzo de 2011 del Departamento Jurídico y Dictamen Nº 070791, de 2009, de la Contraloría General de la República.  
</v>
      </c>
      <c r="T712" s="169">
        <f>VLOOKUP(A712,BASE.!$A$2:$T$878,20,FALSE)</f>
        <v>38736</v>
      </c>
      <c r="U712" s="183">
        <v>7270</v>
      </c>
      <c r="V712" s="184">
        <v>5008220</v>
      </c>
      <c r="W712" s="184">
        <v>10161690</v>
      </c>
      <c r="X712" s="170">
        <v>44286</v>
      </c>
      <c r="Y712" s="166" t="s">
        <v>7879</v>
      </c>
      <c r="Z712" s="166" t="s">
        <v>7880</v>
      </c>
      <c r="AA712" s="183" t="s">
        <v>7999</v>
      </c>
    </row>
    <row r="713" spans="1:27" x14ac:dyDescent="0.2">
      <c r="A713" s="183">
        <v>7271</v>
      </c>
      <c r="B713" s="124" t="str">
        <f>VLOOKUP(A713,BASE.!$A$2:$T$878,2,FALSE)</f>
        <v xml:space="preserve">
I. Municipalidad de Placilla
</v>
      </c>
      <c r="C713" s="124">
        <f>VLOOKUP(A713,BASE.!$A$2:$T$878,3,FALSE)</f>
        <v>690902001</v>
      </c>
      <c r="D713" s="124" t="str">
        <f>VLOOKUP(A713,BASE.!$A$2:$T$878,4,FALSE)</f>
        <v>Municipalidad</v>
      </c>
      <c r="E713" s="124" t="str">
        <f>VLOOKUP(A713,BASE.!$A$2:$T$878,5,FALSE)</f>
        <v>Constitución Política de la República, artículo 107</v>
      </c>
      <c r="F713" s="124" t="str">
        <f>VLOOKUP(A713,BASE.!$A$2:$T$878,6,FALSE)</f>
        <v>Indefinida</v>
      </c>
      <c r="G713" s="124" t="str">
        <f>VLOOKUP(A713,BASE.!$A$2:$T$878,7,FALSE)</f>
        <v>Según Ley Orgánica Nº 18.695, artículos 1º al  4º</v>
      </c>
      <c r="H713" s="124" t="str">
        <f>VLOOKUP(A713,BASE.!$A$2:$T$878,8,FALSE)</f>
        <v>no tiene</v>
      </c>
      <c r="I713" s="124">
        <f>VLOOKUP(A713,BASE.!$A$2:$T$878,9,FALSE)</f>
        <v>0</v>
      </c>
      <c r="J713" s="124">
        <f>VLOOKUP(A713,BASE.!$A$2:$T$878,10,FALSE)</f>
        <v>0</v>
      </c>
      <c r="K713" s="124" t="str">
        <f>VLOOKUP(A713,BASE.!$A$2:$T$878,11,FALSE)</f>
        <v xml:space="preserve">Manuel Tulio Contreras Álvarez </v>
      </c>
      <c r="L713" s="124" t="str">
        <f>VLOOKUP(A713,BASE.!$A$2:$T$878,12,FALSE)</f>
        <v xml:space="preserve">Oscar Gajardo N°2250, comuna de Placilla, Sexta Región.
</v>
      </c>
      <c r="M713" s="124" t="str">
        <f>VLOOKUP(A713,BASE.!$A$2:$T$878,13,FALSE)</f>
        <v>VI</v>
      </c>
      <c r="N713" s="124" t="str">
        <f>VLOOKUP(A713,BASE.!$A$2:$T$878,14,FALSE)</f>
        <v xml:space="preserve"> Placilla</v>
      </c>
      <c r="O713" s="124">
        <f>VLOOKUP(A713,BASE.!$A$2:$T$878,15,FALSE)</f>
        <v>0</v>
      </c>
      <c r="P713" s="124">
        <f>VLOOKUP(A713,BASE.!$A$2:$T$878,16,FALSE)</f>
        <v>0</v>
      </c>
      <c r="Q713" s="124">
        <f>VLOOKUP(A713,BASE.!$A$2:$T$878,17,FALSE)</f>
        <v>0</v>
      </c>
      <c r="R713" s="124">
        <f>VLOOKUP(A713,BASE.!$A$2:$T$878,18,FALSE)</f>
        <v>91001</v>
      </c>
      <c r="S713" s="124" t="str">
        <f>VLOOKUP(A713,BASE.!$A$2:$T$878,19,FALSE)</f>
        <v>Se acompaña Certificado Financiero de 11 de junio de 2008, aprobado por Unidad de Supervisión Financiera Nacional, correspondiente al año 2007.</v>
      </c>
      <c r="T713" s="169">
        <f>VLOOKUP(A713,BASE.!$A$2:$T$878,20,FALSE)</f>
        <v>38736</v>
      </c>
      <c r="U713" s="183">
        <v>7271</v>
      </c>
      <c r="V713" s="184">
        <v>2861840</v>
      </c>
      <c r="W713" s="184">
        <v>5806680</v>
      </c>
      <c r="X713" s="170">
        <v>44286</v>
      </c>
      <c r="Y713" s="166" t="s">
        <v>7879</v>
      </c>
      <c r="Z713" s="166" t="s">
        <v>7880</v>
      </c>
      <c r="AA713" s="183" t="s">
        <v>8078</v>
      </c>
    </row>
    <row r="714" spans="1:27" x14ac:dyDescent="0.2">
      <c r="A714" s="183">
        <v>7273</v>
      </c>
      <c r="B714" s="124" t="str">
        <f>VLOOKUP(A714,BASE.!$A$2:$T$878,2,FALSE)</f>
        <v xml:space="preserve">
I. Municipalidad de Quillón 
</v>
      </c>
      <c r="C714" s="124">
        <f>VLOOKUP(A714,BASE.!$A$2:$T$878,3,FALSE)</f>
        <v>691414000</v>
      </c>
      <c r="D714" s="124" t="str">
        <f>VLOOKUP(A714,BASE.!$A$2:$T$878,4,FALSE)</f>
        <v>Municipalidad</v>
      </c>
      <c r="E714" s="124" t="str">
        <f>VLOOKUP(A714,BASE.!$A$2:$T$878,5,FALSE)</f>
        <v>Municipalidad</v>
      </c>
      <c r="F714" s="124" t="str">
        <f>VLOOKUP(A714,BASE.!$A$2:$T$878,6,FALSE)</f>
        <v>Indefinida.</v>
      </c>
      <c r="G714" s="124" t="str">
        <f>VLOOKUP(A714,BASE.!$A$2:$T$878,7,FALSE)</f>
        <v>Según Ley Orgánica Nº 18.695, arts. 1º al 4º.</v>
      </c>
      <c r="H714" s="124" t="str">
        <f>VLOOKUP(A714,BASE.!$A$2:$T$878,8,FALSE)</f>
        <v>no tiene</v>
      </c>
      <c r="I714" s="124">
        <f>VLOOKUP(A714,BASE.!$A$2:$T$878,9,FALSE)</f>
        <v>0</v>
      </c>
      <c r="J714" s="124">
        <f>VLOOKUP(A714,BASE.!$A$2:$T$878,10,FALSE)</f>
        <v>0</v>
      </c>
      <c r="K714" s="124" t="str">
        <f>VLOOKUP(A714,BASE.!$A$2:$T$878,11,FALSE)</f>
        <v xml:space="preserve">Alberto Raúl Gyhra Soto, </v>
      </c>
      <c r="L714" s="124" t="str">
        <f>VLOOKUP(A714,BASE.!$A$2:$T$878,12,FALSE)</f>
        <v>18 de Septiembre Nº250, comuna de Quillón</v>
      </c>
      <c r="M714" s="124" t="str">
        <f>VLOOKUP(A714,BASE.!$A$2:$T$878,13,FALSE)</f>
        <v>XVI</v>
      </c>
      <c r="N714" s="124" t="str">
        <f>VLOOKUP(A714,BASE.!$A$2:$T$878,14,FALSE)</f>
        <v xml:space="preserve"> Quillón</v>
      </c>
      <c r="O714" s="124" t="str">
        <f>VLOOKUP(A714,BASE.!$A$2:$T$878,15,FALSE)</f>
        <v xml:space="preserve"> Fonos: (42) 2207132</v>
      </c>
      <c r="P714" s="124">
        <f>VLOOKUP(A714,BASE.!$A$2:$T$878,16,FALSE)</f>
        <v>0</v>
      </c>
      <c r="Q714" s="124">
        <f>VLOOKUP(A714,BASE.!$A$2:$T$878,17,FALSE)</f>
        <v>0</v>
      </c>
      <c r="R714" s="124">
        <f>VLOOKUP(A714,BASE.!$A$2:$T$878,18,FALSE)</f>
        <v>91001</v>
      </c>
      <c r="S714" s="124" t="str">
        <f>VLOOKUP(A714,BASE.!$A$2:$T$878,19,FALSE)</f>
        <v xml:space="preserve">No se acompañan. Aplica Informe Jurídico Nº 09, de  fecha 14 de marzo de 2011 del Departamento Jurídico y Dictamen Nº 070791, de 2009, de la Contraloría General de la República.  
</v>
      </c>
      <c r="T714" s="169">
        <f>VLOOKUP(A714,BASE.!$A$2:$T$878,20,FALSE)</f>
        <v>38736</v>
      </c>
      <c r="U714" s="183">
        <v>7273</v>
      </c>
      <c r="V714" s="184">
        <v>4893746</v>
      </c>
      <c r="W714" s="184">
        <v>9929422</v>
      </c>
      <c r="X714" s="170">
        <v>44286</v>
      </c>
      <c r="Y714" s="166" t="s">
        <v>7879</v>
      </c>
      <c r="Z714" s="166" t="s">
        <v>7880</v>
      </c>
      <c r="AA714" s="183" t="s">
        <v>8079</v>
      </c>
    </row>
    <row r="715" spans="1:27" x14ac:dyDescent="0.2">
      <c r="A715" s="183">
        <v>7275</v>
      </c>
      <c r="B715" s="124" t="str">
        <f>VLOOKUP(A715,BASE.!$A$2:$T$878,2,FALSE)</f>
        <v xml:space="preserve">
I. Municipalidad de San Clemente
</v>
      </c>
      <c r="C715" s="124">
        <f>VLOOKUP(A715,BASE.!$A$2:$T$878,3,FALSE)</f>
        <v>691105008</v>
      </c>
      <c r="D715" s="124" t="str">
        <f>VLOOKUP(A715,BASE.!$A$2:$T$878,4,FALSE)</f>
        <v>Municipalidad</v>
      </c>
      <c r="E715" s="124" t="str">
        <f>VLOOKUP(A715,BASE.!$A$2:$T$878,5,FALSE)</f>
        <v>Constitución Política de la República, art. 107.</v>
      </c>
      <c r="F715" s="124" t="str">
        <f>VLOOKUP(A715,BASE.!$A$2:$T$878,6,FALSE)</f>
        <v>Indefinida.</v>
      </c>
      <c r="G715" s="124" t="str">
        <f>VLOOKUP(A715,BASE.!$A$2:$T$878,7,FALSE)</f>
        <v>Según Ley Orgánica Nº 18.695, arts. 1º al 4º.</v>
      </c>
      <c r="H715" s="124" t="str">
        <f>VLOOKUP(A715,BASE.!$A$2:$T$878,8,FALSE)</f>
        <v>no tiene</v>
      </c>
      <c r="I715" s="124">
        <f>VLOOKUP(A715,BASE.!$A$2:$T$878,9,FALSE)</f>
        <v>0</v>
      </c>
      <c r="J715" s="124">
        <f>VLOOKUP(A715,BASE.!$A$2:$T$878,10,FALSE)</f>
        <v>0</v>
      </c>
      <c r="K715" s="124" t="str">
        <f>VLOOKUP(A715,BASE.!$A$2:$T$878,11,FALSE)</f>
        <v xml:space="preserve">Juan Raúl Rojas Vergara    </v>
      </c>
      <c r="L715" s="124" t="str">
        <f>VLOOKUP(A715,BASE.!$A$2:$T$878,12,FALSE)</f>
        <v xml:space="preserve">Carlos Silva Renard Nº46, San Clemente , VII Región.
</v>
      </c>
      <c r="M715" s="124" t="str">
        <f>VLOOKUP(A715,BASE.!$A$2:$T$878,13,FALSE)</f>
        <v>VII</v>
      </c>
      <c r="N715" s="124" t="str">
        <f>VLOOKUP(A715,BASE.!$A$2:$T$878,14,FALSE)</f>
        <v>San Clemente</v>
      </c>
      <c r="O715" s="124" t="str">
        <f>VLOOKUP(A715,BASE.!$A$2:$T$878,15,FALSE)</f>
        <v>Fonos (71) 621570</v>
      </c>
      <c r="P715" s="124">
        <f>VLOOKUP(A715,BASE.!$A$2:$T$878,16,FALSE)</f>
        <v>0</v>
      </c>
      <c r="Q715" s="124">
        <f>VLOOKUP(A715,BASE.!$A$2:$T$878,17,FALSE)</f>
        <v>0</v>
      </c>
      <c r="R715" s="124">
        <f>VLOOKUP(A715,BASE.!$A$2:$T$878,18,FALSE)</f>
        <v>91001</v>
      </c>
      <c r="S715" s="124" t="str">
        <f>VLOOKUP(A715,BASE.!$A$2:$T$878,19,FALSE)</f>
        <v xml:space="preserve">No se acompañan. Aplica Informe Jurídico Nº 09, de  fecha 14 de marzo de 2011 del Departamento Jurídico y Dictamen Nº 070791, de 2009, de la Contraloría General de la República.  
</v>
      </c>
      <c r="T715" s="169">
        <f>VLOOKUP(A715,BASE.!$A$2:$T$878,20,FALSE)</f>
        <v>38736</v>
      </c>
      <c r="U715" s="183">
        <v>7275</v>
      </c>
      <c r="V715" s="184">
        <v>5008220</v>
      </c>
      <c r="W715" s="184">
        <v>10105957</v>
      </c>
      <c r="X715" s="170">
        <v>44286</v>
      </c>
      <c r="Y715" s="166" t="s">
        <v>7879</v>
      </c>
      <c r="Z715" s="166" t="s">
        <v>7880</v>
      </c>
      <c r="AA715" s="183" t="s">
        <v>7998</v>
      </c>
    </row>
    <row r="716" spans="1:27" x14ac:dyDescent="0.2">
      <c r="A716" s="183">
        <v>7276</v>
      </c>
      <c r="B716" s="124" t="str">
        <f>VLOOKUP(A716,BASE.!$A$2:$T$878,2,FALSE)</f>
        <v xml:space="preserve">
I. Municipalidad de Molina
</v>
      </c>
      <c r="C716" s="124">
        <f>VLOOKUP(A716,BASE.!$A$2:$T$878,3,FALSE)</f>
        <v>691101002</v>
      </c>
      <c r="D716" s="124" t="str">
        <f>VLOOKUP(A716,BASE.!$A$2:$T$878,4,FALSE)</f>
        <v>Municipalidad</v>
      </c>
      <c r="E716" s="124" t="str">
        <f>VLOOKUP(A716,BASE.!$A$2:$T$878,5,FALSE)</f>
        <v>Constitución Política de la República, art. 107.</v>
      </c>
      <c r="F716" s="124" t="str">
        <f>VLOOKUP(A716,BASE.!$A$2:$T$878,6,FALSE)</f>
        <v>Indefinida.</v>
      </c>
      <c r="G716" s="124" t="str">
        <f>VLOOKUP(A716,BASE.!$A$2:$T$878,7,FALSE)</f>
        <v>Según Ley Orgánica Nº 18.695, arts. 1º al 4º.</v>
      </c>
      <c r="H716" s="124" t="str">
        <f>VLOOKUP(A716,BASE.!$A$2:$T$878,8,FALSE)</f>
        <v>no tiene</v>
      </c>
      <c r="I716" s="124">
        <f>VLOOKUP(A716,BASE.!$A$2:$T$878,9,FALSE)</f>
        <v>0</v>
      </c>
      <c r="J716" s="124">
        <f>VLOOKUP(A716,BASE.!$A$2:$T$878,10,FALSE)</f>
        <v>0</v>
      </c>
      <c r="K716" s="124" t="str">
        <f>VLOOKUP(A716,BASE.!$A$2:$T$878,11,FALSE)</f>
        <v xml:space="preserve">Priscilla Castillo Gerli, </v>
      </c>
      <c r="L716" s="124" t="str">
        <f>VLOOKUP(A716,BASE.!$A$2:$T$878,12,FALSE)</f>
        <v xml:space="preserve">Yerbas Buenas Nº1389, comuna de Molina, VII Región.
</v>
      </c>
      <c r="M716" s="124" t="str">
        <f>VLOOKUP(A716,BASE.!$A$2:$T$878,13,FALSE)</f>
        <v>VII</v>
      </c>
      <c r="N716" s="124" t="str">
        <f>VLOOKUP(A716,BASE.!$A$2:$T$878,14,FALSE)</f>
        <v>Molina</v>
      </c>
      <c r="O716" s="124" t="str">
        <f>VLOOKUP(A716,BASE.!$A$2:$T$878,15,FALSE)</f>
        <v>Fonos (75) 491994</v>
      </c>
      <c r="P716" s="124">
        <f>VLOOKUP(A716,BASE.!$A$2:$T$878,16,FALSE)</f>
        <v>0</v>
      </c>
      <c r="Q716" s="124">
        <f>VLOOKUP(A716,BASE.!$A$2:$T$878,17,FALSE)</f>
        <v>0</v>
      </c>
      <c r="R716" s="124">
        <f>VLOOKUP(A716,BASE.!$A$2:$T$878,18,FALSE)</f>
        <v>91001</v>
      </c>
      <c r="S716" s="124" t="str">
        <f>VLOOKUP(A716,BASE.!$A$2:$T$878,19,FALSE)</f>
        <v xml:space="preserve">No se acompañan. Aplica Informe Jurídico Nº 09, de  fecha 14 de marzo de 2011 del Departamento Jurídico y Dictamen Nº 070791, de 2009, de la Contraloría General de la República.  
</v>
      </c>
      <c r="T716" s="169">
        <f>VLOOKUP(A716,BASE.!$A$2:$T$878,20,FALSE)</f>
        <v>38736</v>
      </c>
      <c r="U716" s="183">
        <v>7276</v>
      </c>
      <c r="V716" s="184">
        <v>4292760</v>
      </c>
      <c r="W716" s="184">
        <v>8710020</v>
      </c>
      <c r="X716" s="170">
        <v>44286</v>
      </c>
      <c r="Y716" s="166" t="s">
        <v>7879</v>
      </c>
      <c r="Z716" s="166" t="s">
        <v>7880</v>
      </c>
      <c r="AA716" s="183" t="s">
        <v>8023</v>
      </c>
    </row>
    <row r="717" spans="1:27" x14ac:dyDescent="0.2">
      <c r="A717" s="183">
        <v>7279</v>
      </c>
      <c r="B717" s="124" t="str">
        <f>VLOOKUP(A717,BASE.!$A$2:$T$878,2,FALSE)</f>
        <v xml:space="preserve">
I. Municipalidad de El Monte
</v>
      </c>
      <c r="C717" s="124">
        <f>VLOOKUP(A717,BASE.!$A$2:$T$878,3,FALSE)</f>
        <v>690730006</v>
      </c>
      <c r="D717" s="124" t="str">
        <f>VLOOKUP(A717,BASE.!$A$2:$T$878,4,FALSE)</f>
        <v>Municipalidad</v>
      </c>
      <c r="E717" s="124" t="str">
        <f>VLOOKUP(A717,BASE.!$A$2:$T$878,5,FALSE)</f>
        <v>Constitución Política de la República, art. 107.</v>
      </c>
      <c r="F717" s="124" t="str">
        <f>VLOOKUP(A717,BASE.!$A$2:$T$878,6,FALSE)</f>
        <v>Indefinida.</v>
      </c>
      <c r="G717" s="124" t="str">
        <f>VLOOKUP(A717,BASE.!$A$2:$T$878,7,FALSE)</f>
        <v>Según Ley Orgánica Nº 18.695, arts. 1º al 4º.</v>
      </c>
      <c r="H717" s="124" t="str">
        <f>VLOOKUP(A717,BASE.!$A$2:$T$878,8,FALSE)</f>
        <v>no tiene</v>
      </c>
      <c r="I717" s="124">
        <f>VLOOKUP(A717,BASE.!$A$2:$T$878,9,FALSE)</f>
        <v>0</v>
      </c>
      <c r="J717" s="124">
        <f>VLOOKUP(A717,BASE.!$A$2:$T$878,10,FALSE)</f>
        <v>0</v>
      </c>
      <c r="K717" s="124" t="str">
        <f>VLOOKUP(A717,BASE.!$A$2:$T$878,11,FALSE)</f>
        <v xml:space="preserve">Francisco Javier Gómez Ramirez 
Alcalde 
</v>
      </c>
      <c r="L717" s="124" t="str">
        <f>VLOOKUP(A717,BASE.!$A$2:$T$878,12,FALSE)</f>
        <v xml:space="preserve">Avenida Los Libertadores Nº 277, comuna de El Monte,   Región Metropolitana.
</v>
      </c>
      <c r="M717" s="124" t="str">
        <f>VLOOKUP(A717,BASE.!$A$2:$T$878,13,FALSE)</f>
        <v>XIII</v>
      </c>
      <c r="N717" s="124" t="str">
        <f>VLOOKUP(A717,BASE.!$A$2:$T$878,14,FALSE)</f>
        <v>El Monte</v>
      </c>
      <c r="O717" s="124" t="str">
        <f>VLOOKUP(A717,BASE.!$A$2:$T$878,15,FALSE)</f>
        <v>Fonos 8182503- 8182531</v>
      </c>
      <c r="P717" s="124">
        <f>VLOOKUP(A717,BASE.!$A$2:$T$878,16,FALSE)</f>
        <v>0</v>
      </c>
      <c r="Q717" s="124">
        <f>VLOOKUP(A717,BASE.!$A$2:$T$878,17,FALSE)</f>
        <v>0</v>
      </c>
      <c r="R717" s="124">
        <f>VLOOKUP(A717,BASE.!$A$2:$T$878,18,FALSE)</f>
        <v>91001</v>
      </c>
      <c r="S717" s="124" t="str">
        <f>VLOOKUP(A717,BASE.!$A$2:$T$878,19,FALSE)</f>
        <v xml:space="preserve">No se acompañan. Aplica Informe Jurídico Nº 09, de fecha 14 de marzo de 2011 del Departamento Jurídico y Dictamen Nº 070791, de 2009, de la Contraloría General de la República.  
</v>
      </c>
      <c r="T717" s="169">
        <f>VLOOKUP(A717,BASE.!$A$2:$T$878,20,FALSE)</f>
        <v>38737</v>
      </c>
      <c r="U717" s="183">
        <v>7279</v>
      </c>
      <c r="V717" s="184">
        <v>4292760</v>
      </c>
      <c r="W717" s="184">
        <v>8710020</v>
      </c>
      <c r="X717" s="170">
        <v>44286</v>
      </c>
      <c r="Y717" s="166" t="s">
        <v>7879</v>
      </c>
      <c r="Z717" s="166" t="s">
        <v>7880</v>
      </c>
      <c r="AA717" s="183" t="s">
        <v>8080</v>
      </c>
    </row>
    <row r="718" spans="1:27" x14ac:dyDescent="0.2">
      <c r="A718" s="183">
        <v>7280</v>
      </c>
      <c r="B718" s="124" t="str">
        <f>VLOOKUP(A718,BASE.!$A$2:$T$878,2,FALSE)</f>
        <v xml:space="preserve">
I. Municipalidad de Tal Tal
</v>
      </c>
      <c r="C718" s="124">
        <f>VLOOKUP(A718,BASE.!$A$2:$T$878,3,FALSE)</f>
        <v>690205009</v>
      </c>
      <c r="D718" s="124" t="str">
        <f>VLOOKUP(A718,BASE.!$A$2:$T$878,4,FALSE)</f>
        <v>Municipalidad</v>
      </c>
      <c r="E718" s="124" t="str">
        <f>VLOOKUP(A718,BASE.!$A$2:$T$878,5,FALSE)</f>
        <v>Constitución Política de la República, art. 107.</v>
      </c>
      <c r="F718" s="124" t="str">
        <f>VLOOKUP(A718,BASE.!$A$2:$T$878,6,FALSE)</f>
        <v>Indefinida.</v>
      </c>
      <c r="G718" s="124" t="str">
        <f>VLOOKUP(A718,BASE.!$A$2:$T$878,7,FALSE)</f>
        <v>Según Ley Orgánica Nº 18.695, arts. 1º al 4º.</v>
      </c>
      <c r="H718" s="124" t="str">
        <f>VLOOKUP(A718,BASE.!$A$2:$T$878,8,FALSE)</f>
        <v>no tiene</v>
      </c>
      <c r="I718" s="124">
        <f>VLOOKUP(A718,BASE.!$A$2:$T$878,9,FALSE)</f>
        <v>0</v>
      </c>
      <c r="J718" s="124">
        <f>VLOOKUP(A718,BASE.!$A$2:$T$878,10,FALSE)</f>
        <v>0</v>
      </c>
      <c r="K718" s="124" t="str">
        <f>VLOOKUP(A718,BASE.!$A$2:$T$878,11,FALSE)</f>
        <v xml:space="preserve">Sergio Belmor Orellana Montejo. </v>
      </c>
      <c r="L718" s="124" t="str">
        <f>VLOOKUP(A718,BASE.!$A$2:$T$878,12,FALSE)</f>
        <v xml:space="preserve">Arturo Prat 515, comuna de Tal Tal, Segunda Región
</v>
      </c>
      <c r="M718" s="124" t="str">
        <f>VLOOKUP(A718,BASE.!$A$2:$T$878,13,FALSE)</f>
        <v>II</v>
      </c>
      <c r="N718" s="124" t="str">
        <f>VLOOKUP(A718,BASE.!$A$2:$T$878,14,FALSE)</f>
        <v>Tal Tal</v>
      </c>
      <c r="O718" s="124" t="str">
        <f>VLOOKUP(A718,BASE.!$A$2:$T$878,15,FALSE)</f>
        <v xml:space="preserve">Mesa Central: (55) 2683000
DIDECO: (55) 2683010 (55) 2683057
</v>
      </c>
      <c r="P718" s="124" t="str">
        <f>VLOOKUP(A718,BASE.!$A$2:$T$878,16,FALSE)</f>
        <v xml:space="preserve">Municipalidad: alcaldia@taltal.cl
Directora de DIDECO: ingrid.penaloza@gmail.com
</v>
      </c>
      <c r="Q718" s="124">
        <f>VLOOKUP(A718,BASE.!$A$2:$T$878,17,FALSE)</f>
        <v>0</v>
      </c>
      <c r="R718" s="124">
        <f>VLOOKUP(A718,BASE.!$A$2:$T$878,18,FALSE)</f>
        <v>91001</v>
      </c>
      <c r="S718" s="124" t="str">
        <f>VLOOKUP(A718,BASE.!$A$2:$T$878,19,FALSE)</f>
        <v xml:space="preserve">No se acompañan. Aplica Informe Jurídico Nº 09, de  fecha 14 de marzo de 2011 del Departamento Jurídico y Dictamen Nº 070791, de 2009, de la Contraloría General de la República.  
</v>
      </c>
      <c r="T718" s="169">
        <f>VLOOKUP(A718,BASE.!$A$2:$T$878,20,FALSE)</f>
        <v>38737</v>
      </c>
      <c r="U718" s="183">
        <v>7280</v>
      </c>
      <c r="V718" s="184">
        <v>5580588</v>
      </c>
      <c r="W718" s="184">
        <v>11323026</v>
      </c>
      <c r="X718" s="170">
        <v>44286</v>
      </c>
      <c r="Y718" s="166" t="s">
        <v>7879</v>
      </c>
      <c r="Z718" s="166" t="s">
        <v>7880</v>
      </c>
      <c r="AA718" s="183" t="s">
        <v>7983</v>
      </c>
    </row>
    <row r="719" spans="1:27" x14ac:dyDescent="0.2">
      <c r="A719" s="183">
        <v>7282</v>
      </c>
      <c r="B719" s="124" t="str">
        <f>VLOOKUP(A719,BASE.!$A$2:$T$878,2,FALSE)</f>
        <v xml:space="preserve">
I. Municipalidad de Lebu
</v>
      </c>
      <c r="C719" s="124">
        <f>VLOOKUP(A719,BASE.!$A$2:$T$878,3,FALSE)</f>
        <v>691603008</v>
      </c>
      <c r="D719" s="124" t="str">
        <f>VLOOKUP(A719,BASE.!$A$2:$T$878,4,FALSE)</f>
        <v>Municipalidad</v>
      </c>
      <c r="E719" s="124" t="str">
        <f>VLOOKUP(A719,BASE.!$A$2:$T$878,5,FALSE)</f>
        <v>Constitución Política de la República, art. 107.</v>
      </c>
      <c r="F719" s="124" t="str">
        <f>VLOOKUP(A719,BASE.!$A$2:$T$878,6,FALSE)</f>
        <v>Indefinida.</v>
      </c>
      <c r="G719" s="124" t="str">
        <f>VLOOKUP(A719,BASE.!$A$2:$T$878,7,FALSE)</f>
        <v>Según Ley Orgánica Nº 18.695, arts. 1º al 4º.</v>
      </c>
      <c r="H719" s="124" t="str">
        <f>VLOOKUP(A719,BASE.!$A$2:$T$878,8,FALSE)</f>
        <v>no tiene</v>
      </c>
      <c r="I719" s="124">
        <f>VLOOKUP(A719,BASE.!$A$2:$T$878,9,FALSE)</f>
        <v>0</v>
      </c>
      <c r="J719" s="124">
        <f>VLOOKUP(A719,BASE.!$A$2:$T$878,10,FALSE)</f>
        <v>0</v>
      </c>
      <c r="K719" s="124" t="str">
        <f>VLOOKUP(A719,BASE.!$A$2:$T$878,11,FALSE)</f>
        <v xml:space="preserve">Cristian Peña Morales   </v>
      </c>
      <c r="L719" s="124" t="str">
        <f>VLOOKUP(A719,BASE.!$A$2:$T$878,12,FALSE)</f>
        <v xml:space="preserve">Andres Bello Nº 233, comuna de Lebu, Octava Región
</v>
      </c>
      <c r="M719" s="124" t="str">
        <f>VLOOKUP(A719,BASE.!$A$2:$T$878,13,FALSE)</f>
        <v>VIII</v>
      </c>
      <c r="N719" s="124" t="str">
        <f>VLOOKUP(A719,BASE.!$A$2:$T$878,14,FALSE)</f>
        <v xml:space="preserve"> Lebu</v>
      </c>
      <c r="O719" s="124" t="str">
        <f>VLOOKUP(A719,BASE.!$A$2:$T$878,15,FALSE)</f>
        <v>Fonos (41)551221 / (41) 2866704/ (41) 2866705</v>
      </c>
      <c r="P719" s="124" t="str">
        <f>VLOOKUP(A719,BASE.!$A$2:$T$878,16,FALSE)</f>
        <v>alcalde@lebu.cl</v>
      </c>
      <c r="Q719" s="124">
        <f>VLOOKUP(A719,BASE.!$A$2:$T$878,17,FALSE)</f>
        <v>0</v>
      </c>
      <c r="R719" s="124">
        <f>VLOOKUP(A719,BASE.!$A$2:$T$878,18,FALSE)</f>
        <v>91001</v>
      </c>
      <c r="S719" s="124" t="str">
        <f>VLOOKUP(A719,BASE.!$A$2:$T$878,19,FALSE)</f>
        <v xml:space="preserve">No se acompañan. Aplica Informe Jurídico Nº 09, de  fecha 14 de marzo de 2011 del Departamento Jurídico y Dictamen Nº 070791, de 2009, de la Contraloría General de la República.  
</v>
      </c>
      <c r="T719" s="169">
        <f>VLOOKUP(A719,BASE.!$A$2:$T$878,20,FALSE)</f>
        <v>38737</v>
      </c>
      <c r="U719" s="183">
        <v>7282</v>
      </c>
      <c r="V719" s="184">
        <v>5677891</v>
      </c>
      <c r="W719" s="184">
        <v>11520454</v>
      </c>
      <c r="X719" s="170">
        <v>44286</v>
      </c>
      <c r="Y719" s="166" t="s">
        <v>7879</v>
      </c>
      <c r="Z719" s="166" t="s">
        <v>7880</v>
      </c>
      <c r="AA719" s="183" t="s">
        <v>7991</v>
      </c>
    </row>
    <row r="720" spans="1:27" x14ac:dyDescent="0.2">
      <c r="A720" s="183">
        <v>7283</v>
      </c>
      <c r="B720" s="124" t="str">
        <f>VLOOKUP(A720,BASE.!$A$2:$T$878,2,FALSE)</f>
        <v xml:space="preserve">
I. Municipalidad de Hualpén
</v>
      </c>
      <c r="C720" s="124" t="str">
        <f>VLOOKUP(A720,BASE.!$A$2:$T$878,3,FALSE)</f>
        <v>69264400K</v>
      </c>
      <c r="D720" s="124" t="str">
        <f>VLOOKUP(A720,BASE.!$A$2:$T$878,4,FALSE)</f>
        <v>Municipalidad</v>
      </c>
      <c r="E720" s="124" t="str">
        <f>VLOOKUP(A720,BASE.!$A$2:$T$878,5,FALSE)</f>
        <v>Constitución Política de la República, artículo 107.</v>
      </c>
      <c r="F720" s="124" t="str">
        <f>VLOOKUP(A720,BASE.!$A$2:$T$878,6,FALSE)</f>
        <v>Indefinida.</v>
      </c>
      <c r="G720" s="124" t="str">
        <f>VLOOKUP(A720,BASE.!$A$2:$T$878,7,FALSE)</f>
        <v>Según Ley Orgánica Nº 18.695, artículos 1º al 4º.</v>
      </c>
      <c r="H720" s="124" t="str">
        <f>VLOOKUP(A720,BASE.!$A$2:$T$878,8,FALSE)</f>
        <v>no tiene</v>
      </c>
      <c r="I720" s="124">
        <f>VLOOKUP(A720,BASE.!$A$2:$T$878,9,FALSE)</f>
        <v>0</v>
      </c>
      <c r="J720" s="124">
        <f>VLOOKUP(A720,BASE.!$A$2:$T$878,10,FALSE)</f>
        <v>0</v>
      </c>
      <c r="K720" s="124" t="str">
        <f>VLOOKUP(A720,BASE.!$A$2:$T$878,11,FALSE)</f>
        <v>Marcelo Enrique Rivera Arancibia,</v>
      </c>
      <c r="L720" s="124" t="str">
        <f>VLOOKUP(A720,BASE.!$A$2:$T$878,12,FALSE)</f>
        <v xml:space="preserve">Chaiten Nº 8070, comuna de Hualpén, Octava Región. 
</v>
      </c>
      <c r="M720" s="124" t="str">
        <f>VLOOKUP(A720,BASE.!$A$2:$T$878,13,FALSE)</f>
        <v>VIII</v>
      </c>
      <c r="N720" s="124" t="str">
        <f>VLOOKUP(A720,BASE.!$A$2:$T$878,14,FALSE)</f>
        <v>Hualpén</v>
      </c>
      <c r="O720" s="124" t="str">
        <f>VLOOKUP(A720,BASE.!$A$2:$T$878,15,FALSE)</f>
        <v xml:space="preserve">Fonos (41) 425501
</v>
      </c>
      <c r="P720" s="124">
        <f>VLOOKUP(A720,BASE.!$A$2:$T$878,16,FALSE)</f>
        <v>0</v>
      </c>
      <c r="Q720" s="124">
        <f>VLOOKUP(A720,BASE.!$A$2:$T$878,17,FALSE)</f>
        <v>0</v>
      </c>
      <c r="R720" s="124">
        <f>VLOOKUP(A720,BASE.!$A$2:$T$878,18,FALSE)</f>
        <v>91001</v>
      </c>
      <c r="S720" s="124" t="str">
        <f>VLOOKUP(A720,BASE.!$A$2:$T$878,19,FALSE)</f>
        <v xml:space="preserve">Se acompaña Certificado Financiero de fecha 29 de agosto del 2008, correspondiente al año 2007, aprobado por la Unidad de Supervisión Financiera Nacional. 
Patrimonio $4.363.178.059.-
</v>
      </c>
      <c r="T720" s="169">
        <f>VLOOKUP(A720,BASE.!$A$2:$T$878,20,FALSE)</f>
        <v>38737</v>
      </c>
      <c r="U720" s="183">
        <v>7283</v>
      </c>
      <c r="V720" s="184">
        <v>5709371</v>
      </c>
      <c r="W720" s="184">
        <v>11584327</v>
      </c>
      <c r="X720" s="170">
        <v>44286</v>
      </c>
      <c r="Y720" s="166" t="s">
        <v>7879</v>
      </c>
      <c r="Z720" s="166" t="s">
        <v>7880</v>
      </c>
      <c r="AA720" s="183" t="s">
        <v>7943</v>
      </c>
    </row>
    <row r="721" spans="1:27" x14ac:dyDescent="0.2">
      <c r="A721" s="183">
        <v>7284</v>
      </c>
      <c r="B721" s="124" t="str">
        <f>VLOOKUP(A721,BASE.!$A$2:$T$878,2,FALSE)</f>
        <v>I. Municipalidad de Penco</v>
      </c>
      <c r="C721" s="124">
        <f>VLOOKUP(A721,BASE.!$A$2:$T$878,3,FALSE)</f>
        <v>691505006</v>
      </c>
      <c r="D721" s="124" t="str">
        <f>VLOOKUP(A721,BASE.!$A$2:$T$878,4,FALSE)</f>
        <v>Municipalidad</v>
      </c>
      <c r="E721" s="124" t="str">
        <f>VLOOKUP(A721,BASE.!$A$2:$T$878,5,FALSE)</f>
        <v>Constitución Política de la República, artículo 107</v>
      </c>
      <c r="F721" s="124" t="str">
        <f>VLOOKUP(A721,BASE.!$A$2:$T$878,6,FALSE)</f>
        <v>Indefinida</v>
      </c>
      <c r="G721" s="124" t="str">
        <f>VLOOKUP(A721,BASE.!$A$2:$T$878,7,FALSE)</f>
        <v>Según Ley Orgánica N° 18.695, artículos 1° al 4°</v>
      </c>
      <c r="H721" s="124" t="str">
        <f>VLOOKUP(A721,BASE.!$A$2:$T$878,8,FALSE)</f>
        <v>no tiene</v>
      </c>
      <c r="I721" s="124">
        <f>VLOOKUP(A721,BASE.!$A$2:$T$878,9,FALSE)</f>
        <v>0</v>
      </c>
      <c r="J721" s="124">
        <f>VLOOKUP(A721,BASE.!$A$2:$T$878,10,FALSE)</f>
        <v>0</v>
      </c>
      <c r="K721" s="124" t="str">
        <f>VLOOKUP(A721,BASE.!$A$2:$T$878,11,FALSE)</f>
        <v xml:space="preserve">Víctor Hugo Figueroa Rebolledo,
</v>
      </c>
      <c r="L721" s="124" t="str">
        <f>VLOOKUP(A721,BASE.!$A$2:$T$878,12,FALSE)</f>
        <v xml:space="preserve">Bernardo O’Higgins N° 500, comuna de Penco, Octava Región
Casilla 2
</v>
      </c>
      <c r="M721" s="124" t="str">
        <f>VLOOKUP(A721,BASE.!$A$2:$T$878,13,FALSE)</f>
        <v>VIII</v>
      </c>
      <c r="N721" s="124" t="str">
        <f>VLOOKUP(A721,BASE.!$A$2:$T$878,14,FALSE)</f>
        <v xml:space="preserve"> Penco</v>
      </c>
      <c r="O721" s="124" t="str">
        <f>VLOOKUP(A721,BASE.!$A$2:$T$878,15,FALSE)</f>
        <v>Teléfono: (41) 2261453</v>
      </c>
      <c r="P721" s="124" t="str">
        <f>VLOOKUP(A721,BASE.!$A$2:$T$878,16,FALSE)</f>
        <v>Correo electrónico: vh.figueroa@penco.cl</v>
      </c>
      <c r="Q721" s="124">
        <f>VLOOKUP(A721,BASE.!$A$2:$T$878,17,FALSE)</f>
        <v>0</v>
      </c>
      <c r="R721" s="124">
        <f>VLOOKUP(A721,BASE.!$A$2:$T$878,18,FALSE)</f>
        <v>91001</v>
      </c>
      <c r="S721" s="124" t="str">
        <f>VLOOKUP(A721,BASE.!$A$2:$T$878,19,FALSE)</f>
        <v xml:space="preserve">No se acompañan. Aplica Informe Jurídico Nº 09, de  fecha 14 de marzo de 2011 del Departamento Jurídico y Dictamen Nº 070791, de 2009, de la Contraloría General de la República.  
</v>
      </c>
      <c r="T721" s="169">
        <f>VLOOKUP(A721,BASE.!$A$2:$T$878,20,FALSE)</f>
        <v>38737</v>
      </c>
      <c r="U721" s="183">
        <v>7284</v>
      </c>
      <c r="V721" s="184">
        <v>4730622</v>
      </c>
      <c r="W721" s="184">
        <v>9598443</v>
      </c>
      <c r="X721" s="170">
        <v>44286</v>
      </c>
      <c r="Y721" s="166" t="s">
        <v>7879</v>
      </c>
      <c r="Z721" s="166" t="s">
        <v>7880</v>
      </c>
      <c r="AA721" s="183" t="s">
        <v>8022</v>
      </c>
    </row>
    <row r="722" spans="1:27" x14ac:dyDescent="0.2">
      <c r="A722" s="183">
        <v>7285</v>
      </c>
      <c r="B722" s="124" t="str">
        <f>VLOOKUP(A722,BASE.!$A$2:$T$878,2,FALSE)</f>
        <v xml:space="preserve">
I. Municipalidad de Concepción
</v>
      </c>
      <c r="C722" s="124" t="str">
        <f>VLOOKUP(A722,BASE.!$A$2:$T$878,3,FALSE)</f>
        <v>69150400K</v>
      </c>
      <c r="D722" s="124" t="str">
        <f>VLOOKUP(A722,BASE.!$A$2:$T$878,4,FALSE)</f>
        <v>Municipalidad</v>
      </c>
      <c r="E722" s="124" t="str">
        <f>VLOOKUP(A722,BASE.!$A$2:$T$878,5,FALSE)</f>
        <v>Constitución Política de la República, art. 107.</v>
      </c>
      <c r="F722" s="124" t="str">
        <f>VLOOKUP(A722,BASE.!$A$2:$T$878,6,FALSE)</f>
        <v>Indefinida.</v>
      </c>
      <c r="G722" s="124" t="str">
        <f>VLOOKUP(A722,BASE.!$A$2:$T$878,7,FALSE)</f>
        <v>Según Ley Orgánica Nº 18.695, arts. 1º al 4º.</v>
      </c>
      <c r="H722" s="124" t="str">
        <f>VLOOKUP(A722,BASE.!$A$2:$T$878,8,FALSE)</f>
        <v>no tiene</v>
      </c>
      <c r="I722" s="124">
        <f>VLOOKUP(A722,BASE.!$A$2:$T$878,9,FALSE)</f>
        <v>0</v>
      </c>
      <c r="J722" s="124">
        <f>VLOOKUP(A722,BASE.!$A$2:$T$878,10,FALSE)</f>
        <v>0</v>
      </c>
      <c r="K722" s="124" t="str">
        <f>VLOOKUP(A722,BASE.!$A$2:$T$878,11,FALSE)</f>
        <v xml:space="preserve">Álvaro Andrés Ortiz Vera. </v>
      </c>
      <c r="L722" s="124" t="str">
        <f>VLOOKUP(A722,BASE.!$A$2:$T$878,12,FALSE)</f>
        <v xml:space="preserve">O’ Higgins Nº 525, comuna de Concepción, Octava Región.
Casilla 107- C
</v>
      </c>
      <c r="M722" s="124" t="str">
        <f>VLOOKUP(A722,BASE.!$A$2:$T$878,13,FALSE)</f>
        <v>VIII</v>
      </c>
      <c r="N722" s="124" t="str">
        <f>VLOOKUP(A722,BASE.!$A$2:$T$878,14,FALSE)</f>
        <v>Concepción</v>
      </c>
      <c r="O722" s="124" t="str">
        <f>VLOOKUP(A722,BASE.!$A$2:$T$878,15,FALSE)</f>
        <v>Fonos (41) 266500</v>
      </c>
      <c r="P722" s="124">
        <f>VLOOKUP(A722,BASE.!$A$2:$T$878,16,FALSE)</f>
        <v>0</v>
      </c>
      <c r="Q722" s="124">
        <f>VLOOKUP(A722,BASE.!$A$2:$T$878,17,FALSE)</f>
        <v>0</v>
      </c>
      <c r="R722" s="124">
        <f>VLOOKUP(A722,BASE.!$A$2:$T$878,18,FALSE)</f>
        <v>91001</v>
      </c>
      <c r="S722" s="124" t="str">
        <f>VLOOKUP(A722,BASE.!$A$2:$T$878,19,FALSE)</f>
        <v xml:space="preserve">No se acompañan. Aplica Informe Jurídico Nº 09, de  fecha 14 de marzo de 2011 del Departamento Jurídico y Dictamen Nº 070791, de 2009, de la Contraloría General de la República.  
</v>
      </c>
      <c r="T722" s="169">
        <f>VLOOKUP(A722,BASE.!$A$2:$T$878,20,FALSE)</f>
        <v>38737</v>
      </c>
      <c r="U722" s="183">
        <v>7285</v>
      </c>
      <c r="V722" s="184">
        <v>7177495</v>
      </c>
      <c r="W722" s="184">
        <v>14563154</v>
      </c>
      <c r="X722" s="170">
        <v>44286</v>
      </c>
      <c r="Y722" s="166" t="s">
        <v>7879</v>
      </c>
      <c r="Z722" s="166" t="s">
        <v>7880</v>
      </c>
      <c r="AA722" s="183" t="s">
        <v>162</v>
      </c>
    </row>
    <row r="723" spans="1:27" x14ac:dyDescent="0.2">
      <c r="A723" s="183">
        <v>7286</v>
      </c>
      <c r="B723" s="124" t="str">
        <f>VLOOKUP(A723,BASE.!$A$2:$T$878,2,FALSE)</f>
        <v xml:space="preserve">
I. Municipalidad de Ancud
</v>
      </c>
      <c r="C723" s="124">
        <f>VLOOKUP(A723,BASE.!$A$2:$T$878,3,FALSE)</f>
        <v>692301005</v>
      </c>
      <c r="D723" s="124" t="str">
        <f>VLOOKUP(A723,BASE.!$A$2:$T$878,4,FALSE)</f>
        <v>Municipalidad</v>
      </c>
      <c r="E723" s="124" t="str">
        <f>VLOOKUP(A723,BASE.!$A$2:$T$878,5,FALSE)</f>
        <v>Constitución Política de la República, art. 107.</v>
      </c>
      <c r="F723" s="124" t="str">
        <f>VLOOKUP(A723,BASE.!$A$2:$T$878,6,FALSE)</f>
        <v>Indefinida.</v>
      </c>
      <c r="G723" s="124" t="str">
        <f>VLOOKUP(A723,BASE.!$A$2:$T$878,7,FALSE)</f>
        <v>Según Ley Orgánica Nº 18.695, arts. 1º al 4º.</v>
      </c>
      <c r="H723" s="124" t="str">
        <f>VLOOKUP(A723,BASE.!$A$2:$T$878,8,FALSE)</f>
        <v>no tiene</v>
      </c>
      <c r="I723" s="124">
        <f>VLOOKUP(A723,BASE.!$A$2:$T$878,9,FALSE)</f>
        <v>0</v>
      </c>
      <c r="J723" s="124">
        <f>VLOOKUP(A723,BASE.!$A$2:$T$878,10,FALSE)</f>
        <v>0</v>
      </c>
      <c r="K723" s="124" t="str">
        <f>VLOOKUP(A723,BASE.!$A$2:$T$878,11,FALSE)</f>
        <v xml:space="preserve">Soledad  Del Carmen Moreno Muñoz, </v>
      </c>
      <c r="L723" s="124" t="str">
        <f>VLOOKUP(A723,BASE.!$A$2:$T$878,12,FALSE)</f>
        <v xml:space="preserve">Blanco Encalada Nº 660, comuna de Ancud, comuna de Chiloé, Décima Región
</v>
      </c>
      <c r="M723" s="124" t="str">
        <f>VLOOKUP(A723,BASE.!$A$2:$T$878,13,FALSE)</f>
        <v>X</v>
      </c>
      <c r="N723" s="124" t="str">
        <f>VLOOKUP(A723,BASE.!$A$2:$T$878,14,FALSE)</f>
        <v>Ancud</v>
      </c>
      <c r="O723" s="124" t="str">
        <f>VLOOKUP(A723,BASE.!$A$2:$T$878,15,FALSE)</f>
        <v>Fonos  (65) 622335- 628141</v>
      </c>
      <c r="P723" s="124">
        <f>VLOOKUP(A723,BASE.!$A$2:$T$878,16,FALSE)</f>
        <v>0</v>
      </c>
      <c r="Q723" s="124">
        <f>VLOOKUP(A723,BASE.!$A$2:$T$878,17,FALSE)</f>
        <v>0</v>
      </c>
      <c r="R723" s="124">
        <f>VLOOKUP(A723,BASE.!$A$2:$T$878,18,FALSE)</f>
        <v>91001</v>
      </c>
      <c r="S723" s="124" t="str">
        <f>VLOOKUP(A723,BASE.!$A$2:$T$878,19,FALSE)</f>
        <v xml:space="preserve">Acompaña certificado de antecedentes financieros correspondientes al año 2013, enviados para ser aprobados por el departamento de Administración y finanzas.
</v>
      </c>
      <c r="T723" s="169">
        <f>VLOOKUP(A723,BASE.!$A$2:$T$878,20,FALSE)</f>
        <v>38737</v>
      </c>
      <c r="U723" s="183">
        <v>7286</v>
      </c>
      <c r="V723" s="184">
        <v>6410522</v>
      </c>
      <c r="W723" s="184">
        <v>13006964</v>
      </c>
      <c r="X723" s="170">
        <v>44286</v>
      </c>
      <c r="Y723" s="166" t="s">
        <v>7879</v>
      </c>
      <c r="Z723" s="166" t="s">
        <v>7880</v>
      </c>
      <c r="AA723" s="183" t="s">
        <v>7907</v>
      </c>
    </row>
    <row r="724" spans="1:27" x14ac:dyDescent="0.2">
      <c r="A724" s="183">
        <v>7288</v>
      </c>
      <c r="B724" s="124" t="str">
        <f>VLOOKUP(A724,BASE.!$A$2:$T$878,2,FALSE)</f>
        <v xml:space="preserve">
I. Municipalidad de Parral
</v>
      </c>
      <c r="C724" s="124" t="str">
        <f>VLOOKUP(A724,BASE.!$A$2:$T$878,3,FALSE)</f>
        <v>69130700K</v>
      </c>
      <c r="D724" s="124" t="str">
        <f>VLOOKUP(A724,BASE.!$A$2:$T$878,4,FALSE)</f>
        <v>Municipalidad</v>
      </c>
      <c r="E724" s="124" t="str">
        <f>VLOOKUP(A724,BASE.!$A$2:$T$878,5,FALSE)</f>
        <v>Constitución Política de la República, artículo 107</v>
      </c>
      <c r="F724" s="124" t="str">
        <f>VLOOKUP(A724,BASE.!$A$2:$T$878,6,FALSE)</f>
        <v>Indefinida</v>
      </c>
      <c r="G724" s="124" t="str">
        <f>VLOOKUP(A724,BASE.!$A$2:$T$878,7,FALSE)</f>
        <v>Según Ley Orgánica Nº 18.695, artículos 1º al  4º</v>
      </c>
      <c r="H724" s="124" t="str">
        <f>VLOOKUP(A724,BASE.!$A$2:$T$878,8,FALSE)</f>
        <v>no tiene</v>
      </c>
      <c r="I724" s="124">
        <f>VLOOKUP(A724,BASE.!$A$2:$T$878,9,FALSE)</f>
        <v>0</v>
      </c>
      <c r="J724" s="124">
        <f>VLOOKUP(A724,BASE.!$A$2:$T$878,10,FALSE)</f>
        <v>0</v>
      </c>
      <c r="K724" s="124" t="str">
        <f>VLOOKUP(A724,BASE.!$A$2:$T$878,11,FALSE)</f>
        <v xml:space="preserve">Paula del Carmen Retamal Urrutia, </v>
      </c>
      <c r="L724" s="124" t="str">
        <f>VLOOKUP(A724,BASE.!$A$2:$T$878,12,FALSE)</f>
        <v xml:space="preserve">Dieciocho N°720, comuna de Parral, provincia de Linares, Séptima Región.
</v>
      </c>
      <c r="M724" s="124" t="str">
        <f>VLOOKUP(A724,BASE.!$A$2:$T$878,13,FALSE)</f>
        <v>VII</v>
      </c>
      <c r="N724" s="124" t="str">
        <f>VLOOKUP(A724,BASE.!$A$2:$T$878,14,FALSE)</f>
        <v>Parral</v>
      </c>
      <c r="O724" s="124" t="str">
        <f>VLOOKUP(A724,BASE.!$A$2:$T$878,15,FALSE)</f>
        <v>Fono  (73) 637700</v>
      </c>
      <c r="P724" s="124">
        <f>VLOOKUP(A724,BASE.!$A$2:$T$878,16,FALSE)</f>
        <v>0</v>
      </c>
      <c r="Q724" s="124">
        <f>VLOOKUP(A724,BASE.!$A$2:$T$878,17,FALSE)</f>
        <v>0</v>
      </c>
      <c r="R724" s="124">
        <f>VLOOKUP(A724,BASE.!$A$2:$T$878,18,FALSE)</f>
        <v>91001</v>
      </c>
      <c r="S724" s="124" t="str">
        <f>VLOOKUP(A724,BASE.!$A$2:$T$878,19,FALSE)</f>
        <v xml:space="preserve">No se acompañan. Aplica Informe Jurídico Nº 09, de  fecha 14 de marzo de 2011 del Departamento Jurídico y Dictamen Nº 070791, de 2009, de la Contraloría General de la República.  
</v>
      </c>
      <c r="T724" s="169">
        <f>VLOOKUP(A724,BASE.!$A$2:$T$878,20,FALSE)</f>
        <v>38743</v>
      </c>
      <c r="U724" s="183">
        <v>7288</v>
      </c>
      <c r="V724" s="184">
        <v>6439140</v>
      </c>
      <c r="W724" s="184">
        <v>13065030</v>
      </c>
      <c r="X724" s="170">
        <v>44286</v>
      </c>
      <c r="Y724" s="166" t="s">
        <v>7879</v>
      </c>
      <c r="Z724" s="166" t="s">
        <v>7880</v>
      </c>
      <c r="AA724" s="183" t="s">
        <v>7997</v>
      </c>
    </row>
    <row r="725" spans="1:27" x14ac:dyDescent="0.2">
      <c r="A725" s="183">
        <v>7290</v>
      </c>
      <c r="B725" s="124" t="str">
        <f>VLOOKUP(A725,BASE.!$A$2:$T$878,2,FALSE)</f>
        <v xml:space="preserve">
I. Municipalidad de Florida
</v>
      </c>
      <c r="C725" s="124">
        <f>VLOOKUP(A725,BASE.!$A$2:$T$878,3,FALSE)</f>
        <v>691507009</v>
      </c>
      <c r="D725" s="124" t="str">
        <f>VLOOKUP(A725,BASE.!$A$2:$T$878,4,FALSE)</f>
        <v>Municipalidad</v>
      </c>
      <c r="E725" s="124" t="str">
        <f>VLOOKUP(A725,BASE.!$A$2:$T$878,5,FALSE)</f>
        <v>Constitución Política de la República, art. 107.</v>
      </c>
      <c r="F725" s="124" t="str">
        <f>VLOOKUP(A725,BASE.!$A$2:$T$878,6,FALSE)</f>
        <v>Indefinida.</v>
      </c>
      <c r="G725" s="124" t="str">
        <f>VLOOKUP(A725,BASE.!$A$2:$T$878,7,FALSE)</f>
        <v>Según Ley Orgánica Nº 18.695, arts. 1º al 4º.</v>
      </c>
      <c r="H725" s="124" t="str">
        <f>VLOOKUP(A725,BASE.!$A$2:$T$878,8,FALSE)</f>
        <v>no tiene</v>
      </c>
      <c r="I725" s="124">
        <f>VLOOKUP(A725,BASE.!$A$2:$T$878,9,FALSE)</f>
        <v>0</v>
      </c>
      <c r="J725" s="124">
        <f>VLOOKUP(A725,BASE.!$A$2:$T$878,10,FALSE)</f>
        <v>0</v>
      </c>
      <c r="K725" s="124" t="str">
        <f>VLOOKUP(A725,BASE.!$A$2:$T$878,11,FALSE)</f>
        <v xml:space="preserve">Jorge Eliecer Roa Villegas  </v>
      </c>
      <c r="L725" s="124" t="str">
        <f>VLOOKUP(A725,BASE.!$A$2:$T$878,12,FALSE)</f>
        <v xml:space="preserve">Arturo Prat N º 675 Comuna de Florida, Región del Bío Bío.
</v>
      </c>
      <c r="M725" s="124" t="str">
        <f>VLOOKUP(A725,BASE.!$A$2:$T$878,13,FALSE)</f>
        <v>VIII</v>
      </c>
      <c r="N725" s="124" t="str">
        <f>VLOOKUP(A725,BASE.!$A$2:$T$878,14,FALSE)</f>
        <v>Florida</v>
      </c>
      <c r="O725" s="124" t="str">
        <f>VLOOKUP(A725,BASE.!$A$2:$T$878,15,FALSE)</f>
        <v>Teléfono: 2668900</v>
      </c>
      <c r="P725" s="124" t="str">
        <f>VLOOKUP(A725,BASE.!$A$2:$T$878,16,FALSE)</f>
        <v xml:space="preserve"> info@muniflorida.cl – jroa@muniflorida.cl</v>
      </c>
      <c r="Q725" s="124">
        <f>VLOOKUP(A725,BASE.!$A$2:$T$878,17,FALSE)</f>
        <v>0</v>
      </c>
      <c r="R725" s="124">
        <f>VLOOKUP(A725,BASE.!$A$2:$T$878,18,FALSE)</f>
        <v>91001</v>
      </c>
      <c r="S725" s="124" t="str">
        <f>VLOOKUP(A725,BASE.!$A$2:$T$878,19,FALSE)</f>
        <v xml:space="preserve">No se acompañan. Aplica Informe Jurídico Nº 09, de fecha 14 de marzo de 2011 del Departamento Jurídico y Dictamen Nº 070791, de 2009, de la Contraloría General de la República.  
</v>
      </c>
      <c r="T725" s="169">
        <f>VLOOKUP(A725,BASE.!$A$2:$T$878,20,FALSE)</f>
        <v>38744</v>
      </c>
      <c r="U725" s="183">
        <v>7290</v>
      </c>
      <c r="V725" s="184">
        <v>4078122</v>
      </c>
      <c r="W725" s="184">
        <v>8274519</v>
      </c>
      <c r="X725" s="170">
        <v>44286</v>
      </c>
      <c r="Y725" s="166" t="s">
        <v>7879</v>
      </c>
      <c r="Z725" s="166" t="s">
        <v>7880</v>
      </c>
      <c r="AA725" s="183" t="s">
        <v>8081</v>
      </c>
    </row>
    <row r="726" spans="1:27" x14ac:dyDescent="0.2">
      <c r="A726" s="183">
        <v>7291</v>
      </c>
      <c r="B726" s="124" t="str">
        <f>VLOOKUP(A726,BASE.!$A$2:$T$878,2,FALSE)</f>
        <v xml:space="preserve">
I. Municipalidad de Villarrica
</v>
      </c>
      <c r="C726" s="124" t="str">
        <f>VLOOKUP(A726,BASE.!$A$2:$T$878,3,FALSE)</f>
        <v>69191500K</v>
      </c>
      <c r="D726" s="124" t="str">
        <f>VLOOKUP(A726,BASE.!$A$2:$T$878,4,FALSE)</f>
        <v>Municipalidad</v>
      </c>
      <c r="E726" s="124" t="str">
        <f>VLOOKUP(A726,BASE.!$A$2:$T$878,5,FALSE)</f>
        <v>Constitución Política de la República, artículo 107</v>
      </c>
      <c r="F726" s="124" t="str">
        <f>VLOOKUP(A726,BASE.!$A$2:$T$878,6,FALSE)</f>
        <v>Indefinida</v>
      </c>
      <c r="G726" s="124" t="str">
        <f>VLOOKUP(A726,BASE.!$A$2:$T$878,7,FALSE)</f>
        <v>Según Ley Orgánica Nº 18.695, artículos 1º al  4º</v>
      </c>
      <c r="H726" s="124" t="str">
        <f>VLOOKUP(A726,BASE.!$A$2:$T$878,8,FALSE)</f>
        <v>no tiene</v>
      </c>
      <c r="I726" s="124">
        <f>VLOOKUP(A726,BASE.!$A$2:$T$878,9,FALSE)</f>
        <v>0</v>
      </c>
      <c r="J726" s="124">
        <f>VLOOKUP(A726,BASE.!$A$2:$T$878,10,FALSE)</f>
        <v>0</v>
      </c>
      <c r="K726" s="124" t="str">
        <f>VLOOKUP(A726,BASE.!$A$2:$T$878,11,FALSE)</f>
        <v xml:space="preserve">Pablo Santiago Astete Mermoud 
</v>
      </c>
      <c r="L726" s="124" t="str">
        <f>VLOOKUP(A726,BASE.!$A$2:$T$878,12,FALSE)</f>
        <v xml:space="preserve">Pedro de Valdivia N°810, comuna de Villarrica, Novena Región.
</v>
      </c>
      <c r="M726" s="124" t="str">
        <f>VLOOKUP(A726,BASE.!$A$2:$T$878,13,FALSE)</f>
        <v>IX</v>
      </c>
      <c r="N726" s="124" t="str">
        <f>VLOOKUP(A726,BASE.!$A$2:$T$878,14,FALSE)</f>
        <v>Villarrica</v>
      </c>
      <c r="O726" s="124">
        <f>VLOOKUP(A726,BASE.!$A$2:$T$878,15,FALSE)</f>
        <v>0</v>
      </c>
      <c r="P726" s="124">
        <f>VLOOKUP(A726,BASE.!$A$2:$T$878,16,FALSE)</f>
        <v>0</v>
      </c>
      <c r="Q726" s="124">
        <f>VLOOKUP(A726,BASE.!$A$2:$T$878,17,FALSE)</f>
        <v>0</v>
      </c>
      <c r="R726" s="124">
        <f>VLOOKUP(A726,BASE.!$A$2:$T$878,18,FALSE)</f>
        <v>91001</v>
      </c>
      <c r="S726" s="124" t="str">
        <f>VLOOKUP(A726,BASE.!$A$2:$T$878,19,FALSE)</f>
        <v>Se acompaña Balance General del año 2009, que contiene los antecedentes financieros del año 2009, aprobado por el Subdepartamento de Supervisión Financiera Nacional.</v>
      </c>
      <c r="T726" s="169">
        <f>VLOOKUP(A726,BASE.!$A$2:$T$878,20,FALSE)</f>
        <v>38737</v>
      </c>
      <c r="U726" s="183">
        <v>7291</v>
      </c>
      <c r="V726" s="184">
        <v>5056871</v>
      </c>
      <c r="W726" s="184">
        <v>10260403</v>
      </c>
      <c r="X726" s="170">
        <v>44286</v>
      </c>
      <c r="Y726" s="166" t="s">
        <v>7879</v>
      </c>
      <c r="Z726" s="166" t="s">
        <v>7880</v>
      </c>
      <c r="AA726" s="183" t="s">
        <v>7988</v>
      </c>
    </row>
    <row r="727" spans="1:27" x14ac:dyDescent="0.2">
      <c r="A727" s="183">
        <v>7292</v>
      </c>
      <c r="B727" s="124" t="str">
        <f>VLOOKUP(A727,BASE.!$A$2:$T$878,2,FALSE)</f>
        <v xml:space="preserve">
I. Municipalidad de Vicuña
</v>
      </c>
      <c r="C727" s="124">
        <f>VLOOKUP(A727,BASE.!$A$2:$T$878,3,FALSE)</f>
        <v>690405008</v>
      </c>
      <c r="D727" s="124" t="str">
        <f>VLOOKUP(A727,BASE.!$A$2:$T$878,4,FALSE)</f>
        <v>Municipalidad</v>
      </c>
      <c r="E727" s="124" t="str">
        <f>VLOOKUP(A727,BASE.!$A$2:$T$878,5,FALSE)</f>
        <v>Constitución Política de la República, artículo 107</v>
      </c>
      <c r="F727" s="124" t="str">
        <f>VLOOKUP(A727,BASE.!$A$2:$T$878,6,FALSE)</f>
        <v>Indefinida</v>
      </c>
      <c r="G727" s="124" t="str">
        <f>VLOOKUP(A727,BASE.!$A$2:$T$878,7,FALSE)</f>
        <v>Según Ley Orgánica Nº 18.695, artículos 1º al  4º</v>
      </c>
      <c r="H727" s="124" t="str">
        <f>VLOOKUP(A727,BASE.!$A$2:$T$878,8,FALSE)</f>
        <v>no tiene</v>
      </c>
      <c r="I727" s="124">
        <f>VLOOKUP(A727,BASE.!$A$2:$T$878,9,FALSE)</f>
        <v>0</v>
      </c>
      <c r="J727" s="124">
        <f>VLOOKUP(A727,BASE.!$A$2:$T$878,10,FALSE)</f>
        <v>0</v>
      </c>
      <c r="K727" s="124" t="str">
        <f>VLOOKUP(A727,BASE.!$A$2:$T$878,11,FALSE)</f>
        <v xml:space="preserve">Rafael Enrique Vera Castillo.
</v>
      </c>
      <c r="L727" s="124" t="str">
        <f>VLOOKUP(A727,BASE.!$A$2:$T$878,12,FALSE)</f>
        <v xml:space="preserve">San Martín N° 275, comuna de Vicuña, Cuarta Región.
</v>
      </c>
      <c r="M727" s="124" t="str">
        <f>VLOOKUP(A727,BASE.!$A$2:$T$878,13,FALSE)</f>
        <v>IV</v>
      </c>
      <c r="N727" s="124" t="str">
        <f>VLOOKUP(A727,BASE.!$A$2:$T$878,14,FALSE)</f>
        <v>Vicuña</v>
      </c>
      <c r="O727" s="124">
        <f>VLOOKUP(A727,BASE.!$A$2:$T$878,15,FALSE)</f>
        <v>0</v>
      </c>
      <c r="P727" s="124" t="str">
        <f>VLOOKUP(A727,BASE.!$A$2:$T$878,16,FALSE)</f>
        <v>alcaldia@munivicuna.cl; opd@munivicuna.cl</v>
      </c>
      <c r="Q727" s="124">
        <f>VLOOKUP(A727,BASE.!$A$2:$T$878,17,FALSE)</f>
        <v>0</v>
      </c>
      <c r="R727" s="124">
        <f>VLOOKUP(A727,BASE.!$A$2:$T$878,18,FALSE)</f>
        <v>91001</v>
      </c>
      <c r="S727" s="124" t="str">
        <f>VLOOKUP(A727,BASE.!$A$2:$T$878,19,FALSE)</f>
        <v xml:space="preserve">No se acompañan. Aplica Informe Jurídico Nº 09, de fecha 14 de marzo de 2011 del Departamento Jurídico y Dictamen Nº 070791, de 2009, de la Contraloría General de la República.
</v>
      </c>
      <c r="T727" s="169">
        <f>VLOOKUP(A727,BASE.!$A$2:$T$878,20,FALSE)</f>
        <v>38737</v>
      </c>
      <c r="U727" s="183">
        <v>7292</v>
      </c>
      <c r="V727" s="184">
        <v>5056871</v>
      </c>
      <c r="W727" s="184">
        <v>10260403</v>
      </c>
      <c r="X727" s="170">
        <v>44286</v>
      </c>
      <c r="Y727" s="166" t="s">
        <v>7879</v>
      </c>
      <c r="Z727" s="166" t="s">
        <v>7880</v>
      </c>
      <c r="AA727" s="183" t="s">
        <v>7957</v>
      </c>
    </row>
    <row r="728" spans="1:27" x14ac:dyDescent="0.2">
      <c r="A728" s="183">
        <v>7296</v>
      </c>
      <c r="B728" s="124" t="str">
        <f>VLOOKUP(A728,BASE.!$A$2:$T$878,2,FALSE)</f>
        <v xml:space="preserve">
I. Municipalidad de Teodoro Schmidt
</v>
      </c>
      <c r="C728" s="124">
        <f>VLOOKUP(A728,BASE.!$A$2:$T$878,3,FALSE)</f>
        <v>692521005</v>
      </c>
      <c r="D728" s="124" t="str">
        <f>VLOOKUP(A728,BASE.!$A$2:$T$878,4,FALSE)</f>
        <v>Municipalidad</v>
      </c>
      <c r="E728" s="124" t="str">
        <f>VLOOKUP(A728,BASE.!$A$2:$T$878,5,FALSE)</f>
        <v>Constitución Política de la República, artículo 107.</v>
      </c>
      <c r="F728" s="124" t="str">
        <f>VLOOKUP(A728,BASE.!$A$2:$T$878,6,FALSE)</f>
        <v>Indefinida.</v>
      </c>
      <c r="G728" s="124" t="str">
        <f>VLOOKUP(A728,BASE.!$A$2:$T$878,7,FALSE)</f>
        <v>Según Ley Orgánica Nº 18.695, artículos 1º al 4º.</v>
      </c>
      <c r="H728" s="124" t="str">
        <f>VLOOKUP(A728,BASE.!$A$2:$T$878,8,FALSE)</f>
        <v>no tiene</v>
      </c>
      <c r="I728" s="124">
        <f>VLOOKUP(A728,BASE.!$A$2:$T$878,9,FALSE)</f>
        <v>0</v>
      </c>
      <c r="J728" s="124">
        <f>VLOOKUP(A728,BASE.!$A$2:$T$878,10,FALSE)</f>
        <v>0</v>
      </c>
      <c r="K728" s="124" t="str">
        <f>VLOOKUP(A728,BASE.!$A$2:$T$878,11,FALSE)</f>
        <v>Alfredo Riquelme Arriagada.</v>
      </c>
      <c r="L728" s="124" t="str">
        <f>VLOOKUP(A728,BASE.!$A$2:$T$878,12,FALSE)</f>
        <v xml:space="preserve">Balmaceda Nº 410,ct, IX Región.
</v>
      </c>
      <c r="M728" s="124" t="str">
        <f>VLOOKUP(A728,BASE.!$A$2:$T$878,13,FALSE)</f>
        <v>IX</v>
      </c>
      <c r="N728" s="124" t="str">
        <f>VLOOKUP(A728,BASE.!$A$2:$T$878,14,FALSE)</f>
        <v xml:space="preserve"> IX Región.</v>
      </c>
      <c r="O728" s="124" t="str">
        <f>VLOOKUP(A728,BASE.!$A$2:$T$878,15,FALSE)</f>
        <v>45-2-922714 - 45-2-922731</v>
      </c>
      <c r="P728" s="124" t="str">
        <f>VLOOKUP(A728,BASE.!$A$2:$T$878,16,FALSE)</f>
        <v xml:space="preserve">agendalacaldeteodoro@gmail.com
             adm.muniteodoro@gmail.com
</v>
      </c>
      <c r="Q728" s="124">
        <f>VLOOKUP(A728,BASE.!$A$2:$T$878,17,FALSE)</f>
        <v>0</v>
      </c>
      <c r="R728" s="124">
        <f>VLOOKUP(A728,BASE.!$A$2:$T$878,18,FALSE)</f>
        <v>91001</v>
      </c>
      <c r="S728" s="124" t="str">
        <f>VLOOKUP(A728,BASE.!$A$2:$T$878,19,FALSE)</f>
        <v>Se acompaña Certificado de Antecedentes Financieros correspondiente al ejercicio del año 2007,  aprobado por Unidad de Supervisión Financiera Nacional.</v>
      </c>
      <c r="T728" s="169">
        <f>VLOOKUP(A728,BASE.!$A$2:$T$878,20,FALSE)</f>
        <v>38755</v>
      </c>
      <c r="U728" s="183">
        <v>7296</v>
      </c>
      <c r="V728" s="184">
        <v>5709371</v>
      </c>
      <c r="W728" s="184">
        <v>11584327</v>
      </c>
      <c r="X728" s="170">
        <v>44286</v>
      </c>
      <c r="Y728" s="166" t="s">
        <v>7879</v>
      </c>
      <c r="Z728" s="166" t="s">
        <v>7880</v>
      </c>
      <c r="AA728" s="183" t="s">
        <v>8082</v>
      </c>
    </row>
    <row r="729" spans="1:27" x14ac:dyDescent="0.2">
      <c r="A729" s="183">
        <v>7297</v>
      </c>
      <c r="B729" s="124" t="str">
        <f>VLOOKUP(A729,BASE.!$A$2:$T$878,2,FALSE)</f>
        <v xml:space="preserve">
I. Municipalidad de Curacautín
</v>
      </c>
      <c r="C729" s="124">
        <f>VLOOKUP(A729,BASE.!$A$2:$T$878,3,FALSE)</f>
        <v>691810003</v>
      </c>
      <c r="D729" s="124" t="str">
        <f>VLOOKUP(A729,BASE.!$A$2:$T$878,4,FALSE)</f>
        <v>Municipalidad</v>
      </c>
      <c r="E729" s="124" t="str">
        <f>VLOOKUP(A729,BASE.!$A$2:$T$878,5,FALSE)</f>
        <v>Constitución Política de la República, art. 107.</v>
      </c>
      <c r="F729" s="124" t="str">
        <f>VLOOKUP(A729,BASE.!$A$2:$T$878,6,FALSE)</f>
        <v>Indefinida.</v>
      </c>
      <c r="G729" s="124" t="str">
        <f>VLOOKUP(A729,BASE.!$A$2:$T$878,7,FALSE)</f>
        <v>Según Ley Orgánica Nº 18.695, arts. 1º al 4º.</v>
      </c>
      <c r="H729" s="124" t="str">
        <f>VLOOKUP(A729,BASE.!$A$2:$T$878,8,FALSE)</f>
        <v>no tiene</v>
      </c>
      <c r="I729" s="124">
        <f>VLOOKUP(A729,BASE.!$A$2:$T$878,9,FALSE)</f>
        <v>0</v>
      </c>
      <c r="J729" s="124">
        <f>VLOOKUP(A729,BASE.!$A$2:$T$878,10,FALSE)</f>
        <v>0</v>
      </c>
      <c r="K729" s="124" t="str">
        <f>VLOOKUP(A729,BASE.!$A$2:$T$878,11,FALSE)</f>
        <v xml:space="preserve">Jorge Rolando Saquel Albarrán, </v>
      </c>
      <c r="L729" s="124" t="str">
        <f>VLOOKUP(A729,BASE.!$A$2:$T$878,12,FALSE)</f>
        <v xml:space="preserve">O’ Higgins  Nº 796, comuna de Curacautín, Novena Región
Casilla 100 
</v>
      </c>
      <c r="M729" s="124" t="str">
        <f>VLOOKUP(A729,BASE.!$A$2:$T$878,13,FALSE)</f>
        <v>IX</v>
      </c>
      <c r="N729" s="124" t="str">
        <f>VLOOKUP(A729,BASE.!$A$2:$T$878,14,FALSE)</f>
        <v>Curacautín</v>
      </c>
      <c r="O729" s="124" t="str">
        <f>VLOOKUP(A729,BASE.!$A$2:$T$878,15,FALSE)</f>
        <v>Fonos (45) 881226 882902</v>
      </c>
      <c r="P729" s="124" t="str">
        <f>VLOOKUP(A729,BASE.!$A$2:$T$878,16,FALSE)</f>
        <v>alcaldecuracautin@yahoo.es</v>
      </c>
      <c r="Q729" s="124" t="str">
        <f>VLOOKUP(A729,BASE.!$A$2:$T$878,17,FALSE)</f>
        <v>casilla 100</v>
      </c>
      <c r="R729" s="124">
        <f>VLOOKUP(A729,BASE.!$A$2:$T$878,18,FALSE)</f>
        <v>91001</v>
      </c>
      <c r="S729" s="124" t="str">
        <f>VLOOKUP(A729,BASE.!$A$2:$T$878,19,FALSE)</f>
        <v xml:space="preserve">No se acompañan. Aplica Informe Jurídico Nº 09, de  fecha 14 de marzo de 2011 del Departamento Jurídico y Dictamen Nº 070791, de 2009, de la Contraloría General de la República.  
</v>
      </c>
      <c r="T729" s="169">
        <f>VLOOKUP(A729,BASE.!$A$2:$T$878,20,FALSE)</f>
        <v>38755</v>
      </c>
      <c r="U729" s="183">
        <v>7297</v>
      </c>
      <c r="V729" s="184">
        <v>5709371</v>
      </c>
      <c r="W729" s="184">
        <v>17128113</v>
      </c>
      <c r="X729" s="170">
        <v>44286</v>
      </c>
      <c r="Y729" s="166" t="s">
        <v>7879</v>
      </c>
      <c r="Z729" s="166" t="s">
        <v>7880</v>
      </c>
      <c r="AA729" s="183" t="s">
        <v>8055</v>
      </c>
    </row>
    <row r="730" spans="1:27" x14ac:dyDescent="0.2">
      <c r="A730" s="183">
        <v>7299</v>
      </c>
      <c r="B730" s="124" t="str">
        <f>VLOOKUP(A730,BASE.!$A$2:$T$878,2,FALSE)</f>
        <v xml:space="preserve">
I. Municipalidad de Chile Chico.
</v>
      </c>
      <c r="C730" s="124">
        <f>VLOOKUP(A730,BASE.!$A$2:$T$878,3,FALSE)</f>
        <v>692404009</v>
      </c>
      <c r="D730" s="124" t="str">
        <f>VLOOKUP(A730,BASE.!$A$2:$T$878,4,FALSE)</f>
        <v>Municipalidad</v>
      </c>
      <c r="E730" s="124" t="str">
        <f>VLOOKUP(A730,BASE.!$A$2:$T$878,5,FALSE)</f>
        <v>Constitución Política de la República, art. 107.</v>
      </c>
      <c r="F730" s="124" t="str">
        <f>VLOOKUP(A730,BASE.!$A$2:$T$878,6,FALSE)</f>
        <v>Indefinida.</v>
      </c>
      <c r="G730" s="124" t="str">
        <f>VLOOKUP(A730,BASE.!$A$2:$T$878,7,FALSE)</f>
        <v>Según Ley Orgánica Nº 18.695, arts. 1º al 4º.</v>
      </c>
      <c r="H730" s="124" t="str">
        <f>VLOOKUP(A730,BASE.!$A$2:$T$878,8,FALSE)</f>
        <v>no tiene</v>
      </c>
      <c r="I730" s="124">
        <f>VLOOKUP(A730,BASE.!$A$2:$T$878,9,FALSE)</f>
        <v>0</v>
      </c>
      <c r="J730" s="124">
        <f>VLOOKUP(A730,BASE.!$A$2:$T$878,10,FALSE)</f>
        <v>0</v>
      </c>
      <c r="K730" s="124" t="str">
        <f>VLOOKUP(A730,BASE.!$A$2:$T$878,11,FALSE)</f>
        <v xml:space="preserve">Ricardo Enrique Ibarra Valdebenito, </v>
      </c>
      <c r="L730" s="124" t="str">
        <f>VLOOKUP(A730,BASE.!$A$2:$T$878,12,FALSE)</f>
        <v xml:space="preserve">Bernardo O’ Higgins Nº 333, comuna de Chile Chico, Décima Región
</v>
      </c>
      <c r="M730" s="124" t="str">
        <f>VLOOKUP(A730,BASE.!$A$2:$T$878,13,FALSE)</f>
        <v>X</v>
      </c>
      <c r="N730" s="124" t="str">
        <f>VLOOKUP(A730,BASE.!$A$2:$T$878,14,FALSE)</f>
        <v>Chile Chico</v>
      </c>
      <c r="O730" s="124" t="str">
        <f>VLOOKUP(A730,BASE.!$A$2:$T$878,15,FALSE)</f>
        <v>Fonos (67) 411268- 411359</v>
      </c>
      <c r="P730" s="124">
        <f>VLOOKUP(A730,BASE.!$A$2:$T$878,16,FALSE)</f>
        <v>0</v>
      </c>
      <c r="Q730" s="124">
        <f>VLOOKUP(A730,BASE.!$A$2:$T$878,17,FALSE)</f>
        <v>0</v>
      </c>
      <c r="R730" s="124">
        <f>VLOOKUP(A730,BASE.!$A$2:$T$878,18,FALSE)</f>
        <v>91001</v>
      </c>
      <c r="S730" s="124" t="str">
        <f>VLOOKUP(A730,BASE.!$A$2:$T$878,19,FALSE)</f>
        <v xml:space="preserve">No se acompañan. Aplica Informe Jurídico Nº 09, de fecha 14 de marzo de 2011 del Departamento Jurídico y Dictamen Nº 070791, de 2009, de la Contraloría General de la República.
</v>
      </c>
      <c r="T730" s="169">
        <f>VLOOKUP(A730,BASE.!$A$2:$T$878,20,FALSE)</f>
        <v>38737</v>
      </c>
      <c r="U730" s="183">
        <v>7299</v>
      </c>
      <c r="V730" s="184">
        <v>5265786</v>
      </c>
      <c r="W730" s="184">
        <v>10684292</v>
      </c>
      <c r="X730" s="170">
        <v>44286</v>
      </c>
      <c r="Y730" s="166" t="s">
        <v>7879</v>
      </c>
      <c r="Z730" s="166" t="s">
        <v>7880</v>
      </c>
      <c r="AA730" s="183" t="s">
        <v>8083</v>
      </c>
    </row>
    <row r="731" spans="1:27" x14ac:dyDescent="0.2">
      <c r="A731" s="183">
        <v>7300</v>
      </c>
      <c r="B731" s="124" t="str">
        <f>VLOOKUP(A731,BASE.!$A$2:$T$878,2,FALSE)</f>
        <v xml:space="preserve">
I. Municipalidad de Llay Llay.
</v>
      </c>
      <c r="C731" s="124">
        <f>VLOOKUP(A731,BASE.!$A$2:$T$878,3,FALSE)</f>
        <v>690604000</v>
      </c>
      <c r="D731" s="124" t="str">
        <f>VLOOKUP(A731,BASE.!$A$2:$T$878,4,FALSE)</f>
        <v>Municipalidad</v>
      </c>
      <c r="E731" s="124" t="str">
        <f>VLOOKUP(A731,BASE.!$A$2:$T$878,5,FALSE)</f>
        <v>Constitución Política de la República, art. 107.</v>
      </c>
      <c r="F731" s="124" t="str">
        <f>VLOOKUP(A731,BASE.!$A$2:$T$878,6,FALSE)</f>
        <v>Indefinida.</v>
      </c>
      <c r="G731" s="124" t="str">
        <f>VLOOKUP(A731,BASE.!$A$2:$T$878,7,FALSE)</f>
        <v>Según Ley Orgánica Nº 18.695, arts. 1º al 4º.</v>
      </c>
      <c r="H731" s="124" t="str">
        <f>VLOOKUP(A731,BASE.!$A$2:$T$878,8,FALSE)</f>
        <v>no tiene</v>
      </c>
      <c r="I731" s="124">
        <f>VLOOKUP(A731,BASE.!$A$2:$T$878,9,FALSE)</f>
        <v>0</v>
      </c>
      <c r="J731" s="124">
        <f>VLOOKUP(A731,BASE.!$A$2:$T$878,10,FALSE)</f>
        <v>0</v>
      </c>
      <c r="K731" s="124" t="str">
        <f>VLOOKUP(A731,BASE.!$A$2:$T$878,11,FALSE)</f>
        <v xml:space="preserve">Mario Regino Marillanca Ramírez, </v>
      </c>
      <c r="L731" s="124" t="str">
        <f>VLOOKUP(A731,BASE.!$A$2:$T$878,12,FALSE)</f>
        <v xml:space="preserve">Balmaceda 174, comuna de Llay Llay, Quinta Región.
</v>
      </c>
      <c r="M731" s="124" t="str">
        <f>VLOOKUP(A731,BASE.!$A$2:$T$878,13,FALSE)</f>
        <v>V</v>
      </c>
      <c r="N731" s="124" t="str">
        <f>VLOOKUP(A731,BASE.!$A$2:$T$878,14,FALSE)</f>
        <v>Llay Llay</v>
      </c>
      <c r="O731" s="124" t="str">
        <f>VLOOKUP(A731,BASE.!$A$2:$T$878,15,FALSE)</f>
        <v>Fonos (34) 498600</v>
      </c>
      <c r="P731" s="124">
        <f>VLOOKUP(A731,BASE.!$A$2:$T$878,16,FALSE)</f>
        <v>0</v>
      </c>
      <c r="Q731" s="124">
        <f>VLOOKUP(A731,BASE.!$A$2:$T$878,17,FALSE)</f>
        <v>0</v>
      </c>
      <c r="R731" s="124">
        <f>VLOOKUP(A731,BASE.!$A$2:$T$878,18,FALSE)</f>
        <v>91001</v>
      </c>
      <c r="S731" s="124" t="str">
        <f>VLOOKUP(A731,BASE.!$A$2:$T$878,19,FALSE)</f>
        <v xml:space="preserve">No se acompañan. Aplica Informe Jurídico Nº 09, de  fecha 14 de marzo de 2011 del Departamento Jurídico y Dictamen Nº 070791, de 2009, de la Contraloría General de la República.  
</v>
      </c>
      <c r="T731" s="169">
        <f>VLOOKUP(A731,BASE.!$A$2:$T$878,20,FALSE)</f>
        <v>38737</v>
      </c>
      <c r="U731" s="183">
        <v>7300</v>
      </c>
      <c r="V731" s="184">
        <v>3401154</v>
      </c>
      <c r="W731" s="184">
        <v>6900950</v>
      </c>
      <c r="X731" s="170">
        <v>44286</v>
      </c>
      <c r="Y731" s="166" t="s">
        <v>7879</v>
      </c>
      <c r="Z731" s="166" t="s">
        <v>7880</v>
      </c>
      <c r="AA731" s="183" t="s">
        <v>8027</v>
      </c>
    </row>
    <row r="732" spans="1:27" x14ac:dyDescent="0.2">
      <c r="A732" s="183">
        <v>7302</v>
      </c>
      <c r="B732" s="124" t="str">
        <f>VLOOKUP(A732,BASE.!$A$2:$T$878,2,FALSE)</f>
        <v xml:space="preserve">
I. Municipalidad de Pichilemu
</v>
      </c>
      <c r="C732" s="124">
        <f>VLOOKUP(A732,BASE.!$A$2:$T$878,3,FALSE)</f>
        <v>690912007</v>
      </c>
      <c r="D732" s="124" t="str">
        <f>VLOOKUP(A732,BASE.!$A$2:$T$878,4,FALSE)</f>
        <v>Municipalidad</v>
      </c>
      <c r="E732" s="124" t="str">
        <f>VLOOKUP(A732,BASE.!$A$2:$T$878,5,FALSE)</f>
        <v>Constitución Política de la República, artículo 107.</v>
      </c>
      <c r="F732" s="124" t="str">
        <f>VLOOKUP(A732,BASE.!$A$2:$T$878,6,FALSE)</f>
        <v>Indefinida.</v>
      </c>
      <c r="G732" s="124" t="str">
        <f>VLOOKUP(A732,BASE.!$A$2:$T$878,7,FALSE)</f>
        <v>Según Ley Orgánica Constitucional Nº 18.695, arts. 1º al 4º.</v>
      </c>
      <c r="H732" s="124" t="str">
        <f>VLOOKUP(A732,BASE.!$A$2:$T$878,8,FALSE)</f>
        <v>no tiene</v>
      </c>
      <c r="I732" s="124">
        <f>VLOOKUP(A732,BASE.!$A$2:$T$878,9,FALSE)</f>
        <v>0</v>
      </c>
      <c r="J732" s="124">
        <f>VLOOKUP(A732,BASE.!$A$2:$T$878,10,FALSE)</f>
        <v>0</v>
      </c>
      <c r="K732" s="124" t="str">
        <f>VLOOKUP(A732,BASE.!$A$2:$T$878,11,FALSE)</f>
        <v xml:space="preserve">Roberto Córdova Carreño,  </v>
      </c>
      <c r="L732" s="124" t="str">
        <f>VLOOKUP(A732,BASE.!$A$2:$T$878,12,FALSE)</f>
        <v xml:space="preserve">Av. Costanera Nº170, comuna de Pichilemu, VI Región.
</v>
      </c>
      <c r="M732" s="124" t="str">
        <f>VLOOKUP(A732,BASE.!$A$2:$T$878,13,FALSE)</f>
        <v>VI</v>
      </c>
      <c r="N732" s="124" t="str">
        <f>VLOOKUP(A732,BASE.!$A$2:$T$878,14,FALSE)</f>
        <v>Pichilemu</v>
      </c>
      <c r="O732" s="124" t="str">
        <f>VLOOKUP(A732,BASE.!$A$2:$T$878,15,FALSE)</f>
        <v xml:space="preserve">Fono: 72 - 976530 </v>
      </c>
      <c r="P732" s="124" t="str">
        <f>VLOOKUP(A732,BASE.!$A$2:$T$878,16,FALSE)</f>
        <v>alcalde@pichilemu.cl</v>
      </c>
      <c r="Q732" s="124">
        <f>VLOOKUP(A732,BASE.!$A$2:$T$878,17,FALSE)</f>
        <v>0</v>
      </c>
      <c r="R732" s="124">
        <f>VLOOKUP(A732,BASE.!$A$2:$T$878,18,FALSE)</f>
        <v>91001</v>
      </c>
      <c r="S732" s="124" t="str">
        <f>VLOOKUP(A732,BASE.!$A$2:$T$878,19,FALSE)</f>
        <v xml:space="preserve">No se acompañan. Aplica Informe Jurídico Nº 09, de  fecha 14 de marzo de 2011 del Departamento Jurídico y Dictamen Nº 070791, de 2009, de la Contraloría General de la República.  
</v>
      </c>
      <c r="T732" s="169">
        <f>VLOOKUP(A732,BASE.!$A$2:$T$878,20,FALSE)</f>
        <v>38761</v>
      </c>
      <c r="U732" s="183">
        <v>7302</v>
      </c>
      <c r="V732" s="184">
        <v>5008220</v>
      </c>
      <c r="W732" s="184">
        <v>10161690</v>
      </c>
      <c r="X732" s="170">
        <v>44286</v>
      </c>
      <c r="Y732" s="166" t="s">
        <v>7879</v>
      </c>
      <c r="Z732" s="166" t="s">
        <v>7880</v>
      </c>
      <c r="AA732" s="183" t="s">
        <v>8084</v>
      </c>
    </row>
    <row r="733" spans="1:27" x14ac:dyDescent="0.2">
      <c r="A733" s="183">
        <v>7303</v>
      </c>
      <c r="B733" s="124" t="str">
        <f>VLOOKUP(A733,BASE.!$A$2:$T$878,2,FALSE)</f>
        <v xml:space="preserve">
I. Municipalidad de Tirúa
</v>
      </c>
      <c r="C733" s="124">
        <f>VLOOKUP(A733,BASE.!$A$2:$T$878,3,FALSE)</f>
        <v>691607003</v>
      </c>
      <c r="D733" s="124" t="str">
        <f>VLOOKUP(A733,BASE.!$A$2:$T$878,4,FALSE)</f>
        <v>Municipalidad</v>
      </c>
      <c r="E733" s="124" t="str">
        <f>VLOOKUP(A733,BASE.!$A$2:$T$878,5,FALSE)</f>
        <v>Constitución Política de la República, artículo 107.</v>
      </c>
      <c r="F733" s="124" t="str">
        <f>VLOOKUP(A733,BASE.!$A$2:$T$878,6,FALSE)</f>
        <v>Indefinida.</v>
      </c>
      <c r="G733" s="124" t="str">
        <f>VLOOKUP(A733,BASE.!$A$2:$T$878,7,FALSE)</f>
        <v>Según Ley Orgánica Nº 18.695, artículos 1º al 4º.</v>
      </c>
      <c r="H733" s="124" t="str">
        <f>VLOOKUP(A733,BASE.!$A$2:$T$878,8,FALSE)</f>
        <v>no tiene</v>
      </c>
      <c r="I733" s="124">
        <f>VLOOKUP(A733,BASE.!$A$2:$T$878,9,FALSE)</f>
        <v>0</v>
      </c>
      <c r="J733" s="124">
        <f>VLOOKUP(A733,BASE.!$A$2:$T$878,10,FALSE)</f>
        <v>0</v>
      </c>
      <c r="K733" s="124" t="str">
        <f>VLOOKUP(A733,BASE.!$A$2:$T$878,11,FALSE)</f>
        <v xml:space="preserve">Adolfo Nonato Millabur Ñancuil     </v>
      </c>
      <c r="L733" s="124" t="str">
        <f>VLOOKUP(A733,BASE.!$A$2:$T$878,12,FALSE)</f>
        <v xml:space="preserve">Avda Costanera Nº 080, comuna de Tirúa, Octava Región.
</v>
      </c>
      <c r="M733" s="124" t="str">
        <f>VLOOKUP(A733,BASE.!$A$2:$T$878,13,FALSE)</f>
        <v>VIII</v>
      </c>
      <c r="N733" s="124" t="str">
        <f>VLOOKUP(A733,BASE.!$A$2:$T$878,14,FALSE)</f>
        <v>Tirúa</v>
      </c>
      <c r="O733" s="124" t="str">
        <f>VLOOKUP(A733,BASE.!$A$2:$T$878,15,FALSE)</f>
        <v>Fonos: 41-614040 – 41-614026 – 41-2445800</v>
      </c>
      <c r="P733" s="124" t="str">
        <f>VLOOKUP(A733,BASE.!$A$2:$T$878,16,FALSE)</f>
        <v>irisperez@munitirua.com</v>
      </c>
      <c r="Q733" s="124">
        <f>VLOOKUP(A733,BASE.!$A$2:$T$878,17,FALSE)</f>
        <v>0</v>
      </c>
      <c r="R733" s="124">
        <f>VLOOKUP(A733,BASE.!$A$2:$T$878,18,FALSE)</f>
        <v>91001</v>
      </c>
      <c r="S733" s="124" t="str">
        <f>VLOOKUP(A733,BASE.!$A$2:$T$878,19,FALSE)</f>
        <v xml:space="preserve">No se acompañan. Aplica Informe Jurídico Nº 09, de fecha 14 de marzo de 2011 del Departamento Jurídico y Dictamen Nº 070791, de 2009, de la Contraloría General de la República.  
</v>
      </c>
      <c r="T733" s="169">
        <f>VLOOKUP(A733,BASE.!$A$2:$T$878,20,FALSE)</f>
        <v>38765</v>
      </c>
      <c r="U733" s="183">
        <v>7303</v>
      </c>
      <c r="V733" s="184">
        <v>4893746</v>
      </c>
      <c r="W733" s="184">
        <v>9929422</v>
      </c>
      <c r="X733" s="170">
        <v>44286</v>
      </c>
      <c r="Y733" s="166" t="s">
        <v>7879</v>
      </c>
      <c r="Z733" s="166" t="s">
        <v>7880</v>
      </c>
      <c r="AA733" s="183" t="s">
        <v>7984</v>
      </c>
    </row>
    <row r="734" spans="1:27" x14ac:dyDescent="0.2">
      <c r="A734" s="183">
        <v>7309</v>
      </c>
      <c r="B734" s="124" t="str">
        <f>VLOOKUP(A734,BASE.!$A$2:$T$878,2,FALSE)</f>
        <v xml:space="preserve">
I. Municipalidad de Hualqui
</v>
      </c>
      <c r="C734" s="124">
        <f>VLOOKUP(A734,BASE.!$A$2:$T$878,3,FALSE)</f>
        <v>691506002</v>
      </c>
      <c r="D734" s="124" t="str">
        <f>VLOOKUP(A734,BASE.!$A$2:$T$878,4,FALSE)</f>
        <v>Municipalidad</v>
      </c>
      <c r="E734" s="124" t="str">
        <f>VLOOKUP(A734,BASE.!$A$2:$T$878,5,FALSE)</f>
        <v>Constitución Política de la República, artículo 107.</v>
      </c>
      <c r="F734" s="124" t="str">
        <f>VLOOKUP(A734,BASE.!$A$2:$T$878,6,FALSE)</f>
        <v>Indefinida.</v>
      </c>
      <c r="G734" s="124" t="str">
        <f>VLOOKUP(A734,BASE.!$A$2:$T$878,7,FALSE)</f>
        <v>Según Ley Orgánica Nº 18.695, artículos 1º al 4º.</v>
      </c>
      <c r="H734" s="124" t="str">
        <f>VLOOKUP(A734,BASE.!$A$2:$T$878,8,FALSE)</f>
        <v>no tiene</v>
      </c>
      <c r="I734" s="124">
        <f>VLOOKUP(A734,BASE.!$A$2:$T$878,9,FALSE)</f>
        <v>0</v>
      </c>
      <c r="J734" s="124">
        <f>VLOOKUP(A734,BASE.!$A$2:$T$878,10,FALSE)</f>
        <v>0</v>
      </c>
      <c r="K734" s="124" t="str">
        <f>VLOOKUP(A734,BASE.!$A$2:$T$878,11,FALSE)</f>
        <v xml:space="preserve">Ricardo Fuentes Palma              </v>
      </c>
      <c r="L734" s="124" t="str">
        <f>VLOOKUP(A734,BASE.!$A$2:$T$878,12,FALSE)</f>
        <v xml:space="preserve">Freire Nº 351, comuna de, Octava Región.
</v>
      </c>
      <c r="M734" s="124" t="str">
        <f>VLOOKUP(A734,BASE.!$A$2:$T$878,13,FALSE)</f>
        <v>VIII</v>
      </c>
      <c r="N734" s="124" t="str">
        <f>VLOOKUP(A734,BASE.!$A$2:$T$878,14,FALSE)</f>
        <v>Hualqui</v>
      </c>
      <c r="O734" s="124">
        <f>VLOOKUP(A734,BASE.!$A$2:$T$878,15,FALSE)</f>
        <v>0</v>
      </c>
      <c r="P734" s="124" t="str">
        <f>VLOOKUP(A734,BASE.!$A$2:$T$878,16,FALSE)</f>
        <v xml:space="preserve"> renatogalan@chile.com</v>
      </c>
      <c r="Q734" s="124">
        <f>VLOOKUP(A734,BASE.!$A$2:$T$878,17,FALSE)</f>
        <v>0</v>
      </c>
      <c r="R734" s="124">
        <f>VLOOKUP(A734,BASE.!$A$2:$T$878,18,FALSE)</f>
        <v>91001</v>
      </c>
      <c r="S734" s="124" t="str">
        <f>VLOOKUP(A734,BASE.!$A$2:$T$878,19,FALSE)</f>
        <v xml:space="preserve">No se acompañan. Aplica Informe Jurídico Nº 09, de  fecha 14 de marzo de 2011 del Departamento Jurídico y Dictamen Nº 070791, de 2009, de la Contraloría General de la República.  
</v>
      </c>
      <c r="T734" s="169">
        <f>VLOOKUP(A734,BASE.!$A$2:$T$878,20,FALSE)</f>
        <v>38768</v>
      </c>
      <c r="U734" s="183">
        <v>7309</v>
      </c>
      <c r="V734" s="184">
        <v>5056871</v>
      </c>
      <c r="W734" s="184">
        <v>10260403</v>
      </c>
      <c r="X734" s="170">
        <v>44286</v>
      </c>
      <c r="Y734" s="166" t="s">
        <v>7879</v>
      </c>
      <c r="Z734" s="166" t="s">
        <v>7880</v>
      </c>
      <c r="AA734" s="183" t="s">
        <v>8017</v>
      </c>
    </row>
    <row r="735" spans="1:27" x14ac:dyDescent="0.2">
      <c r="A735" s="183">
        <v>7311</v>
      </c>
      <c r="B735" s="124" t="str">
        <f>VLOOKUP(A735,BASE.!$A$2:$T$878,2,FALSE)</f>
        <v xml:space="preserve">
I. Municipalidad de La Calera
</v>
      </c>
      <c r="C735" s="124">
        <f>VLOOKUP(A735,BASE.!$A$2:$T$878,3,FALSE)</f>
        <v>690603004</v>
      </c>
      <c r="D735" s="124" t="str">
        <f>VLOOKUP(A735,BASE.!$A$2:$T$878,4,FALSE)</f>
        <v>Municipalidad</v>
      </c>
      <c r="E735" s="124" t="str">
        <f>VLOOKUP(A735,BASE.!$A$2:$T$878,5,FALSE)</f>
        <v>Constitución Política de la República, art. 107.</v>
      </c>
      <c r="F735" s="124" t="str">
        <f>VLOOKUP(A735,BASE.!$A$2:$T$878,6,FALSE)</f>
        <v>Indefinida.</v>
      </c>
      <c r="G735" s="124" t="str">
        <f>VLOOKUP(A735,BASE.!$A$2:$T$878,7,FALSE)</f>
        <v>Según Ley Orgánica Nº 18.695, arts. 1º al 4º.</v>
      </c>
      <c r="H735" s="124" t="str">
        <f>VLOOKUP(A735,BASE.!$A$2:$T$878,8,FALSE)</f>
        <v>no tiene</v>
      </c>
      <c r="I735" s="124">
        <f>VLOOKUP(A735,BASE.!$A$2:$T$878,9,FALSE)</f>
        <v>0</v>
      </c>
      <c r="J735" s="124">
        <f>VLOOKUP(A735,BASE.!$A$2:$T$878,10,FALSE)</f>
        <v>0</v>
      </c>
      <c r="K735" s="124" t="str">
        <f>VLOOKUP(A735,BASE.!$A$2:$T$878,11,FALSE)</f>
        <v xml:space="preserve">Trinidad del Carmen Rojas Augusto, </v>
      </c>
      <c r="L735" s="124" t="str">
        <f>VLOOKUP(A735,BASE.!$A$2:$T$878,12,FALSE)</f>
        <v xml:space="preserve">Marathon Nº312, comuna de La Calera, quinta Región 
</v>
      </c>
      <c r="M735" s="124" t="str">
        <f>VLOOKUP(A735,BASE.!$A$2:$T$878,13,FALSE)</f>
        <v>V</v>
      </c>
      <c r="N735" s="124" t="str">
        <f>VLOOKUP(A735,BASE.!$A$2:$T$878,14,FALSE)</f>
        <v xml:space="preserve"> La Calera</v>
      </c>
      <c r="O735" s="124" t="str">
        <f>VLOOKUP(A735,BASE.!$A$2:$T$878,15,FALSE)</f>
        <v>Fonos (33) 2381700, 2381701.</v>
      </c>
      <c r="P735" s="124">
        <f>VLOOKUP(A735,BASE.!$A$2:$T$878,16,FALSE)</f>
        <v>0</v>
      </c>
      <c r="Q735" s="124">
        <f>VLOOKUP(A735,BASE.!$A$2:$T$878,17,FALSE)</f>
        <v>0</v>
      </c>
      <c r="R735" s="124">
        <f>VLOOKUP(A735,BASE.!$A$2:$T$878,18,FALSE)</f>
        <v>91001</v>
      </c>
      <c r="S735" s="124" t="str">
        <f>VLOOKUP(A735,BASE.!$A$2:$T$878,19,FALSE)</f>
        <v xml:space="preserve">No se acompañan. Aplica Informe Jurídico Nº 09, de  fecha 14 de marzo de 2011 del Departamento Jurídico y Dictamen Nº 070791, de 2009, de la Contraloría General de la República.  
</v>
      </c>
      <c r="T735" s="169">
        <f>VLOOKUP(A735,BASE.!$A$2:$T$878,20,FALSE)</f>
        <v>38786</v>
      </c>
      <c r="U735" s="183">
        <v>7311</v>
      </c>
      <c r="V735" s="184">
        <v>5008220</v>
      </c>
      <c r="W735" s="184">
        <v>10161690</v>
      </c>
      <c r="X735" s="170">
        <v>44286</v>
      </c>
      <c r="Y735" s="166" t="s">
        <v>7879</v>
      </c>
      <c r="Z735" s="166" t="s">
        <v>7880</v>
      </c>
      <c r="AA735" s="183" t="s">
        <v>7884</v>
      </c>
    </row>
    <row r="736" spans="1:27" x14ac:dyDescent="0.2">
      <c r="A736" s="183">
        <v>7312</v>
      </c>
      <c r="B736" s="124" t="str">
        <f>VLOOKUP(A736,BASE.!$A$2:$T$878,2,FALSE)</f>
        <v xml:space="preserve">
I. Municipalidad de Cartagena
</v>
      </c>
      <c r="C736" s="124">
        <f>VLOOKUP(A736,BASE.!$A$2:$T$878,3,FALSE)</f>
        <v>690736004</v>
      </c>
      <c r="D736" s="124" t="str">
        <f>VLOOKUP(A736,BASE.!$A$2:$T$878,4,FALSE)</f>
        <v>Municipalidad</v>
      </c>
      <c r="E736" s="124" t="str">
        <f>VLOOKUP(A736,BASE.!$A$2:$T$878,5,FALSE)</f>
        <v>Constitución Política de la República, artículo 107</v>
      </c>
      <c r="F736" s="124" t="str">
        <f>VLOOKUP(A736,BASE.!$A$2:$T$878,6,FALSE)</f>
        <v>Indefinida</v>
      </c>
      <c r="G736" s="124" t="str">
        <f>VLOOKUP(A736,BASE.!$A$2:$T$878,7,FALSE)</f>
        <v>Según Ley Orgánica Nº 18.695, artículos 1º al  4º</v>
      </c>
      <c r="H736" s="124" t="str">
        <f>VLOOKUP(A736,BASE.!$A$2:$T$878,8,FALSE)</f>
        <v>no tiene</v>
      </c>
      <c r="I736" s="124">
        <f>VLOOKUP(A736,BASE.!$A$2:$T$878,9,FALSE)</f>
        <v>0</v>
      </c>
      <c r="J736" s="124">
        <f>VLOOKUP(A736,BASE.!$A$2:$T$878,10,FALSE)</f>
        <v>0</v>
      </c>
      <c r="K736" s="124" t="str">
        <f>VLOOKUP(A736,BASE.!$A$2:$T$878,11,FALSE)</f>
        <v xml:space="preserve">Luis Rodrigo García Tapia.
</v>
      </c>
      <c r="L736" s="124" t="str">
        <f>VLOOKUP(A736,BASE.!$A$2:$T$878,12,FALSE)</f>
        <v xml:space="preserve">Av. Casanova Nº 210, 
</v>
      </c>
      <c r="M736" s="124" t="str">
        <f>VLOOKUP(A736,BASE.!$A$2:$T$878,13,FALSE)</f>
        <v>V</v>
      </c>
      <c r="N736" s="124" t="str">
        <f>VLOOKUP(A736,BASE.!$A$2:$T$878,14,FALSE)</f>
        <v>Cartagena</v>
      </c>
      <c r="O736" s="124" t="str">
        <f>VLOOKUP(A736,BASE.!$A$2:$T$878,15,FALSE)</f>
        <v xml:space="preserve"> Central Telefónica +56 35 200 700  </v>
      </c>
      <c r="P736" s="124" t="str">
        <f>VLOOKUP(A736,BASE.!$A$2:$T$878,16,FALSE)</f>
        <v xml:space="preserve">alcaldia@cartagena-chile.cl </v>
      </c>
      <c r="Q736" s="124">
        <f>VLOOKUP(A736,BASE.!$A$2:$T$878,17,FALSE)</f>
        <v>0</v>
      </c>
      <c r="R736" s="124">
        <f>VLOOKUP(A736,BASE.!$A$2:$T$878,18,FALSE)</f>
        <v>91001</v>
      </c>
      <c r="S736" s="124" t="str">
        <f>VLOOKUP(A736,BASE.!$A$2:$T$878,19,FALSE)</f>
        <v xml:space="preserve">No se acompañan. Aplica Informe Jurídico Nº 09, de  fecha 14 de marzo de 2011 del Departamento Jurídico y Dictamen Nº 070791, de 2009, de la Contraloría General de la República.  
</v>
      </c>
      <c r="T736" s="169">
        <f>VLOOKUP(A736,BASE.!$A$2:$T$878,20,FALSE)</f>
        <v>38786</v>
      </c>
      <c r="U736" s="183">
        <v>7312</v>
      </c>
      <c r="V736" s="184">
        <v>8299336</v>
      </c>
      <c r="W736" s="184">
        <v>8419686</v>
      </c>
      <c r="X736" s="170">
        <v>44286</v>
      </c>
      <c r="Y736" s="166" t="s">
        <v>7879</v>
      </c>
      <c r="Z736" s="166" t="s">
        <v>7880</v>
      </c>
      <c r="AA736" s="183" t="s">
        <v>8037</v>
      </c>
    </row>
    <row r="737" spans="1:27" x14ac:dyDescent="0.2">
      <c r="A737" s="183">
        <v>7313</v>
      </c>
      <c r="B737" s="124" t="str">
        <f>VLOOKUP(A737,BASE.!$A$2:$T$878,2,FALSE)</f>
        <v xml:space="preserve">
I. Municipalidad de Viña del Mar
</v>
      </c>
      <c r="C737" s="124">
        <f>VLOOKUP(A737,BASE.!$A$2:$T$878,3,FALSE)</f>
        <v>690610000</v>
      </c>
      <c r="D737" s="124" t="str">
        <f>VLOOKUP(A737,BASE.!$A$2:$T$878,4,FALSE)</f>
        <v>Municipalidad</v>
      </c>
      <c r="E737" s="124" t="str">
        <f>VLOOKUP(A737,BASE.!$A$2:$T$878,5,FALSE)</f>
        <v>Constitución Política de la República, Art. 107.</v>
      </c>
      <c r="F737" s="124" t="str">
        <f>VLOOKUP(A737,BASE.!$A$2:$T$878,6,FALSE)</f>
        <v>Indefinida.</v>
      </c>
      <c r="G737" s="124" t="str">
        <f>VLOOKUP(A737,BASE.!$A$2:$T$878,7,FALSE)</f>
        <v>Según Ley Orgánica Nº 18.695, Arts. 1º al 4º.</v>
      </c>
      <c r="H737" s="124" t="str">
        <f>VLOOKUP(A737,BASE.!$A$2:$T$878,8,FALSE)</f>
        <v>no tiene</v>
      </c>
      <c r="I737" s="124">
        <f>VLOOKUP(A737,BASE.!$A$2:$T$878,9,FALSE)</f>
        <v>0</v>
      </c>
      <c r="J737" s="124">
        <f>VLOOKUP(A737,BASE.!$A$2:$T$878,10,FALSE)</f>
        <v>0</v>
      </c>
      <c r="K737" s="124" t="str">
        <f>VLOOKUP(A737,BASE.!$A$2:$T$878,11,FALSE)</f>
        <v xml:space="preserve">Virginia María del Carmen Reginato Bozzo             
</v>
      </c>
      <c r="L737" s="124" t="str">
        <f>VLOOKUP(A737,BASE.!$A$2:$T$878,12,FALSE)</f>
        <v>Arlegui N º 615, Viña del Mar.</v>
      </c>
      <c r="M737" s="124" t="str">
        <f>VLOOKUP(A737,BASE.!$A$2:$T$878,13,FALSE)</f>
        <v>V</v>
      </c>
      <c r="N737" s="124" t="str">
        <f>VLOOKUP(A737,BASE.!$A$2:$T$878,14,FALSE)</f>
        <v>Viña del Mar</v>
      </c>
      <c r="O737" s="124" t="str">
        <f>VLOOKUP(A737,BASE.!$A$2:$T$878,15,FALSE)</f>
        <v xml:space="preserve">Teléfonos directos alcaldía: 32-2185002/32-2185003/32-2185005
Otros: 32-2185000/800377700
</v>
      </c>
      <c r="P737" s="124" t="str">
        <f>VLOOKUP(A737,BASE.!$A$2:$T$878,16,FALSE)</f>
        <v xml:space="preserve">virginia.reginato@munvina.cl
julia.pincheira@munvina.cl
patricia.frias@munvina.cl
Jeannette.donoso@munvina.cl
</v>
      </c>
      <c r="Q737" s="124">
        <f>VLOOKUP(A737,BASE.!$A$2:$T$878,17,FALSE)</f>
        <v>0</v>
      </c>
      <c r="R737" s="124">
        <f>VLOOKUP(A737,BASE.!$A$2:$T$878,18,FALSE)</f>
        <v>91001</v>
      </c>
      <c r="S737" s="124" t="str">
        <f>VLOOKUP(A737,BASE.!$A$2:$T$878,19,FALSE)</f>
        <v xml:space="preserve">No se acompañan. Aplica Informe Jurídico Nº 09, de  fecha 14 de marzo de 2011 del Departamento Jurídico y Dictamen Nº 070791, de 2009, de la Contraloría General de la República.  
</v>
      </c>
      <c r="T737" s="169">
        <f>VLOOKUP(A737,BASE.!$A$2:$T$878,20,FALSE)</f>
        <v>38786</v>
      </c>
      <c r="U737" s="183">
        <v>7313</v>
      </c>
      <c r="V737" s="184">
        <v>9444072</v>
      </c>
      <c r="W737" s="184">
        <v>19162044</v>
      </c>
      <c r="X737" s="170">
        <v>44286</v>
      </c>
      <c r="Y737" s="166" t="s">
        <v>7879</v>
      </c>
      <c r="Z737" s="166" t="s">
        <v>7880</v>
      </c>
      <c r="AA737" s="183" t="s">
        <v>7889</v>
      </c>
    </row>
    <row r="738" spans="1:27" x14ac:dyDescent="0.2">
      <c r="A738" s="183">
        <v>7320</v>
      </c>
      <c r="B738" s="124" t="str">
        <f>VLOOKUP(A738,BASE.!$A$2:$T$878,2,FALSE)</f>
        <v>Corporación PRODEL</v>
      </c>
      <c r="C738" s="124">
        <f>VLOOKUP(A738,BASE.!$A$2:$T$878,3,FALSE)</f>
        <v>656288108</v>
      </c>
      <c r="D738" s="124" t="str">
        <f>VLOOKUP(A738,BASE.!$A$2:$T$878,4,FALSE)</f>
        <v>Corporación de Derecho Privado.</v>
      </c>
      <c r="E738" s="124" t="str">
        <f>VLOOKUP(A738,BASE.!$A$2:$T$878,5,FALSE)</f>
        <v xml:space="preserve">Decreto Supremo Nº3328, de 18 de octubre de 2005, del Ministerio de Justicia. </v>
      </c>
      <c r="F738" s="124" t="str">
        <f>VLOOKUP(A738,BASE.!$A$2:$T$878,6,FALSE)</f>
        <v xml:space="preserve">Certificado de Vigencia folio Nº 500333714487, emitido el 27 de julio del 2020, por el Servicio de Registro Civil e Identificación.
</v>
      </c>
      <c r="G738" s="124" t="str">
        <f>VLOOKUP(A738,BASE.!$A$2:$T$878,7,FALSE)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38" s="124" t="str">
        <f>VLOOKUP(A738,BASE.!$A$2:$T$878,8,FALSE)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38" s="124" t="str">
        <f>VLOOKUP(A738,BASE.!$A$2:$T$878,9,FALSE)</f>
        <v xml:space="preserve">Durarán dos años en sus cargos. </v>
      </c>
      <c r="J738" s="124" t="str">
        <f>VLOOKUP(A738,BASE.!$A$2:$T$878,10,FALSE)</f>
        <v>27 de marzo de 2019 al 27 de marzo de 2021</v>
      </c>
      <c r="K738" s="124" t="str">
        <f>VLOOKUP(A738,BASE.!$A$2:$T$878,11,FALSE)</f>
        <v xml:space="preserve">Presidente: Guillermo Montecinos Rojas,  
</v>
      </c>
      <c r="L738" s="124" t="str">
        <f>VLOOKUP(A738,BASE.!$A$2:$T$878,12,FALSE)</f>
        <v xml:space="preserve">4 Oriente Nº 143, comuna de Viña del Mar, Quinta Región. 
</v>
      </c>
      <c r="M738" s="124" t="str">
        <f>VLOOKUP(A738,BASE.!$A$2:$T$878,13,FALSE)</f>
        <v>V</v>
      </c>
      <c r="N738" s="124" t="str">
        <f>VLOOKUP(A738,BASE.!$A$2:$T$878,14,FALSE)</f>
        <v xml:space="preserve"> Viña del Mar</v>
      </c>
      <c r="O738" s="124" t="str">
        <f>VLOOKUP(A738,BASE.!$A$2:$T$878,15,FALSE)</f>
        <v>Teléfono: 32-2110125- 32-2518572 / 73 / 74</v>
      </c>
      <c r="P738" s="124" t="str">
        <f>VLOOKUP(A738,BASE.!$A$2:$T$878,16,FALSE)</f>
        <v xml:space="preserve"> prodelquinta@yahoo.es</v>
      </c>
      <c r="Q738" s="124">
        <f>VLOOKUP(A738,BASE.!$A$2:$T$878,17,FALSE)</f>
        <v>0</v>
      </c>
      <c r="R738" s="124">
        <f>VLOOKUP(A738,BASE.!$A$2:$T$878,18,FALSE)</f>
        <v>93401</v>
      </c>
      <c r="S738" s="124" t="str">
        <f>VLOOKUP(A738,BASE.!$A$2:$T$878,19,FALSE)</f>
        <v>Se acompaña certificado financiero de la Institución correspondientes al año 2019, aprobado por el Sub Departamento de Supervisión Financiera Nacional .Pendiente de legalización ante notario.</v>
      </c>
      <c r="T738" s="169">
        <f>VLOOKUP(A738,BASE.!$A$2:$T$878,20,FALSE)</f>
        <v>38848</v>
      </c>
      <c r="U738" s="183">
        <v>7320</v>
      </c>
      <c r="V738" s="184">
        <v>11618381</v>
      </c>
      <c r="W738" s="184">
        <v>27506765</v>
      </c>
      <c r="X738" s="170">
        <v>44286</v>
      </c>
      <c r="Y738" s="166" t="s">
        <v>7879</v>
      </c>
      <c r="Z738" s="166" t="s">
        <v>7880</v>
      </c>
      <c r="AA738" s="183" t="s">
        <v>7882</v>
      </c>
    </row>
    <row r="739" spans="1:27" x14ac:dyDescent="0.2">
      <c r="A739" s="183">
        <v>7320</v>
      </c>
      <c r="B739" s="124" t="str">
        <f>VLOOKUP(A739,BASE.!$A$2:$T$878,2,FALSE)</f>
        <v>Corporación PRODEL</v>
      </c>
      <c r="C739" s="124">
        <f>VLOOKUP(A739,BASE.!$A$2:$T$878,3,FALSE)</f>
        <v>656288108</v>
      </c>
      <c r="D739" s="124" t="str">
        <f>VLOOKUP(A739,BASE.!$A$2:$T$878,4,FALSE)</f>
        <v>Corporación de Derecho Privado.</v>
      </c>
      <c r="E739" s="124" t="str">
        <f>VLOOKUP(A739,BASE.!$A$2:$T$878,5,FALSE)</f>
        <v xml:space="preserve">Decreto Supremo Nº3328, de 18 de octubre de 2005, del Ministerio de Justicia. </v>
      </c>
      <c r="F739" s="124" t="str">
        <f>VLOOKUP(A739,BASE.!$A$2:$T$878,6,FALSE)</f>
        <v xml:space="preserve">Certificado de Vigencia folio Nº 500333714487, emitido el 27 de julio del 2020, por el Servicio de Registro Civil e Identificación.
</v>
      </c>
      <c r="G739" s="124" t="str">
        <f>VLOOKUP(A739,BASE.!$A$2:$T$878,7,FALSE)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39" s="124" t="str">
        <f>VLOOKUP(A739,BASE.!$A$2:$T$878,8,FALSE)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39" s="124" t="str">
        <f>VLOOKUP(A739,BASE.!$A$2:$T$878,9,FALSE)</f>
        <v xml:space="preserve">Durarán dos años en sus cargos. </v>
      </c>
      <c r="J739" s="124" t="str">
        <f>VLOOKUP(A739,BASE.!$A$2:$T$878,10,FALSE)</f>
        <v>27 de marzo de 2019 al 27 de marzo de 2021</v>
      </c>
      <c r="K739" s="124" t="str">
        <f>VLOOKUP(A739,BASE.!$A$2:$T$878,11,FALSE)</f>
        <v xml:space="preserve">Presidente: Guillermo Montecinos Rojas,  
</v>
      </c>
      <c r="L739" s="124" t="str">
        <f>VLOOKUP(A739,BASE.!$A$2:$T$878,12,FALSE)</f>
        <v xml:space="preserve">4 Oriente Nº 143, comuna de Viña del Mar, Quinta Región. 
</v>
      </c>
      <c r="M739" s="124" t="str">
        <f>VLOOKUP(A739,BASE.!$A$2:$T$878,13,FALSE)</f>
        <v>V</v>
      </c>
      <c r="N739" s="124" t="str">
        <f>VLOOKUP(A739,BASE.!$A$2:$T$878,14,FALSE)</f>
        <v xml:space="preserve"> Viña del Mar</v>
      </c>
      <c r="O739" s="124" t="str">
        <f>VLOOKUP(A739,BASE.!$A$2:$T$878,15,FALSE)</f>
        <v>Teléfono: 32-2110125- 32-2518572 / 73 / 74</v>
      </c>
      <c r="P739" s="124" t="str">
        <f>VLOOKUP(A739,BASE.!$A$2:$T$878,16,FALSE)</f>
        <v xml:space="preserve"> prodelquinta@yahoo.es</v>
      </c>
      <c r="Q739" s="124">
        <f>VLOOKUP(A739,BASE.!$A$2:$T$878,17,FALSE)</f>
        <v>0</v>
      </c>
      <c r="R739" s="124">
        <f>VLOOKUP(A739,BASE.!$A$2:$T$878,18,FALSE)</f>
        <v>93401</v>
      </c>
      <c r="S739" s="124" t="str">
        <f>VLOOKUP(A739,BASE.!$A$2:$T$878,19,FALSE)</f>
        <v>Se acompaña certificado financiero de la Institución correspondientes al año 2019, aprobado por el Sub Departamento de Supervisión Financiera Nacional .Pendiente de legalización ante notario.</v>
      </c>
      <c r="T739" s="169">
        <f>VLOOKUP(A739,BASE.!$A$2:$T$878,20,FALSE)</f>
        <v>38848</v>
      </c>
      <c r="U739" s="183">
        <v>7320</v>
      </c>
      <c r="V739" s="184">
        <v>44996885</v>
      </c>
      <c r="W739" s="184">
        <v>112344311</v>
      </c>
      <c r="X739" s="170">
        <v>44286</v>
      </c>
      <c r="Y739" s="166" t="s">
        <v>7879</v>
      </c>
      <c r="Z739" s="166" t="s">
        <v>7880</v>
      </c>
      <c r="AA739" s="183" t="s">
        <v>7900</v>
      </c>
    </row>
    <row r="740" spans="1:27" x14ac:dyDescent="0.2">
      <c r="A740" s="183">
        <v>7320</v>
      </c>
      <c r="B740" s="124" t="str">
        <f>VLOOKUP(A740,BASE.!$A$2:$T$878,2,FALSE)</f>
        <v>Corporación PRODEL</v>
      </c>
      <c r="C740" s="124">
        <f>VLOOKUP(A740,BASE.!$A$2:$T$878,3,FALSE)</f>
        <v>656288108</v>
      </c>
      <c r="D740" s="124" t="str">
        <f>VLOOKUP(A740,BASE.!$A$2:$T$878,4,FALSE)</f>
        <v>Corporación de Derecho Privado.</v>
      </c>
      <c r="E740" s="124" t="str">
        <f>VLOOKUP(A740,BASE.!$A$2:$T$878,5,FALSE)</f>
        <v xml:space="preserve">Decreto Supremo Nº3328, de 18 de octubre de 2005, del Ministerio de Justicia. </v>
      </c>
      <c r="F740" s="124" t="str">
        <f>VLOOKUP(A740,BASE.!$A$2:$T$878,6,FALSE)</f>
        <v xml:space="preserve">Certificado de Vigencia folio Nº 500333714487, emitido el 27 de julio del 2020, por el Servicio de Registro Civil e Identificación.
</v>
      </c>
      <c r="G740" s="124" t="str">
        <f>VLOOKUP(A740,BASE.!$A$2:$T$878,7,FALSE)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0" s="124" t="str">
        <f>VLOOKUP(A740,BASE.!$A$2:$T$878,8,FALSE)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0" s="124" t="str">
        <f>VLOOKUP(A740,BASE.!$A$2:$T$878,9,FALSE)</f>
        <v xml:space="preserve">Durarán dos años en sus cargos. </v>
      </c>
      <c r="J740" s="124" t="str">
        <f>VLOOKUP(A740,BASE.!$A$2:$T$878,10,FALSE)</f>
        <v>27 de marzo de 2019 al 27 de marzo de 2021</v>
      </c>
      <c r="K740" s="124" t="str">
        <f>VLOOKUP(A740,BASE.!$A$2:$T$878,11,FALSE)</f>
        <v xml:space="preserve">Presidente: Guillermo Montecinos Rojas,  
</v>
      </c>
      <c r="L740" s="124" t="str">
        <f>VLOOKUP(A740,BASE.!$A$2:$T$878,12,FALSE)</f>
        <v xml:space="preserve">4 Oriente Nº 143, comuna de Viña del Mar, Quinta Región. 
</v>
      </c>
      <c r="M740" s="124" t="str">
        <f>VLOOKUP(A740,BASE.!$A$2:$T$878,13,FALSE)</f>
        <v>V</v>
      </c>
      <c r="N740" s="124" t="str">
        <f>VLOOKUP(A740,BASE.!$A$2:$T$878,14,FALSE)</f>
        <v xml:space="preserve"> Viña del Mar</v>
      </c>
      <c r="O740" s="124" t="str">
        <f>VLOOKUP(A740,BASE.!$A$2:$T$878,15,FALSE)</f>
        <v>Teléfono: 32-2110125- 32-2518572 / 73 / 74</v>
      </c>
      <c r="P740" s="124" t="str">
        <f>VLOOKUP(A740,BASE.!$A$2:$T$878,16,FALSE)</f>
        <v xml:space="preserve"> prodelquinta@yahoo.es</v>
      </c>
      <c r="Q740" s="124">
        <f>VLOOKUP(A740,BASE.!$A$2:$T$878,17,FALSE)</f>
        <v>0</v>
      </c>
      <c r="R740" s="124">
        <f>VLOOKUP(A740,BASE.!$A$2:$T$878,18,FALSE)</f>
        <v>93401</v>
      </c>
      <c r="S740" s="124" t="str">
        <f>VLOOKUP(A740,BASE.!$A$2:$T$878,19,FALSE)</f>
        <v>Se acompaña certificado financiero de la Institución correspondientes al año 2019, aprobado por el Sub Departamento de Supervisión Financiera Nacional .Pendiente de legalización ante notario.</v>
      </c>
      <c r="T740" s="169">
        <f>VLOOKUP(A740,BASE.!$A$2:$T$878,20,FALSE)</f>
        <v>38848</v>
      </c>
      <c r="U740" s="183">
        <v>7320</v>
      </c>
      <c r="V740" s="184">
        <v>52396910</v>
      </c>
      <c r="W740" s="184">
        <v>52396910</v>
      </c>
      <c r="X740" s="170">
        <v>44286</v>
      </c>
      <c r="Y740" s="166" t="s">
        <v>7879</v>
      </c>
      <c r="Z740" s="166" t="s">
        <v>7880</v>
      </c>
      <c r="AA740" s="183" t="s">
        <v>7909</v>
      </c>
    </row>
    <row r="741" spans="1:27" x14ac:dyDescent="0.2">
      <c r="A741" s="183">
        <v>7320</v>
      </c>
      <c r="B741" s="124" t="str">
        <f>VLOOKUP(A741,BASE.!$A$2:$T$878,2,FALSE)</f>
        <v>Corporación PRODEL</v>
      </c>
      <c r="C741" s="124">
        <f>VLOOKUP(A741,BASE.!$A$2:$T$878,3,FALSE)</f>
        <v>656288108</v>
      </c>
      <c r="D741" s="124" t="str">
        <f>VLOOKUP(A741,BASE.!$A$2:$T$878,4,FALSE)</f>
        <v>Corporación de Derecho Privado.</v>
      </c>
      <c r="E741" s="124" t="str">
        <f>VLOOKUP(A741,BASE.!$A$2:$T$878,5,FALSE)</f>
        <v xml:space="preserve">Decreto Supremo Nº3328, de 18 de octubre de 2005, del Ministerio de Justicia. </v>
      </c>
      <c r="F741" s="124" t="str">
        <f>VLOOKUP(A741,BASE.!$A$2:$T$878,6,FALSE)</f>
        <v xml:space="preserve">Certificado de Vigencia folio Nº 500333714487, emitido el 27 de julio del 2020, por el Servicio de Registro Civil e Identificación.
</v>
      </c>
      <c r="G741" s="124" t="str">
        <f>VLOOKUP(A741,BASE.!$A$2:$T$878,7,FALSE)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1" s="124" t="str">
        <f>VLOOKUP(A741,BASE.!$A$2:$T$878,8,FALSE)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1" s="124" t="str">
        <f>VLOOKUP(A741,BASE.!$A$2:$T$878,9,FALSE)</f>
        <v xml:space="preserve">Durarán dos años en sus cargos. </v>
      </c>
      <c r="J741" s="124" t="str">
        <f>VLOOKUP(A741,BASE.!$A$2:$T$878,10,FALSE)</f>
        <v>27 de marzo de 2019 al 27 de marzo de 2021</v>
      </c>
      <c r="K741" s="124" t="str">
        <f>VLOOKUP(A741,BASE.!$A$2:$T$878,11,FALSE)</f>
        <v xml:space="preserve">Presidente: Guillermo Montecinos Rojas,  
</v>
      </c>
      <c r="L741" s="124" t="str">
        <f>VLOOKUP(A741,BASE.!$A$2:$T$878,12,FALSE)</f>
        <v xml:space="preserve">4 Oriente Nº 143, comuna de Viña del Mar, Quinta Región. 
</v>
      </c>
      <c r="M741" s="124" t="str">
        <f>VLOOKUP(A741,BASE.!$A$2:$T$878,13,FALSE)</f>
        <v>V</v>
      </c>
      <c r="N741" s="124" t="str">
        <f>VLOOKUP(A741,BASE.!$A$2:$T$878,14,FALSE)</f>
        <v xml:space="preserve"> Viña del Mar</v>
      </c>
      <c r="O741" s="124" t="str">
        <f>VLOOKUP(A741,BASE.!$A$2:$T$878,15,FALSE)</f>
        <v>Teléfono: 32-2110125- 32-2518572 / 73 / 74</v>
      </c>
      <c r="P741" s="124" t="str">
        <f>VLOOKUP(A741,BASE.!$A$2:$T$878,16,FALSE)</f>
        <v xml:space="preserve"> prodelquinta@yahoo.es</v>
      </c>
      <c r="Q741" s="124">
        <f>VLOOKUP(A741,BASE.!$A$2:$T$878,17,FALSE)</f>
        <v>0</v>
      </c>
      <c r="R741" s="124">
        <f>VLOOKUP(A741,BASE.!$A$2:$T$878,18,FALSE)</f>
        <v>93401</v>
      </c>
      <c r="S741" s="124" t="str">
        <f>VLOOKUP(A741,BASE.!$A$2:$T$878,19,FALSE)</f>
        <v>Se acompaña certificado financiero de la Institución correspondientes al año 2019, aprobado por el Sub Departamento de Supervisión Financiera Nacional .Pendiente de legalización ante notario.</v>
      </c>
      <c r="T741" s="169">
        <f>VLOOKUP(A741,BASE.!$A$2:$T$878,20,FALSE)</f>
        <v>38848</v>
      </c>
      <c r="U741" s="183">
        <v>7320</v>
      </c>
      <c r="V741" s="184">
        <v>0</v>
      </c>
      <c r="W741" s="184">
        <v>4901608</v>
      </c>
      <c r="X741" s="170">
        <v>44286</v>
      </c>
      <c r="Y741" s="166" t="s">
        <v>7879</v>
      </c>
      <c r="Z741" s="166" t="s">
        <v>7880</v>
      </c>
      <c r="AA741" s="183" t="s">
        <v>8038</v>
      </c>
    </row>
    <row r="742" spans="1:27" x14ac:dyDescent="0.2">
      <c r="A742" s="183">
        <v>7320</v>
      </c>
      <c r="B742" s="124" t="str">
        <f>VLOOKUP(A742,BASE.!$A$2:$T$878,2,FALSE)</f>
        <v>Corporación PRODEL</v>
      </c>
      <c r="C742" s="124">
        <f>VLOOKUP(A742,BASE.!$A$2:$T$878,3,FALSE)</f>
        <v>656288108</v>
      </c>
      <c r="D742" s="124" t="str">
        <f>VLOOKUP(A742,BASE.!$A$2:$T$878,4,FALSE)</f>
        <v>Corporación de Derecho Privado.</v>
      </c>
      <c r="E742" s="124" t="str">
        <f>VLOOKUP(A742,BASE.!$A$2:$T$878,5,FALSE)</f>
        <v xml:space="preserve">Decreto Supremo Nº3328, de 18 de octubre de 2005, del Ministerio de Justicia. </v>
      </c>
      <c r="F742" s="124" t="str">
        <f>VLOOKUP(A742,BASE.!$A$2:$T$878,6,FALSE)</f>
        <v xml:space="preserve">Certificado de Vigencia folio Nº 500333714487, emitido el 27 de julio del 2020, por el Servicio de Registro Civil e Identificación.
</v>
      </c>
      <c r="G742" s="124" t="str">
        <f>VLOOKUP(A742,BASE.!$A$2:$T$878,7,FALSE)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2" s="124" t="str">
        <f>VLOOKUP(A742,BASE.!$A$2:$T$878,8,FALSE)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2" s="124" t="str">
        <f>VLOOKUP(A742,BASE.!$A$2:$T$878,9,FALSE)</f>
        <v xml:space="preserve">Durarán dos años en sus cargos. </v>
      </c>
      <c r="J742" s="124" t="str">
        <f>VLOOKUP(A742,BASE.!$A$2:$T$878,10,FALSE)</f>
        <v>27 de marzo de 2019 al 27 de marzo de 2021</v>
      </c>
      <c r="K742" s="124" t="str">
        <f>VLOOKUP(A742,BASE.!$A$2:$T$878,11,FALSE)</f>
        <v xml:space="preserve">Presidente: Guillermo Montecinos Rojas,  
</v>
      </c>
      <c r="L742" s="124" t="str">
        <f>VLOOKUP(A742,BASE.!$A$2:$T$878,12,FALSE)</f>
        <v xml:space="preserve">4 Oriente Nº 143, comuna de Viña del Mar, Quinta Región. 
</v>
      </c>
      <c r="M742" s="124" t="str">
        <f>VLOOKUP(A742,BASE.!$A$2:$T$878,13,FALSE)</f>
        <v>V</v>
      </c>
      <c r="N742" s="124" t="str">
        <f>VLOOKUP(A742,BASE.!$A$2:$T$878,14,FALSE)</f>
        <v xml:space="preserve"> Viña del Mar</v>
      </c>
      <c r="O742" s="124" t="str">
        <f>VLOOKUP(A742,BASE.!$A$2:$T$878,15,FALSE)</f>
        <v>Teléfono: 32-2110125- 32-2518572 / 73 / 74</v>
      </c>
      <c r="P742" s="124" t="str">
        <f>VLOOKUP(A742,BASE.!$A$2:$T$878,16,FALSE)</f>
        <v xml:space="preserve"> prodelquinta@yahoo.es</v>
      </c>
      <c r="Q742" s="124">
        <f>VLOOKUP(A742,BASE.!$A$2:$T$878,17,FALSE)</f>
        <v>0</v>
      </c>
      <c r="R742" s="124">
        <f>VLOOKUP(A742,BASE.!$A$2:$T$878,18,FALSE)</f>
        <v>93401</v>
      </c>
      <c r="S742" s="124" t="str">
        <f>VLOOKUP(A742,BASE.!$A$2:$T$878,19,FALSE)</f>
        <v>Se acompaña certificado financiero de la Institución correspondientes al año 2019, aprobado por el Sub Departamento de Supervisión Financiera Nacional .Pendiente de legalización ante notario.</v>
      </c>
      <c r="T742" s="169">
        <f>VLOOKUP(A742,BASE.!$A$2:$T$878,20,FALSE)</f>
        <v>38848</v>
      </c>
      <c r="U742" s="183">
        <v>7320</v>
      </c>
      <c r="V742" s="184">
        <v>10706040</v>
      </c>
      <c r="W742" s="184">
        <v>26222040</v>
      </c>
      <c r="X742" s="170">
        <v>44286</v>
      </c>
      <c r="Y742" s="166" t="s">
        <v>7879</v>
      </c>
      <c r="Z742" s="166" t="s">
        <v>7880</v>
      </c>
      <c r="AA742" s="183" t="s">
        <v>8085</v>
      </c>
    </row>
    <row r="743" spans="1:27" x14ac:dyDescent="0.2">
      <c r="A743" s="183">
        <v>7320</v>
      </c>
      <c r="B743" s="124" t="str">
        <f>VLOOKUP(A743,BASE.!$A$2:$T$878,2,FALSE)</f>
        <v>Corporación PRODEL</v>
      </c>
      <c r="C743" s="124">
        <f>VLOOKUP(A743,BASE.!$A$2:$T$878,3,FALSE)</f>
        <v>656288108</v>
      </c>
      <c r="D743" s="124" t="str">
        <f>VLOOKUP(A743,BASE.!$A$2:$T$878,4,FALSE)</f>
        <v>Corporación de Derecho Privado.</v>
      </c>
      <c r="E743" s="124" t="str">
        <f>VLOOKUP(A743,BASE.!$A$2:$T$878,5,FALSE)</f>
        <v xml:space="preserve">Decreto Supremo Nº3328, de 18 de octubre de 2005, del Ministerio de Justicia. </v>
      </c>
      <c r="F743" s="124" t="str">
        <f>VLOOKUP(A743,BASE.!$A$2:$T$878,6,FALSE)</f>
        <v xml:space="preserve">Certificado de Vigencia folio Nº 500333714487, emitido el 27 de julio del 2020, por el Servicio de Registro Civil e Identificación.
</v>
      </c>
      <c r="G743" s="124" t="str">
        <f>VLOOKUP(A743,BASE.!$A$2:$T$878,7,FALSE)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3" s="124" t="str">
        <f>VLOOKUP(A743,BASE.!$A$2:$T$878,8,FALSE)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3" s="124" t="str">
        <f>VLOOKUP(A743,BASE.!$A$2:$T$878,9,FALSE)</f>
        <v xml:space="preserve">Durarán dos años en sus cargos. </v>
      </c>
      <c r="J743" s="124" t="str">
        <f>VLOOKUP(A743,BASE.!$A$2:$T$878,10,FALSE)</f>
        <v>27 de marzo de 2019 al 27 de marzo de 2021</v>
      </c>
      <c r="K743" s="124" t="str">
        <f>VLOOKUP(A743,BASE.!$A$2:$T$878,11,FALSE)</f>
        <v xml:space="preserve">Presidente: Guillermo Montecinos Rojas,  
</v>
      </c>
      <c r="L743" s="124" t="str">
        <f>VLOOKUP(A743,BASE.!$A$2:$T$878,12,FALSE)</f>
        <v xml:space="preserve">4 Oriente Nº 143, comuna de Viña del Mar, Quinta Región. 
</v>
      </c>
      <c r="M743" s="124" t="str">
        <f>VLOOKUP(A743,BASE.!$A$2:$T$878,13,FALSE)</f>
        <v>V</v>
      </c>
      <c r="N743" s="124" t="str">
        <f>VLOOKUP(A743,BASE.!$A$2:$T$878,14,FALSE)</f>
        <v xml:space="preserve"> Viña del Mar</v>
      </c>
      <c r="O743" s="124" t="str">
        <f>VLOOKUP(A743,BASE.!$A$2:$T$878,15,FALSE)</f>
        <v>Teléfono: 32-2110125- 32-2518572 / 73 / 74</v>
      </c>
      <c r="P743" s="124" t="str">
        <f>VLOOKUP(A743,BASE.!$A$2:$T$878,16,FALSE)</f>
        <v xml:space="preserve"> prodelquinta@yahoo.es</v>
      </c>
      <c r="Q743" s="124">
        <f>VLOOKUP(A743,BASE.!$A$2:$T$878,17,FALSE)</f>
        <v>0</v>
      </c>
      <c r="R743" s="124">
        <f>VLOOKUP(A743,BASE.!$A$2:$T$878,18,FALSE)</f>
        <v>93401</v>
      </c>
      <c r="S743" s="124" t="str">
        <f>VLOOKUP(A743,BASE.!$A$2:$T$878,19,FALSE)</f>
        <v>Se acompaña certificado financiero de la Institución correspondientes al año 2019, aprobado por el Sub Departamento de Supervisión Financiera Nacional .Pendiente de legalización ante notario.</v>
      </c>
      <c r="T743" s="169">
        <f>VLOOKUP(A743,BASE.!$A$2:$T$878,20,FALSE)</f>
        <v>38848</v>
      </c>
      <c r="U743" s="183">
        <v>7320</v>
      </c>
      <c r="V743" s="184">
        <v>18741673</v>
      </c>
      <c r="W743" s="184">
        <v>46802488</v>
      </c>
      <c r="X743" s="170">
        <v>44286</v>
      </c>
      <c r="Y743" s="166" t="s">
        <v>7879</v>
      </c>
      <c r="Z743" s="166" t="s">
        <v>7880</v>
      </c>
      <c r="AA743" s="183" t="s">
        <v>7954</v>
      </c>
    </row>
    <row r="744" spans="1:27" x14ac:dyDescent="0.2">
      <c r="A744" s="183">
        <v>7320</v>
      </c>
      <c r="B744" s="124" t="str">
        <f>VLOOKUP(A744,BASE.!$A$2:$T$878,2,FALSE)</f>
        <v>Corporación PRODEL</v>
      </c>
      <c r="C744" s="124">
        <f>VLOOKUP(A744,BASE.!$A$2:$T$878,3,FALSE)</f>
        <v>656288108</v>
      </c>
      <c r="D744" s="124" t="str">
        <f>VLOOKUP(A744,BASE.!$A$2:$T$878,4,FALSE)</f>
        <v>Corporación de Derecho Privado.</v>
      </c>
      <c r="E744" s="124" t="str">
        <f>VLOOKUP(A744,BASE.!$A$2:$T$878,5,FALSE)</f>
        <v xml:space="preserve">Decreto Supremo Nº3328, de 18 de octubre de 2005, del Ministerio de Justicia. </v>
      </c>
      <c r="F744" s="124" t="str">
        <f>VLOOKUP(A744,BASE.!$A$2:$T$878,6,FALSE)</f>
        <v xml:space="preserve">Certificado de Vigencia folio Nº 500333714487, emitido el 27 de julio del 2020, por el Servicio de Registro Civil e Identificación.
</v>
      </c>
      <c r="G744" s="124" t="str">
        <f>VLOOKUP(A744,BASE.!$A$2:$T$878,7,FALSE)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4" s="124" t="str">
        <f>VLOOKUP(A744,BASE.!$A$2:$T$878,8,FALSE)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4" s="124" t="str">
        <f>VLOOKUP(A744,BASE.!$A$2:$T$878,9,FALSE)</f>
        <v xml:space="preserve">Durarán dos años en sus cargos. </v>
      </c>
      <c r="J744" s="124" t="str">
        <f>VLOOKUP(A744,BASE.!$A$2:$T$878,10,FALSE)</f>
        <v>27 de marzo de 2019 al 27 de marzo de 2021</v>
      </c>
      <c r="K744" s="124" t="str">
        <f>VLOOKUP(A744,BASE.!$A$2:$T$878,11,FALSE)</f>
        <v xml:space="preserve">Presidente: Guillermo Montecinos Rojas,  
</v>
      </c>
      <c r="L744" s="124" t="str">
        <f>VLOOKUP(A744,BASE.!$A$2:$T$878,12,FALSE)</f>
        <v xml:space="preserve">4 Oriente Nº 143, comuna de Viña del Mar, Quinta Región. 
</v>
      </c>
      <c r="M744" s="124" t="str">
        <f>VLOOKUP(A744,BASE.!$A$2:$T$878,13,FALSE)</f>
        <v>V</v>
      </c>
      <c r="N744" s="124" t="str">
        <f>VLOOKUP(A744,BASE.!$A$2:$T$878,14,FALSE)</f>
        <v xml:space="preserve"> Viña del Mar</v>
      </c>
      <c r="O744" s="124" t="str">
        <f>VLOOKUP(A744,BASE.!$A$2:$T$878,15,FALSE)</f>
        <v>Teléfono: 32-2110125- 32-2518572 / 73 / 74</v>
      </c>
      <c r="P744" s="124" t="str">
        <f>VLOOKUP(A744,BASE.!$A$2:$T$878,16,FALSE)</f>
        <v xml:space="preserve"> prodelquinta@yahoo.es</v>
      </c>
      <c r="Q744" s="124">
        <f>VLOOKUP(A744,BASE.!$A$2:$T$878,17,FALSE)</f>
        <v>0</v>
      </c>
      <c r="R744" s="124">
        <f>VLOOKUP(A744,BASE.!$A$2:$T$878,18,FALSE)</f>
        <v>93401</v>
      </c>
      <c r="S744" s="124" t="str">
        <f>VLOOKUP(A744,BASE.!$A$2:$T$878,19,FALSE)</f>
        <v>Se acompaña certificado financiero de la Institución correspondientes al año 2019, aprobado por el Sub Departamento de Supervisión Financiera Nacional .Pendiente de legalización ante notario.</v>
      </c>
      <c r="T744" s="169">
        <f>VLOOKUP(A744,BASE.!$A$2:$T$878,20,FALSE)</f>
        <v>38848</v>
      </c>
      <c r="U744" s="183">
        <v>7320</v>
      </c>
      <c r="V744" s="184">
        <v>13902455</v>
      </c>
      <c r="W744" s="184">
        <v>79875597</v>
      </c>
      <c r="X744" s="170">
        <v>44286</v>
      </c>
      <c r="Y744" s="166" t="s">
        <v>7879</v>
      </c>
      <c r="Z744" s="166" t="s">
        <v>7880</v>
      </c>
      <c r="AA744" s="183" t="s">
        <v>187</v>
      </c>
    </row>
    <row r="745" spans="1:27" x14ac:dyDescent="0.2">
      <c r="A745" s="183">
        <v>7320</v>
      </c>
      <c r="B745" s="124" t="str">
        <f>VLOOKUP(A745,BASE.!$A$2:$T$878,2,FALSE)</f>
        <v>Corporación PRODEL</v>
      </c>
      <c r="C745" s="124">
        <f>VLOOKUP(A745,BASE.!$A$2:$T$878,3,FALSE)</f>
        <v>656288108</v>
      </c>
      <c r="D745" s="124" t="str">
        <f>VLOOKUP(A745,BASE.!$A$2:$T$878,4,FALSE)</f>
        <v>Corporación de Derecho Privado.</v>
      </c>
      <c r="E745" s="124" t="str">
        <f>VLOOKUP(A745,BASE.!$A$2:$T$878,5,FALSE)</f>
        <v xml:space="preserve">Decreto Supremo Nº3328, de 18 de octubre de 2005, del Ministerio de Justicia. </v>
      </c>
      <c r="F745" s="124" t="str">
        <f>VLOOKUP(A745,BASE.!$A$2:$T$878,6,FALSE)</f>
        <v xml:space="preserve">Certificado de Vigencia folio Nº 500333714487, emitido el 27 de julio del 2020, por el Servicio de Registro Civil e Identificación.
</v>
      </c>
      <c r="G745" s="124" t="str">
        <f>VLOOKUP(A745,BASE.!$A$2:$T$878,7,FALSE)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5" s="124" t="str">
        <f>VLOOKUP(A745,BASE.!$A$2:$T$878,8,FALSE)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5" s="124" t="str">
        <f>VLOOKUP(A745,BASE.!$A$2:$T$878,9,FALSE)</f>
        <v xml:space="preserve">Durarán dos años en sus cargos. </v>
      </c>
      <c r="J745" s="124" t="str">
        <f>VLOOKUP(A745,BASE.!$A$2:$T$878,10,FALSE)</f>
        <v>27 de marzo de 2019 al 27 de marzo de 2021</v>
      </c>
      <c r="K745" s="124" t="str">
        <f>VLOOKUP(A745,BASE.!$A$2:$T$878,11,FALSE)</f>
        <v xml:space="preserve">Presidente: Guillermo Montecinos Rojas,  
</v>
      </c>
      <c r="L745" s="124" t="str">
        <f>VLOOKUP(A745,BASE.!$A$2:$T$878,12,FALSE)</f>
        <v xml:space="preserve">4 Oriente Nº 143, comuna de Viña del Mar, Quinta Región. 
</v>
      </c>
      <c r="M745" s="124" t="str">
        <f>VLOOKUP(A745,BASE.!$A$2:$T$878,13,FALSE)</f>
        <v>V</v>
      </c>
      <c r="N745" s="124" t="str">
        <f>VLOOKUP(A745,BASE.!$A$2:$T$878,14,FALSE)</f>
        <v xml:space="preserve"> Viña del Mar</v>
      </c>
      <c r="O745" s="124" t="str">
        <f>VLOOKUP(A745,BASE.!$A$2:$T$878,15,FALSE)</f>
        <v>Teléfono: 32-2110125- 32-2518572 / 73 / 74</v>
      </c>
      <c r="P745" s="124" t="str">
        <f>VLOOKUP(A745,BASE.!$A$2:$T$878,16,FALSE)</f>
        <v xml:space="preserve"> prodelquinta@yahoo.es</v>
      </c>
      <c r="Q745" s="124">
        <f>VLOOKUP(A745,BASE.!$A$2:$T$878,17,FALSE)</f>
        <v>0</v>
      </c>
      <c r="R745" s="124">
        <f>VLOOKUP(A745,BASE.!$A$2:$T$878,18,FALSE)</f>
        <v>93401</v>
      </c>
      <c r="S745" s="124" t="str">
        <f>VLOOKUP(A745,BASE.!$A$2:$T$878,19,FALSE)</f>
        <v>Se acompaña certificado financiero de la Institución correspondientes al año 2019, aprobado por el Sub Departamento de Supervisión Financiera Nacional .Pendiente de legalización ante notario.</v>
      </c>
      <c r="T745" s="169">
        <f>VLOOKUP(A745,BASE.!$A$2:$T$878,20,FALSE)</f>
        <v>38848</v>
      </c>
      <c r="U745" s="183">
        <v>7320</v>
      </c>
      <c r="V745" s="184">
        <v>26178957</v>
      </c>
      <c r="W745" s="184">
        <v>87756374</v>
      </c>
      <c r="X745" s="170">
        <v>44286</v>
      </c>
      <c r="Y745" s="166" t="s">
        <v>7879</v>
      </c>
      <c r="Z745" s="166" t="s">
        <v>7880</v>
      </c>
      <c r="AA745" s="183" t="s">
        <v>7917</v>
      </c>
    </row>
    <row r="746" spans="1:27" x14ac:dyDescent="0.2">
      <c r="A746" s="183">
        <v>7320</v>
      </c>
      <c r="B746" s="124" t="str">
        <f>VLOOKUP(A746,BASE.!$A$2:$T$878,2,FALSE)</f>
        <v>Corporación PRODEL</v>
      </c>
      <c r="C746" s="124">
        <f>VLOOKUP(A746,BASE.!$A$2:$T$878,3,FALSE)</f>
        <v>656288108</v>
      </c>
      <c r="D746" s="124" t="str">
        <f>VLOOKUP(A746,BASE.!$A$2:$T$878,4,FALSE)</f>
        <v>Corporación de Derecho Privado.</v>
      </c>
      <c r="E746" s="124" t="str">
        <f>VLOOKUP(A746,BASE.!$A$2:$T$878,5,FALSE)</f>
        <v xml:space="preserve">Decreto Supremo Nº3328, de 18 de octubre de 2005, del Ministerio de Justicia. </v>
      </c>
      <c r="F746" s="124" t="str">
        <f>VLOOKUP(A746,BASE.!$A$2:$T$878,6,FALSE)</f>
        <v xml:space="preserve">Certificado de Vigencia folio Nº 500333714487, emitido el 27 de julio del 2020, por el Servicio de Registro Civil e Identificación.
</v>
      </c>
      <c r="G746" s="124" t="str">
        <f>VLOOKUP(A746,BASE.!$A$2:$T$878,7,FALSE)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6" s="124" t="str">
        <f>VLOOKUP(A746,BASE.!$A$2:$T$878,8,FALSE)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6" s="124" t="str">
        <f>VLOOKUP(A746,BASE.!$A$2:$T$878,9,FALSE)</f>
        <v xml:space="preserve">Durarán dos años en sus cargos. </v>
      </c>
      <c r="J746" s="124" t="str">
        <f>VLOOKUP(A746,BASE.!$A$2:$T$878,10,FALSE)</f>
        <v>27 de marzo de 2019 al 27 de marzo de 2021</v>
      </c>
      <c r="K746" s="124" t="str">
        <f>VLOOKUP(A746,BASE.!$A$2:$T$878,11,FALSE)</f>
        <v xml:space="preserve">Presidente: Guillermo Montecinos Rojas,  
</v>
      </c>
      <c r="L746" s="124" t="str">
        <f>VLOOKUP(A746,BASE.!$A$2:$T$878,12,FALSE)</f>
        <v xml:space="preserve">4 Oriente Nº 143, comuna de Viña del Mar, Quinta Región. 
</v>
      </c>
      <c r="M746" s="124" t="str">
        <f>VLOOKUP(A746,BASE.!$A$2:$T$878,13,FALSE)</f>
        <v>V</v>
      </c>
      <c r="N746" s="124" t="str">
        <f>VLOOKUP(A746,BASE.!$A$2:$T$878,14,FALSE)</f>
        <v xml:space="preserve"> Viña del Mar</v>
      </c>
      <c r="O746" s="124" t="str">
        <f>VLOOKUP(A746,BASE.!$A$2:$T$878,15,FALSE)</f>
        <v>Teléfono: 32-2110125- 32-2518572 / 73 / 74</v>
      </c>
      <c r="P746" s="124" t="str">
        <f>VLOOKUP(A746,BASE.!$A$2:$T$878,16,FALSE)</f>
        <v xml:space="preserve"> prodelquinta@yahoo.es</v>
      </c>
      <c r="Q746" s="124">
        <f>VLOOKUP(A746,BASE.!$A$2:$T$878,17,FALSE)</f>
        <v>0</v>
      </c>
      <c r="R746" s="124">
        <f>VLOOKUP(A746,BASE.!$A$2:$T$878,18,FALSE)</f>
        <v>93401</v>
      </c>
      <c r="S746" s="124" t="str">
        <f>VLOOKUP(A746,BASE.!$A$2:$T$878,19,FALSE)</f>
        <v>Se acompaña certificado financiero de la Institución correspondientes al año 2019, aprobado por el Sub Departamento de Supervisión Financiera Nacional .Pendiente de legalización ante notario.</v>
      </c>
      <c r="T746" s="169">
        <f>VLOOKUP(A746,BASE.!$A$2:$T$878,20,FALSE)</f>
        <v>38848</v>
      </c>
      <c r="U746" s="183">
        <v>7320</v>
      </c>
      <c r="V746" s="184">
        <v>14178176</v>
      </c>
      <c r="W746" s="184">
        <v>47830656</v>
      </c>
      <c r="X746" s="170">
        <v>44286</v>
      </c>
      <c r="Y746" s="166" t="s">
        <v>7879</v>
      </c>
      <c r="Z746" s="166" t="s">
        <v>7880</v>
      </c>
      <c r="AA746" s="183" t="s">
        <v>7946</v>
      </c>
    </row>
    <row r="747" spans="1:27" x14ac:dyDescent="0.2">
      <c r="A747" s="183">
        <v>7320</v>
      </c>
      <c r="B747" s="124" t="str">
        <f>VLOOKUP(A747,BASE.!$A$2:$T$878,2,FALSE)</f>
        <v>Corporación PRODEL</v>
      </c>
      <c r="C747" s="124">
        <f>VLOOKUP(A747,BASE.!$A$2:$T$878,3,FALSE)</f>
        <v>656288108</v>
      </c>
      <c r="D747" s="124" t="str">
        <f>VLOOKUP(A747,BASE.!$A$2:$T$878,4,FALSE)</f>
        <v>Corporación de Derecho Privado.</v>
      </c>
      <c r="E747" s="124" t="str">
        <f>VLOOKUP(A747,BASE.!$A$2:$T$878,5,FALSE)</f>
        <v xml:space="preserve">Decreto Supremo Nº3328, de 18 de octubre de 2005, del Ministerio de Justicia. </v>
      </c>
      <c r="F747" s="124" t="str">
        <f>VLOOKUP(A747,BASE.!$A$2:$T$878,6,FALSE)</f>
        <v xml:space="preserve">Certificado de Vigencia folio Nº 500333714487, emitido el 27 de julio del 2020, por el Servicio de Registro Civil e Identificación.
</v>
      </c>
      <c r="G747" s="124" t="str">
        <f>VLOOKUP(A747,BASE.!$A$2:$T$878,7,FALSE)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7" s="124" t="str">
        <f>VLOOKUP(A747,BASE.!$A$2:$T$878,8,FALSE)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7" s="124" t="str">
        <f>VLOOKUP(A747,BASE.!$A$2:$T$878,9,FALSE)</f>
        <v xml:space="preserve">Durarán dos años en sus cargos. </v>
      </c>
      <c r="J747" s="124" t="str">
        <f>VLOOKUP(A747,BASE.!$A$2:$T$878,10,FALSE)</f>
        <v>27 de marzo de 2019 al 27 de marzo de 2021</v>
      </c>
      <c r="K747" s="124" t="str">
        <f>VLOOKUP(A747,BASE.!$A$2:$T$878,11,FALSE)</f>
        <v xml:space="preserve">Presidente: Guillermo Montecinos Rojas,  
</v>
      </c>
      <c r="L747" s="124" t="str">
        <f>VLOOKUP(A747,BASE.!$A$2:$T$878,12,FALSE)</f>
        <v xml:space="preserve">4 Oriente Nº 143, comuna de Viña del Mar, Quinta Región. 
</v>
      </c>
      <c r="M747" s="124" t="str">
        <f>VLOOKUP(A747,BASE.!$A$2:$T$878,13,FALSE)</f>
        <v>V</v>
      </c>
      <c r="N747" s="124" t="str">
        <f>VLOOKUP(A747,BASE.!$A$2:$T$878,14,FALSE)</f>
        <v xml:space="preserve"> Viña del Mar</v>
      </c>
      <c r="O747" s="124" t="str">
        <f>VLOOKUP(A747,BASE.!$A$2:$T$878,15,FALSE)</f>
        <v>Teléfono: 32-2110125- 32-2518572 / 73 / 74</v>
      </c>
      <c r="P747" s="124" t="str">
        <f>VLOOKUP(A747,BASE.!$A$2:$T$878,16,FALSE)</f>
        <v xml:space="preserve"> prodelquinta@yahoo.es</v>
      </c>
      <c r="Q747" s="124">
        <f>VLOOKUP(A747,BASE.!$A$2:$T$878,17,FALSE)</f>
        <v>0</v>
      </c>
      <c r="R747" s="124">
        <f>VLOOKUP(A747,BASE.!$A$2:$T$878,18,FALSE)</f>
        <v>93401</v>
      </c>
      <c r="S747" s="124" t="str">
        <f>VLOOKUP(A747,BASE.!$A$2:$T$878,19,FALSE)</f>
        <v>Se acompaña certificado financiero de la Institución correspondientes al año 2019, aprobado por el Sub Departamento de Supervisión Financiera Nacional .Pendiente de legalización ante notario.</v>
      </c>
      <c r="T747" s="169">
        <f>VLOOKUP(A747,BASE.!$A$2:$T$878,20,FALSE)</f>
        <v>38848</v>
      </c>
      <c r="U747" s="183">
        <v>7320</v>
      </c>
      <c r="V747" s="184">
        <v>12024900</v>
      </c>
      <c r="W747" s="184">
        <v>41044992</v>
      </c>
      <c r="X747" s="170">
        <v>44286</v>
      </c>
      <c r="Y747" s="166" t="s">
        <v>7879</v>
      </c>
      <c r="Z747" s="166" t="s">
        <v>7880</v>
      </c>
      <c r="AA747" s="183" t="s">
        <v>78</v>
      </c>
    </row>
    <row r="748" spans="1:27" x14ac:dyDescent="0.2">
      <c r="A748" s="183">
        <v>7320</v>
      </c>
      <c r="B748" s="124" t="str">
        <f>VLOOKUP(A748,BASE.!$A$2:$T$878,2,FALSE)</f>
        <v>Corporación PRODEL</v>
      </c>
      <c r="C748" s="124">
        <f>VLOOKUP(A748,BASE.!$A$2:$T$878,3,FALSE)</f>
        <v>656288108</v>
      </c>
      <c r="D748" s="124" t="str">
        <f>VLOOKUP(A748,BASE.!$A$2:$T$878,4,FALSE)</f>
        <v>Corporación de Derecho Privado.</v>
      </c>
      <c r="E748" s="124" t="str">
        <f>VLOOKUP(A748,BASE.!$A$2:$T$878,5,FALSE)</f>
        <v xml:space="preserve">Decreto Supremo Nº3328, de 18 de octubre de 2005, del Ministerio de Justicia. </v>
      </c>
      <c r="F748" s="124" t="str">
        <f>VLOOKUP(A748,BASE.!$A$2:$T$878,6,FALSE)</f>
        <v xml:space="preserve">Certificado de Vigencia folio Nº 500333714487, emitido el 27 de julio del 2020, por el Servicio de Registro Civil e Identificación.
</v>
      </c>
      <c r="G748" s="124" t="str">
        <f>VLOOKUP(A748,BASE.!$A$2:$T$878,7,FALSE)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8" s="124" t="str">
        <f>VLOOKUP(A748,BASE.!$A$2:$T$878,8,FALSE)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8" s="124" t="str">
        <f>VLOOKUP(A748,BASE.!$A$2:$T$878,9,FALSE)</f>
        <v xml:space="preserve">Durarán dos años en sus cargos. </v>
      </c>
      <c r="J748" s="124" t="str">
        <f>VLOOKUP(A748,BASE.!$A$2:$T$878,10,FALSE)</f>
        <v>27 de marzo de 2019 al 27 de marzo de 2021</v>
      </c>
      <c r="K748" s="124" t="str">
        <f>VLOOKUP(A748,BASE.!$A$2:$T$878,11,FALSE)</f>
        <v xml:space="preserve">Presidente: Guillermo Montecinos Rojas,  
</v>
      </c>
      <c r="L748" s="124" t="str">
        <f>VLOOKUP(A748,BASE.!$A$2:$T$878,12,FALSE)</f>
        <v xml:space="preserve">4 Oriente Nº 143, comuna de Viña del Mar, Quinta Región. 
</v>
      </c>
      <c r="M748" s="124" t="str">
        <f>VLOOKUP(A748,BASE.!$A$2:$T$878,13,FALSE)</f>
        <v>V</v>
      </c>
      <c r="N748" s="124" t="str">
        <f>VLOOKUP(A748,BASE.!$A$2:$T$878,14,FALSE)</f>
        <v xml:space="preserve"> Viña del Mar</v>
      </c>
      <c r="O748" s="124" t="str">
        <f>VLOOKUP(A748,BASE.!$A$2:$T$878,15,FALSE)</f>
        <v>Teléfono: 32-2110125- 32-2518572 / 73 / 74</v>
      </c>
      <c r="P748" s="124" t="str">
        <f>VLOOKUP(A748,BASE.!$A$2:$T$878,16,FALSE)</f>
        <v xml:space="preserve"> prodelquinta@yahoo.es</v>
      </c>
      <c r="Q748" s="124">
        <f>VLOOKUP(A748,BASE.!$A$2:$T$878,17,FALSE)</f>
        <v>0</v>
      </c>
      <c r="R748" s="124">
        <f>VLOOKUP(A748,BASE.!$A$2:$T$878,18,FALSE)</f>
        <v>93401</v>
      </c>
      <c r="S748" s="124" t="str">
        <f>VLOOKUP(A748,BASE.!$A$2:$T$878,19,FALSE)</f>
        <v>Se acompaña certificado financiero de la Institución correspondientes al año 2019, aprobado por el Sub Departamento de Supervisión Financiera Nacional .Pendiente de legalización ante notario.</v>
      </c>
      <c r="T748" s="169">
        <f>VLOOKUP(A748,BASE.!$A$2:$T$878,20,FALSE)</f>
        <v>38848</v>
      </c>
      <c r="U748" s="183">
        <v>7320</v>
      </c>
      <c r="V748" s="184">
        <v>34057620</v>
      </c>
      <c r="W748" s="184">
        <v>48302030</v>
      </c>
      <c r="X748" s="170">
        <v>44286</v>
      </c>
      <c r="Y748" s="166" t="s">
        <v>7879</v>
      </c>
      <c r="Z748" s="166" t="s">
        <v>7880</v>
      </c>
      <c r="AA748" s="183" t="s">
        <v>7968</v>
      </c>
    </row>
    <row r="749" spans="1:27" x14ac:dyDescent="0.2">
      <c r="A749" s="183">
        <v>7320</v>
      </c>
      <c r="B749" s="124" t="str">
        <f>VLOOKUP(A749,BASE.!$A$2:$T$878,2,FALSE)</f>
        <v>Corporación PRODEL</v>
      </c>
      <c r="C749" s="124">
        <f>VLOOKUP(A749,BASE.!$A$2:$T$878,3,FALSE)</f>
        <v>656288108</v>
      </c>
      <c r="D749" s="124" t="str">
        <f>VLOOKUP(A749,BASE.!$A$2:$T$878,4,FALSE)</f>
        <v>Corporación de Derecho Privado.</v>
      </c>
      <c r="E749" s="124" t="str">
        <f>VLOOKUP(A749,BASE.!$A$2:$T$878,5,FALSE)</f>
        <v xml:space="preserve">Decreto Supremo Nº3328, de 18 de octubre de 2005, del Ministerio de Justicia. </v>
      </c>
      <c r="F749" s="124" t="str">
        <f>VLOOKUP(A749,BASE.!$A$2:$T$878,6,FALSE)</f>
        <v xml:space="preserve">Certificado de Vigencia folio Nº 500333714487, emitido el 27 de julio del 2020, por el Servicio de Registro Civil e Identificación.
</v>
      </c>
      <c r="G749" s="124" t="str">
        <f>VLOOKUP(A749,BASE.!$A$2:$T$878,7,FALSE)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9" s="124" t="str">
        <f>VLOOKUP(A749,BASE.!$A$2:$T$878,8,FALSE)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9" s="124" t="str">
        <f>VLOOKUP(A749,BASE.!$A$2:$T$878,9,FALSE)</f>
        <v xml:space="preserve">Durarán dos años en sus cargos. </v>
      </c>
      <c r="J749" s="124" t="str">
        <f>VLOOKUP(A749,BASE.!$A$2:$T$878,10,FALSE)</f>
        <v>27 de marzo de 2019 al 27 de marzo de 2021</v>
      </c>
      <c r="K749" s="124" t="str">
        <f>VLOOKUP(A749,BASE.!$A$2:$T$878,11,FALSE)</f>
        <v xml:space="preserve">Presidente: Guillermo Montecinos Rojas,  
</v>
      </c>
      <c r="L749" s="124" t="str">
        <f>VLOOKUP(A749,BASE.!$A$2:$T$878,12,FALSE)</f>
        <v xml:space="preserve">4 Oriente Nº 143, comuna de Viña del Mar, Quinta Región. 
</v>
      </c>
      <c r="M749" s="124" t="str">
        <f>VLOOKUP(A749,BASE.!$A$2:$T$878,13,FALSE)</f>
        <v>V</v>
      </c>
      <c r="N749" s="124" t="str">
        <f>VLOOKUP(A749,BASE.!$A$2:$T$878,14,FALSE)</f>
        <v xml:space="preserve"> Viña del Mar</v>
      </c>
      <c r="O749" s="124" t="str">
        <f>VLOOKUP(A749,BASE.!$A$2:$T$878,15,FALSE)</f>
        <v>Teléfono: 32-2110125- 32-2518572 / 73 / 74</v>
      </c>
      <c r="P749" s="124" t="str">
        <f>VLOOKUP(A749,BASE.!$A$2:$T$878,16,FALSE)</f>
        <v xml:space="preserve"> prodelquinta@yahoo.es</v>
      </c>
      <c r="Q749" s="124">
        <f>VLOOKUP(A749,BASE.!$A$2:$T$878,17,FALSE)</f>
        <v>0</v>
      </c>
      <c r="R749" s="124">
        <f>VLOOKUP(A749,BASE.!$A$2:$T$878,18,FALSE)</f>
        <v>93401</v>
      </c>
      <c r="S749" s="124" t="str">
        <f>VLOOKUP(A749,BASE.!$A$2:$T$878,19,FALSE)</f>
        <v>Se acompaña certificado financiero de la Institución correspondientes al año 2019, aprobado por el Sub Departamento de Supervisión Financiera Nacional .Pendiente de legalización ante notario.</v>
      </c>
      <c r="T749" s="169">
        <f>VLOOKUP(A749,BASE.!$A$2:$T$878,20,FALSE)</f>
        <v>38848</v>
      </c>
      <c r="U749" s="183">
        <v>7320</v>
      </c>
      <c r="V749" s="184">
        <v>7959709</v>
      </c>
      <c r="W749" s="184">
        <v>23348477</v>
      </c>
      <c r="X749" s="170">
        <v>44286</v>
      </c>
      <c r="Y749" s="166" t="s">
        <v>7879</v>
      </c>
      <c r="Z749" s="166" t="s">
        <v>7880</v>
      </c>
      <c r="AA749" s="183" t="s">
        <v>7906</v>
      </c>
    </row>
    <row r="750" spans="1:27" x14ac:dyDescent="0.2">
      <c r="A750" s="183">
        <v>7320</v>
      </c>
      <c r="B750" s="124" t="str">
        <f>VLOOKUP(A750,BASE.!$A$2:$T$878,2,FALSE)</f>
        <v>Corporación PRODEL</v>
      </c>
      <c r="C750" s="124">
        <f>VLOOKUP(A750,BASE.!$A$2:$T$878,3,FALSE)</f>
        <v>656288108</v>
      </c>
      <c r="D750" s="124" t="str">
        <f>VLOOKUP(A750,BASE.!$A$2:$T$878,4,FALSE)</f>
        <v>Corporación de Derecho Privado.</v>
      </c>
      <c r="E750" s="124" t="str">
        <f>VLOOKUP(A750,BASE.!$A$2:$T$878,5,FALSE)</f>
        <v xml:space="preserve">Decreto Supremo Nº3328, de 18 de octubre de 2005, del Ministerio de Justicia. </v>
      </c>
      <c r="F750" s="124" t="str">
        <f>VLOOKUP(A750,BASE.!$A$2:$T$878,6,FALSE)</f>
        <v xml:space="preserve">Certificado de Vigencia folio Nº 500333714487, emitido el 27 de julio del 2020, por el Servicio de Registro Civil e Identificación.
</v>
      </c>
      <c r="G750" s="124" t="str">
        <f>VLOOKUP(A750,BASE.!$A$2:$T$878,7,FALSE)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0" s="124" t="str">
        <f>VLOOKUP(A750,BASE.!$A$2:$T$878,8,FALSE)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0" s="124" t="str">
        <f>VLOOKUP(A750,BASE.!$A$2:$T$878,9,FALSE)</f>
        <v xml:space="preserve">Durarán dos años en sus cargos. </v>
      </c>
      <c r="J750" s="124" t="str">
        <f>VLOOKUP(A750,BASE.!$A$2:$T$878,10,FALSE)</f>
        <v>27 de marzo de 2019 al 27 de marzo de 2021</v>
      </c>
      <c r="K750" s="124" t="str">
        <f>VLOOKUP(A750,BASE.!$A$2:$T$878,11,FALSE)</f>
        <v xml:space="preserve">Presidente: Guillermo Montecinos Rojas,  
</v>
      </c>
      <c r="L750" s="124" t="str">
        <f>VLOOKUP(A750,BASE.!$A$2:$T$878,12,FALSE)</f>
        <v xml:space="preserve">4 Oriente Nº 143, comuna de Viña del Mar, Quinta Región. 
</v>
      </c>
      <c r="M750" s="124" t="str">
        <f>VLOOKUP(A750,BASE.!$A$2:$T$878,13,FALSE)</f>
        <v>V</v>
      </c>
      <c r="N750" s="124" t="str">
        <f>VLOOKUP(A750,BASE.!$A$2:$T$878,14,FALSE)</f>
        <v xml:space="preserve"> Viña del Mar</v>
      </c>
      <c r="O750" s="124" t="str">
        <f>VLOOKUP(A750,BASE.!$A$2:$T$878,15,FALSE)</f>
        <v>Teléfono: 32-2110125- 32-2518572 / 73 / 74</v>
      </c>
      <c r="P750" s="124" t="str">
        <f>VLOOKUP(A750,BASE.!$A$2:$T$878,16,FALSE)</f>
        <v xml:space="preserve"> prodelquinta@yahoo.es</v>
      </c>
      <c r="Q750" s="124">
        <f>VLOOKUP(A750,BASE.!$A$2:$T$878,17,FALSE)</f>
        <v>0</v>
      </c>
      <c r="R750" s="124">
        <f>VLOOKUP(A750,BASE.!$A$2:$T$878,18,FALSE)</f>
        <v>93401</v>
      </c>
      <c r="S750" s="124" t="str">
        <f>VLOOKUP(A750,BASE.!$A$2:$T$878,19,FALSE)</f>
        <v>Se acompaña certificado financiero de la Institución correspondientes al año 2019, aprobado por el Sub Departamento de Supervisión Financiera Nacional .Pendiente de legalización ante notario.</v>
      </c>
      <c r="T750" s="169">
        <f>VLOOKUP(A750,BASE.!$A$2:$T$878,20,FALSE)</f>
        <v>38848</v>
      </c>
      <c r="U750" s="183">
        <v>7320</v>
      </c>
      <c r="V750" s="184">
        <v>6439140</v>
      </c>
      <c r="W750" s="184">
        <v>18408960</v>
      </c>
      <c r="X750" s="170">
        <v>44286</v>
      </c>
      <c r="Y750" s="166" t="s">
        <v>7879</v>
      </c>
      <c r="Z750" s="166" t="s">
        <v>7880</v>
      </c>
      <c r="AA750" s="183" t="s">
        <v>7889</v>
      </c>
    </row>
    <row r="751" spans="1:27" x14ac:dyDescent="0.2">
      <c r="A751" s="183">
        <v>7331</v>
      </c>
      <c r="B751" s="124" t="str">
        <f>VLOOKUP(A751,BASE.!$A$2:$T$878,2,FALSE)</f>
        <v xml:space="preserve">Organización Comunitaria Funcional “Centro Cultural y Social Centro de Apoyo al Niño y la Familia”  </v>
      </c>
      <c r="C751" s="124">
        <f>VLOOKUP(A751,BASE.!$A$2:$T$878,3,FALSE)</f>
        <v>656176903</v>
      </c>
      <c r="D751" s="124" t="str">
        <f>VLOOKUP(A751,BASE.!$A$2:$T$878,4,FALSE)</f>
        <v xml:space="preserve">Organización Comunitaria de carácter funcional. </v>
      </c>
      <c r="E751" s="124" t="str">
        <f>VLOOKUP(A751,BASE.!$A$2:$T$878,5,FALSE)</f>
        <v xml:space="preserve">Decreto Alcaldicio Nº 3546, de fecha 12 de agosto de 2005, que le otorga el beneficio de gozar de personalidad jurídica, quedando registrado en el folio Nº 103, Libro 06, del registro O.C.F.T. con esa misma fecha. 
</v>
      </c>
      <c r="F751" s="124" t="str">
        <f>VLOOKUP(A751,BASE.!$A$2:$T$878,6,FALSE)</f>
        <v>Certificado de Vigencia, folio Nº 500328536297, de 10 de julio de 2020, del Servicio de Registro Civil e Identificación</v>
      </c>
      <c r="G751" s="124" t="str">
        <f>VLOOKUP(A751,BASE.!$A$2:$T$878,7,FALSE)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51" s="124" t="str">
        <f>VLOOKUP(A751,BASE.!$A$2:$T$878,8,FALSE)</f>
        <v xml:space="preserve">Presidenta:   Bernarda Malgüe Pavez                               
Secretaria:    Rebeca Gómez García
Tesorero: Juan Agustín Valenzuela Sarmiento     
Cargos suplentes: 
1° Director:  Olga Cárcamo Solis de Ovando
2° Director: Raúl Romero Santis
</v>
      </c>
      <c r="I751" s="124" t="str">
        <f>VLOOKUP(A751,BASE.!$A$2:$T$878,9,FALSE)</f>
        <v>Tres años (según Estatutos).</v>
      </c>
      <c r="J751" s="124" t="str">
        <f>VLOOKUP(A751,BASE.!$A$2:$T$878,10,FALSE)</f>
        <v xml:space="preserve">De 27 de junio de 2018 a 27 de junio de 2021.
</v>
      </c>
      <c r="K751" s="124" t="str">
        <f>VLOOKUP(A751,BASE.!$A$2:$T$878,11,FALSE)</f>
        <v xml:space="preserve">Bernarda Malgüe Pavez,           
Poder Coordinadora Institucional: Vanessa Evelyn Vidal Malgüe, 
</v>
      </c>
      <c r="L751" s="124" t="str">
        <f>VLOOKUP(A751,BASE.!$A$2:$T$878,12,FALSE)</f>
        <v xml:space="preserve">Avda. El Molo Nº 171, Barrancas, comuna de San Antonio, Quinta Región.
</v>
      </c>
      <c r="M751" s="124" t="str">
        <f>VLOOKUP(A751,BASE.!$A$2:$T$878,13,FALSE)</f>
        <v>V</v>
      </c>
      <c r="N751" s="124" t="str">
        <f>VLOOKUP(A751,BASE.!$A$2:$T$878,14,FALSE)</f>
        <v>San Antonio</v>
      </c>
      <c r="O751" s="124" t="str">
        <f>VLOOKUP(A751,BASE.!$A$2:$T$878,15,FALSE)</f>
        <v>322) 231184-231134-216552-977640343</v>
      </c>
      <c r="P751" s="124" t="str">
        <f>VLOOKUP(A751,BASE.!$A$2:$T$878,16,FALSE)</f>
        <v xml:space="preserve"> centroapoyoninoyfamilia@gmail.com</v>
      </c>
      <c r="Q751" s="124">
        <f>VLOOKUP(A751,BASE.!$A$2:$T$878,17,FALSE)</f>
        <v>0</v>
      </c>
      <c r="R751" s="124">
        <f>VLOOKUP(A751,BASE.!$A$2:$T$878,18,FALSE)</f>
        <v>93401</v>
      </c>
      <c r="S751" s="124" t="str">
        <f>VLOOKUP(A751,BASE.!$A$2:$T$878,19,FALSE)</f>
        <v>Antecedentes financieros correspondientes al año 2019 aprobados por el Sub Departamento de Supervisión Financiera</v>
      </c>
      <c r="T751" s="169">
        <f>VLOOKUP(A751,BASE.!$A$2:$T$878,20,FALSE)</f>
        <v>38936</v>
      </c>
      <c r="U751" s="183">
        <v>7331</v>
      </c>
      <c r="V751" s="184">
        <v>52144966</v>
      </c>
      <c r="W751" s="184">
        <v>140712018</v>
      </c>
      <c r="X751" s="170">
        <v>44286</v>
      </c>
      <c r="Y751" s="166" t="s">
        <v>7879</v>
      </c>
      <c r="Z751" s="166" t="s">
        <v>7880</v>
      </c>
      <c r="AA751" s="183" t="s">
        <v>7933</v>
      </c>
    </row>
    <row r="752" spans="1:27" x14ac:dyDescent="0.2">
      <c r="A752" s="183">
        <v>7347</v>
      </c>
      <c r="B752" s="124" t="str">
        <f>VLOOKUP(A752,BASE.!$A$2:$T$878,2,FALSE)</f>
        <v>Fundación León Bloy para la Promoción Integral de la Familia</v>
      </c>
      <c r="C752" s="124">
        <f>VLOOKUP(A752,BASE.!$A$2:$T$878,3,FALSE)</f>
        <v>653176902</v>
      </c>
      <c r="D752" s="124" t="str">
        <f>VLOOKUP(A752,BASE.!$A$2:$T$878,4,FALSE)</f>
        <v>Fundación de Derecho Privado.</v>
      </c>
      <c r="E752" s="124" t="str">
        <f>VLOOKUP(A752,BASE.!$A$2:$T$878,5,FALSE)</f>
        <v>Otorgado por Decreto Supremo Nº 3080, de fecha 21 de septiembre de 2004, por el Ministerio de Justicia.</v>
      </c>
      <c r="F752" s="124" t="str">
        <f>VLOOKUP(A752,BASE.!$A$2:$T$878,6,FALSE)</f>
        <v>Certificado de Vigencia, folio Nº 500355343116, emitido por el SRCeI con fecha 10 de noviembre de 2020.</v>
      </c>
      <c r="G752" s="124" t="str">
        <f>VLOOKUP(A752,BASE.!$A$2:$T$878,7,FALSE)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2" s="124" t="str">
        <f>VLOOKUP(A752,BASE.!$A$2:$T$878,8,FALSE)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2" s="124" t="str">
        <f>VLOOKUP(A752,BASE.!$A$2:$T$878,9,FALSE)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2" s="124" t="str">
        <f>VLOOKUP(A752,BASE.!$A$2:$T$878,10,FALSE)</f>
        <v>: Según consta en escritura pública de Acta de Sesión extraordinaria, de fecha 22 de noviembre de 2016, reducida a escritura pública con fecha 07 de diciembre de 2016, ante don Alberto Mozo Aguilar, Titular de la Cuadragésima Notaría de Santiago.</v>
      </c>
      <c r="K752" s="124" t="str">
        <f>VLOOKUP(A752,BASE.!$A$2:$T$878,11,FALSE)</f>
        <v xml:space="preserve">Representante Legal: 
Juan Alberto Rabah Cahbar, 
</v>
      </c>
      <c r="L752" s="124" t="str">
        <f>VLOOKUP(A752,BASE.!$A$2:$T$878,12,FALSE)</f>
        <v xml:space="preserve">Coronel Santiago Bueras Nº 182, comuna de Santiago, Región Metropolitana.
</v>
      </c>
      <c r="M752" s="124" t="str">
        <f>VLOOKUP(A752,BASE.!$A$2:$T$878,13,FALSE)</f>
        <v>XIII</v>
      </c>
      <c r="N752" s="124" t="str">
        <f>VLOOKUP(A752,BASE.!$A$2:$T$878,14,FALSE)</f>
        <v>Santiago</v>
      </c>
      <c r="O752" s="124" t="str">
        <f>VLOOKUP(A752,BASE.!$A$2:$T$878,15,FALSE)</f>
        <v>(02) 6648857- 6385219</v>
      </c>
      <c r="P752" s="124" t="str">
        <f>VLOOKUP(A752,BASE.!$A$2:$T$878,16,FALSE)</f>
        <v xml:space="preserve">contacto@fundacionleonbloy.cl 
www.fundacionleonbloy.cl
</v>
      </c>
      <c r="Q752" s="124">
        <f>VLOOKUP(A752,BASE.!$A$2:$T$878,17,FALSE)</f>
        <v>0</v>
      </c>
      <c r="R752" s="124" t="str">
        <f>VLOOKUP(A752,BASE.!$A$2:$T$878,18,FALSE)</f>
        <v>93401: Instituciones de Asistencia Social.</v>
      </c>
      <c r="S752" s="124" t="str">
        <f>VLOOKUP(A752,BASE.!$A$2:$T$878,19,FALSE)</f>
        <v xml:space="preserve">Certificado Financiero correspondiente al año 2019, aprobados por Subdepartamento de Supervisión Financiera. </v>
      </c>
      <c r="T752" s="169">
        <f>VLOOKUP(A752,BASE.!$A$2:$T$878,20,FALSE)</f>
        <v>39143</v>
      </c>
      <c r="U752" s="183">
        <v>7347</v>
      </c>
      <c r="V752" s="184">
        <v>7054608</v>
      </c>
      <c r="W752" s="184">
        <v>22446480</v>
      </c>
      <c r="X752" s="170">
        <v>44286</v>
      </c>
      <c r="Y752" s="166" t="s">
        <v>7879</v>
      </c>
      <c r="Z752" s="166" t="s">
        <v>7880</v>
      </c>
      <c r="AA752" s="183" t="s">
        <v>7966</v>
      </c>
    </row>
    <row r="753" spans="1:27" x14ac:dyDescent="0.2">
      <c r="A753" s="183">
        <v>7347</v>
      </c>
      <c r="B753" s="124" t="str">
        <f>VLOOKUP(A753,BASE.!$A$2:$T$878,2,FALSE)</f>
        <v>Fundación León Bloy para la Promoción Integral de la Familia</v>
      </c>
      <c r="C753" s="124">
        <f>VLOOKUP(A753,BASE.!$A$2:$T$878,3,FALSE)</f>
        <v>653176902</v>
      </c>
      <c r="D753" s="124" t="str">
        <f>VLOOKUP(A753,BASE.!$A$2:$T$878,4,FALSE)</f>
        <v>Fundación de Derecho Privado.</v>
      </c>
      <c r="E753" s="124" t="str">
        <f>VLOOKUP(A753,BASE.!$A$2:$T$878,5,FALSE)</f>
        <v>Otorgado por Decreto Supremo Nº 3080, de fecha 21 de septiembre de 2004, por el Ministerio de Justicia.</v>
      </c>
      <c r="F753" s="124" t="str">
        <f>VLOOKUP(A753,BASE.!$A$2:$T$878,6,FALSE)</f>
        <v>Certificado de Vigencia, folio Nº 500355343116, emitido por el SRCeI con fecha 10 de noviembre de 2020.</v>
      </c>
      <c r="G753" s="124" t="str">
        <f>VLOOKUP(A753,BASE.!$A$2:$T$878,7,FALSE)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3" s="124" t="str">
        <f>VLOOKUP(A753,BASE.!$A$2:$T$878,8,FALSE)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3" s="124" t="str">
        <f>VLOOKUP(A753,BASE.!$A$2:$T$878,9,FALSE)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3" s="124" t="str">
        <f>VLOOKUP(A753,BASE.!$A$2:$T$878,10,FALSE)</f>
        <v>: Según consta en escritura pública de Acta de Sesión extraordinaria, de fecha 22 de noviembre de 2016, reducida a escritura pública con fecha 07 de diciembre de 2016, ante don Alberto Mozo Aguilar, Titular de la Cuadragésima Notaría de Santiago.</v>
      </c>
      <c r="K753" s="124" t="str">
        <f>VLOOKUP(A753,BASE.!$A$2:$T$878,11,FALSE)</f>
        <v xml:space="preserve">Representante Legal: 
Juan Alberto Rabah Cahbar, 
</v>
      </c>
      <c r="L753" s="124" t="str">
        <f>VLOOKUP(A753,BASE.!$A$2:$T$878,12,FALSE)</f>
        <v xml:space="preserve">Coronel Santiago Bueras Nº 182, comuna de Santiago, Región Metropolitana.
</v>
      </c>
      <c r="M753" s="124" t="str">
        <f>VLOOKUP(A753,BASE.!$A$2:$T$878,13,FALSE)</f>
        <v>XIII</v>
      </c>
      <c r="N753" s="124" t="str">
        <f>VLOOKUP(A753,BASE.!$A$2:$T$878,14,FALSE)</f>
        <v>Santiago</v>
      </c>
      <c r="O753" s="124" t="str">
        <f>VLOOKUP(A753,BASE.!$A$2:$T$878,15,FALSE)</f>
        <v>(02) 6648857- 6385219</v>
      </c>
      <c r="P753" s="124" t="str">
        <f>VLOOKUP(A753,BASE.!$A$2:$T$878,16,FALSE)</f>
        <v xml:space="preserve">contacto@fundacionleonbloy.cl 
www.fundacionleonbloy.cl
</v>
      </c>
      <c r="Q753" s="124">
        <f>VLOOKUP(A753,BASE.!$A$2:$T$878,17,FALSE)</f>
        <v>0</v>
      </c>
      <c r="R753" s="124" t="str">
        <f>VLOOKUP(A753,BASE.!$A$2:$T$878,18,FALSE)</f>
        <v>93401: Instituciones de Asistencia Social.</v>
      </c>
      <c r="S753" s="124" t="str">
        <f>VLOOKUP(A753,BASE.!$A$2:$T$878,19,FALSE)</f>
        <v xml:space="preserve">Certificado Financiero correspondiente al año 2019, aprobados por Subdepartamento de Supervisión Financiera. </v>
      </c>
      <c r="T753" s="169">
        <f>VLOOKUP(A753,BASE.!$A$2:$T$878,20,FALSE)</f>
        <v>39143</v>
      </c>
      <c r="U753" s="183">
        <v>7347</v>
      </c>
      <c r="V753" s="184">
        <v>10378480</v>
      </c>
      <c r="W753" s="184">
        <v>31728496</v>
      </c>
      <c r="X753" s="170">
        <v>44286</v>
      </c>
      <c r="Y753" s="166" t="s">
        <v>7879</v>
      </c>
      <c r="Z753" s="166" t="s">
        <v>7880</v>
      </c>
      <c r="AA753" s="183" t="s">
        <v>7960</v>
      </c>
    </row>
    <row r="754" spans="1:27" x14ac:dyDescent="0.2">
      <c r="A754" s="183">
        <v>7347</v>
      </c>
      <c r="B754" s="124" t="str">
        <f>VLOOKUP(A754,BASE.!$A$2:$T$878,2,FALSE)</f>
        <v>Fundación León Bloy para la Promoción Integral de la Familia</v>
      </c>
      <c r="C754" s="124">
        <f>VLOOKUP(A754,BASE.!$A$2:$T$878,3,FALSE)</f>
        <v>653176902</v>
      </c>
      <c r="D754" s="124" t="str">
        <f>VLOOKUP(A754,BASE.!$A$2:$T$878,4,FALSE)</f>
        <v>Fundación de Derecho Privado.</v>
      </c>
      <c r="E754" s="124" t="str">
        <f>VLOOKUP(A754,BASE.!$A$2:$T$878,5,FALSE)</f>
        <v>Otorgado por Decreto Supremo Nº 3080, de fecha 21 de septiembre de 2004, por el Ministerio de Justicia.</v>
      </c>
      <c r="F754" s="124" t="str">
        <f>VLOOKUP(A754,BASE.!$A$2:$T$878,6,FALSE)</f>
        <v>Certificado de Vigencia, folio Nº 500355343116, emitido por el SRCeI con fecha 10 de noviembre de 2020.</v>
      </c>
      <c r="G754" s="124" t="str">
        <f>VLOOKUP(A754,BASE.!$A$2:$T$878,7,FALSE)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4" s="124" t="str">
        <f>VLOOKUP(A754,BASE.!$A$2:$T$878,8,FALSE)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4" s="124" t="str">
        <f>VLOOKUP(A754,BASE.!$A$2:$T$878,9,FALSE)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4" s="124" t="str">
        <f>VLOOKUP(A754,BASE.!$A$2:$T$878,10,FALSE)</f>
        <v>: Según consta en escritura pública de Acta de Sesión extraordinaria, de fecha 22 de noviembre de 2016, reducida a escritura pública con fecha 07 de diciembre de 2016, ante don Alberto Mozo Aguilar, Titular de la Cuadragésima Notaría de Santiago.</v>
      </c>
      <c r="K754" s="124" t="str">
        <f>VLOOKUP(A754,BASE.!$A$2:$T$878,11,FALSE)</f>
        <v xml:space="preserve">Representante Legal: 
Juan Alberto Rabah Cahbar, 
</v>
      </c>
      <c r="L754" s="124" t="str">
        <f>VLOOKUP(A754,BASE.!$A$2:$T$878,12,FALSE)</f>
        <v xml:space="preserve">Coronel Santiago Bueras Nº 182, comuna de Santiago, Región Metropolitana.
</v>
      </c>
      <c r="M754" s="124" t="str">
        <f>VLOOKUP(A754,BASE.!$A$2:$T$878,13,FALSE)</f>
        <v>XIII</v>
      </c>
      <c r="N754" s="124" t="str">
        <f>VLOOKUP(A754,BASE.!$A$2:$T$878,14,FALSE)</f>
        <v>Santiago</v>
      </c>
      <c r="O754" s="124" t="str">
        <f>VLOOKUP(A754,BASE.!$A$2:$T$878,15,FALSE)</f>
        <v>(02) 6648857- 6385219</v>
      </c>
      <c r="P754" s="124" t="str">
        <f>VLOOKUP(A754,BASE.!$A$2:$T$878,16,FALSE)</f>
        <v xml:space="preserve">contacto@fundacionleonbloy.cl 
www.fundacionleonbloy.cl
</v>
      </c>
      <c r="Q754" s="124">
        <f>VLOOKUP(A754,BASE.!$A$2:$T$878,17,FALSE)</f>
        <v>0</v>
      </c>
      <c r="R754" s="124" t="str">
        <f>VLOOKUP(A754,BASE.!$A$2:$T$878,18,FALSE)</f>
        <v>93401: Instituciones de Asistencia Social.</v>
      </c>
      <c r="S754" s="124" t="str">
        <f>VLOOKUP(A754,BASE.!$A$2:$T$878,19,FALSE)</f>
        <v xml:space="preserve">Certificado Financiero correspondiente al año 2019, aprobados por Subdepartamento de Supervisión Financiera. </v>
      </c>
      <c r="T754" s="169">
        <f>VLOOKUP(A754,BASE.!$A$2:$T$878,20,FALSE)</f>
        <v>39143</v>
      </c>
      <c r="U754" s="183">
        <v>7347</v>
      </c>
      <c r="V754" s="184">
        <v>9044104</v>
      </c>
      <c r="W754" s="184">
        <v>28911480</v>
      </c>
      <c r="X754" s="170">
        <v>44286</v>
      </c>
      <c r="Y754" s="166" t="s">
        <v>7879</v>
      </c>
      <c r="Z754" s="166" t="s">
        <v>7880</v>
      </c>
      <c r="AA754" s="183" t="s">
        <v>7977</v>
      </c>
    </row>
    <row r="755" spans="1:27" x14ac:dyDescent="0.2">
      <c r="A755" s="183">
        <v>7347</v>
      </c>
      <c r="B755" s="124" t="str">
        <f>VLOOKUP(A755,BASE.!$A$2:$T$878,2,FALSE)</f>
        <v>Fundación León Bloy para la Promoción Integral de la Familia</v>
      </c>
      <c r="C755" s="124">
        <f>VLOOKUP(A755,BASE.!$A$2:$T$878,3,FALSE)</f>
        <v>653176902</v>
      </c>
      <c r="D755" s="124" t="str">
        <f>VLOOKUP(A755,BASE.!$A$2:$T$878,4,FALSE)</f>
        <v>Fundación de Derecho Privado.</v>
      </c>
      <c r="E755" s="124" t="str">
        <f>VLOOKUP(A755,BASE.!$A$2:$T$878,5,FALSE)</f>
        <v>Otorgado por Decreto Supremo Nº 3080, de fecha 21 de septiembre de 2004, por el Ministerio de Justicia.</v>
      </c>
      <c r="F755" s="124" t="str">
        <f>VLOOKUP(A755,BASE.!$A$2:$T$878,6,FALSE)</f>
        <v>Certificado de Vigencia, folio Nº 500355343116, emitido por el SRCeI con fecha 10 de noviembre de 2020.</v>
      </c>
      <c r="G755" s="124" t="str">
        <f>VLOOKUP(A755,BASE.!$A$2:$T$878,7,FALSE)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5" s="124" t="str">
        <f>VLOOKUP(A755,BASE.!$A$2:$T$878,8,FALSE)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5" s="124" t="str">
        <f>VLOOKUP(A755,BASE.!$A$2:$T$878,9,FALSE)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5" s="124" t="str">
        <f>VLOOKUP(A755,BASE.!$A$2:$T$878,10,FALSE)</f>
        <v>: Según consta en escritura pública de Acta de Sesión extraordinaria, de fecha 22 de noviembre de 2016, reducida a escritura pública con fecha 07 de diciembre de 2016, ante don Alberto Mozo Aguilar, Titular de la Cuadragésima Notaría de Santiago.</v>
      </c>
      <c r="K755" s="124" t="str">
        <f>VLOOKUP(A755,BASE.!$A$2:$T$878,11,FALSE)</f>
        <v xml:space="preserve">Representante Legal: 
Juan Alberto Rabah Cahbar, 
</v>
      </c>
      <c r="L755" s="124" t="str">
        <f>VLOOKUP(A755,BASE.!$A$2:$T$878,12,FALSE)</f>
        <v xml:space="preserve">Coronel Santiago Bueras Nº 182, comuna de Santiago, Región Metropolitana.
</v>
      </c>
      <c r="M755" s="124" t="str">
        <f>VLOOKUP(A755,BASE.!$A$2:$T$878,13,FALSE)</f>
        <v>XIII</v>
      </c>
      <c r="N755" s="124" t="str">
        <f>VLOOKUP(A755,BASE.!$A$2:$T$878,14,FALSE)</f>
        <v>Santiago</v>
      </c>
      <c r="O755" s="124" t="str">
        <f>VLOOKUP(A755,BASE.!$A$2:$T$878,15,FALSE)</f>
        <v>(02) 6648857- 6385219</v>
      </c>
      <c r="P755" s="124" t="str">
        <f>VLOOKUP(A755,BASE.!$A$2:$T$878,16,FALSE)</f>
        <v xml:space="preserve">contacto@fundacionleonbloy.cl 
www.fundacionleonbloy.cl
</v>
      </c>
      <c r="Q755" s="124">
        <f>VLOOKUP(A755,BASE.!$A$2:$T$878,17,FALSE)</f>
        <v>0</v>
      </c>
      <c r="R755" s="124" t="str">
        <f>VLOOKUP(A755,BASE.!$A$2:$T$878,18,FALSE)</f>
        <v>93401: Instituciones de Asistencia Social.</v>
      </c>
      <c r="S755" s="124" t="str">
        <f>VLOOKUP(A755,BASE.!$A$2:$T$878,19,FALSE)</f>
        <v xml:space="preserve">Certificado Financiero correspondiente al año 2019, aprobados por Subdepartamento de Supervisión Financiera. </v>
      </c>
      <c r="T755" s="169">
        <f>VLOOKUP(A755,BASE.!$A$2:$T$878,20,FALSE)</f>
        <v>39143</v>
      </c>
      <c r="U755" s="183">
        <v>7347</v>
      </c>
      <c r="V755" s="184">
        <v>11249100</v>
      </c>
      <c r="W755" s="184">
        <v>25213500</v>
      </c>
      <c r="X755" s="170">
        <v>44286</v>
      </c>
      <c r="Y755" s="166" t="s">
        <v>7879</v>
      </c>
      <c r="Z755" s="166" t="s">
        <v>7880</v>
      </c>
      <c r="AA755" s="183" t="s">
        <v>8086</v>
      </c>
    </row>
    <row r="756" spans="1:27" x14ac:dyDescent="0.2">
      <c r="A756" s="183">
        <v>7347</v>
      </c>
      <c r="B756" s="124" t="str">
        <f>VLOOKUP(A756,BASE.!$A$2:$T$878,2,FALSE)</f>
        <v>Fundación León Bloy para la Promoción Integral de la Familia</v>
      </c>
      <c r="C756" s="124">
        <f>VLOOKUP(A756,BASE.!$A$2:$T$878,3,FALSE)</f>
        <v>653176902</v>
      </c>
      <c r="D756" s="124" t="str">
        <f>VLOOKUP(A756,BASE.!$A$2:$T$878,4,FALSE)</f>
        <v>Fundación de Derecho Privado.</v>
      </c>
      <c r="E756" s="124" t="str">
        <f>VLOOKUP(A756,BASE.!$A$2:$T$878,5,FALSE)</f>
        <v>Otorgado por Decreto Supremo Nº 3080, de fecha 21 de septiembre de 2004, por el Ministerio de Justicia.</v>
      </c>
      <c r="F756" s="124" t="str">
        <f>VLOOKUP(A756,BASE.!$A$2:$T$878,6,FALSE)</f>
        <v>Certificado de Vigencia, folio Nº 500355343116, emitido por el SRCeI con fecha 10 de noviembre de 2020.</v>
      </c>
      <c r="G756" s="124" t="str">
        <f>VLOOKUP(A756,BASE.!$A$2:$T$878,7,FALSE)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6" s="124" t="str">
        <f>VLOOKUP(A756,BASE.!$A$2:$T$878,8,FALSE)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6" s="124" t="str">
        <f>VLOOKUP(A756,BASE.!$A$2:$T$878,9,FALSE)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6" s="124" t="str">
        <f>VLOOKUP(A756,BASE.!$A$2:$T$878,10,FALSE)</f>
        <v>: Según consta en escritura pública de Acta de Sesión extraordinaria, de fecha 22 de noviembre de 2016, reducida a escritura pública con fecha 07 de diciembre de 2016, ante don Alberto Mozo Aguilar, Titular de la Cuadragésima Notaría de Santiago.</v>
      </c>
      <c r="K756" s="124" t="str">
        <f>VLOOKUP(A756,BASE.!$A$2:$T$878,11,FALSE)</f>
        <v xml:space="preserve">Representante Legal: 
Juan Alberto Rabah Cahbar, 
</v>
      </c>
      <c r="L756" s="124" t="str">
        <f>VLOOKUP(A756,BASE.!$A$2:$T$878,12,FALSE)</f>
        <v xml:space="preserve">Coronel Santiago Bueras Nº 182, comuna de Santiago, Región Metropolitana.
</v>
      </c>
      <c r="M756" s="124" t="str">
        <f>VLOOKUP(A756,BASE.!$A$2:$T$878,13,FALSE)</f>
        <v>XIII</v>
      </c>
      <c r="N756" s="124" t="str">
        <f>VLOOKUP(A756,BASE.!$A$2:$T$878,14,FALSE)</f>
        <v>Santiago</v>
      </c>
      <c r="O756" s="124" t="str">
        <f>VLOOKUP(A756,BASE.!$A$2:$T$878,15,FALSE)</f>
        <v>(02) 6648857- 6385219</v>
      </c>
      <c r="P756" s="124" t="str">
        <f>VLOOKUP(A756,BASE.!$A$2:$T$878,16,FALSE)</f>
        <v xml:space="preserve">contacto@fundacionleonbloy.cl 
www.fundacionleonbloy.cl
</v>
      </c>
      <c r="Q756" s="124">
        <f>VLOOKUP(A756,BASE.!$A$2:$T$878,17,FALSE)</f>
        <v>0</v>
      </c>
      <c r="R756" s="124" t="str">
        <f>VLOOKUP(A756,BASE.!$A$2:$T$878,18,FALSE)</f>
        <v>93401: Instituciones de Asistencia Social.</v>
      </c>
      <c r="S756" s="124" t="str">
        <f>VLOOKUP(A756,BASE.!$A$2:$T$878,19,FALSE)</f>
        <v xml:space="preserve">Certificado Financiero correspondiente al año 2019, aprobados por Subdepartamento de Supervisión Financiera. </v>
      </c>
      <c r="T756" s="169">
        <f>VLOOKUP(A756,BASE.!$A$2:$T$878,20,FALSE)</f>
        <v>39143</v>
      </c>
      <c r="U756" s="183">
        <v>7347</v>
      </c>
      <c r="V756" s="184">
        <v>21003492</v>
      </c>
      <c r="W756" s="184">
        <v>37036692</v>
      </c>
      <c r="X756" s="170">
        <v>44286</v>
      </c>
      <c r="Y756" s="166" t="s">
        <v>7879</v>
      </c>
      <c r="Z756" s="166" t="s">
        <v>7880</v>
      </c>
      <c r="AA756" s="183" t="s">
        <v>8087</v>
      </c>
    </row>
    <row r="757" spans="1:27" x14ac:dyDescent="0.2">
      <c r="A757" s="183">
        <v>7347</v>
      </c>
      <c r="B757" s="124" t="str">
        <f>VLOOKUP(A757,BASE.!$A$2:$T$878,2,FALSE)</f>
        <v>Fundación León Bloy para la Promoción Integral de la Familia</v>
      </c>
      <c r="C757" s="124">
        <f>VLOOKUP(A757,BASE.!$A$2:$T$878,3,FALSE)</f>
        <v>653176902</v>
      </c>
      <c r="D757" s="124" t="str">
        <f>VLOOKUP(A757,BASE.!$A$2:$T$878,4,FALSE)</f>
        <v>Fundación de Derecho Privado.</v>
      </c>
      <c r="E757" s="124" t="str">
        <f>VLOOKUP(A757,BASE.!$A$2:$T$878,5,FALSE)</f>
        <v>Otorgado por Decreto Supremo Nº 3080, de fecha 21 de septiembre de 2004, por el Ministerio de Justicia.</v>
      </c>
      <c r="F757" s="124" t="str">
        <f>VLOOKUP(A757,BASE.!$A$2:$T$878,6,FALSE)</f>
        <v>Certificado de Vigencia, folio Nº 500355343116, emitido por el SRCeI con fecha 10 de noviembre de 2020.</v>
      </c>
      <c r="G757" s="124" t="str">
        <f>VLOOKUP(A757,BASE.!$A$2:$T$878,7,FALSE)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7" s="124" t="str">
        <f>VLOOKUP(A757,BASE.!$A$2:$T$878,8,FALSE)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7" s="124" t="str">
        <f>VLOOKUP(A757,BASE.!$A$2:$T$878,9,FALSE)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7" s="124" t="str">
        <f>VLOOKUP(A757,BASE.!$A$2:$T$878,10,FALSE)</f>
        <v>: Según consta en escritura pública de Acta de Sesión extraordinaria, de fecha 22 de noviembre de 2016, reducida a escritura pública con fecha 07 de diciembre de 2016, ante don Alberto Mozo Aguilar, Titular de la Cuadragésima Notaría de Santiago.</v>
      </c>
      <c r="K757" s="124" t="str">
        <f>VLOOKUP(A757,BASE.!$A$2:$T$878,11,FALSE)</f>
        <v xml:space="preserve">Representante Legal: 
Juan Alberto Rabah Cahbar, 
</v>
      </c>
      <c r="L757" s="124" t="str">
        <f>VLOOKUP(A757,BASE.!$A$2:$T$878,12,FALSE)</f>
        <v xml:space="preserve">Coronel Santiago Bueras Nº 182, comuna de Santiago, Región Metropolitana.
</v>
      </c>
      <c r="M757" s="124" t="str">
        <f>VLOOKUP(A757,BASE.!$A$2:$T$878,13,FALSE)</f>
        <v>XIII</v>
      </c>
      <c r="N757" s="124" t="str">
        <f>VLOOKUP(A757,BASE.!$A$2:$T$878,14,FALSE)</f>
        <v>Santiago</v>
      </c>
      <c r="O757" s="124" t="str">
        <f>VLOOKUP(A757,BASE.!$A$2:$T$878,15,FALSE)</f>
        <v>(02) 6648857- 6385219</v>
      </c>
      <c r="P757" s="124" t="str">
        <f>VLOOKUP(A757,BASE.!$A$2:$T$878,16,FALSE)</f>
        <v xml:space="preserve">contacto@fundacionleonbloy.cl 
www.fundacionleonbloy.cl
</v>
      </c>
      <c r="Q757" s="124">
        <f>VLOOKUP(A757,BASE.!$A$2:$T$878,17,FALSE)</f>
        <v>0</v>
      </c>
      <c r="R757" s="124" t="str">
        <f>VLOOKUP(A757,BASE.!$A$2:$T$878,18,FALSE)</f>
        <v>93401: Instituciones de Asistencia Social.</v>
      </c>
      <c r="S757" s="124" t="str">
        <f>VLOOKUP(A757,BASE.!$A$2:$T$878,19,FALSE)</f>
        <v xml:space="preserve">Certificado Financiero correspondiente al año 2019, aprobados por Subdepartamento de Supervisión Financiera. </v>
      </c>
      <c r="T757" s="169">
        <f>VLOOKUP(A757,BASE.!$A$2:$T$878,20,FALSE)</f>
        <v>39143</v>
      </c>
      <c r="U757" s="183">
        <v>7347</v>
      </c>
      <c r="V757" s="184">
        <v>9775080</v>
      </c>
      <c r="W757" s="184">
        <v>23739480</v>
      </c>
      <c r="X757" s="170">
        <v>44286</v>
      </c>
      <c r="Y757" s="166" t="s">
        <v>7879</v>
      </c>
      <c r="Z757" s="166" t="s">
        <v>7880</v>
      </c>
      <c r="AA757" s="183" t="s">
        <v>8018</v>
      </c>
    </row>
    <row r="758" spans="1:27" x14ac:dyDescent="0.2">
      <c r="A758" s="183">
        <v>7347</v>
      </c>
      <c r="B758" s="124" t="str">
        <f>VLOOKUP(A758,BASE.!$A$2:$T$878,2,FALSE)</f>
        <v>Fundación León Bloy para la Promoción Integral de la Familia</v>
      </c>
      <c r="C758" s="124">
        <f>VLOOKUP(A758,BASE.!$A$2:$T$878,3,FALSE)</f>
        <v>653176902</v>
      </c>
      <c r="D758" s="124" t="str">
        <f>VLOOKUP(A758,BASE.!$A$2:$T$878,4,FALSE)</f>
        <v>Fundación de Derecho Privado.</v>
      </c>
      <c r="E758" s="124" t="str">
        <f>VLOOKUP(A758,BASE.!$A$2:$T$878,5,FALSE)</f>
        <v>Otorgado por Decreto Supremo Nº 3080, de fecha 21 de septiembre de 2004, por el Ministerio de Justicia.</v>
      </c>
      <c r="F758" s="124" t="str">
        <f>VLOOKUP(A758,BASE.!$A$2:$T$878,6,FALSE)</f>
        <v>Certificado de Vigencia, folio Nº 500355343116, emitido por el SRCeI con fecha 10 de noviembre de 2020.</v>
      </c>
      <c r="G758" s="124" t="str">
        <f>VLOOKUP(A758,BASE.!$A$2:$T$878,7,FALSE)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8" s="124" t="str">
        <f>VLOOKUP(A758,BASE.!$A$2:$T$878,8,FALSE)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8" s="124" t="str">
        <f>VLOOKUP(A758,BASE.!$A$2:$T$878,9,FALSE)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8" s="124" t="str">
        <f>VLOOKUP(A758,BASE.!$A$2:$T$878,10,FALSE)</f>
        <v>: Según consta en escritura pública de Acta de Sesión extraordinaria, de fecha 22 de noviembre de 2016, reducida a escritura pública con fecha 07 de diciembre de 2016, ante don Alberto Mozo Aguilar, Titular de la Cuadragésima Notaría de Santiago.</v>
      </c>
      <c r="K758" s="124" t="str">
        <f>VLOOKUP(A758,BASE.!$A$2:$T$878,11,FALSE)</f>
        <v xml:space="preserve">Representante Legal: 
Juan Alberto Rabah Cahbar, 
</v>
      </c>
      <c r="L758" s="124" t="str">
        <f>VLOOKUP(A758,BASE.!$A$2:$T$878,12,FALSE)</f>
        <v xml:space="preserve">Coronel Santiago Bueras Nº 182, comuna de Santiago, Región Metropolitana.
</v>
      </c>
      <c r="M758" s="124" t="str">
        <f>VLOOKUP(A758,BASE.!$A$2:$T$878,13,FALSE)</f>
        <v>XIII</v>
      </c>
      <c r="N758" s="124" t="str">
        <f>VLOOKUP(A758,BASE.!$A$2:$T$878,14,FALSE)</f>
        <v>Santiago</v>
      </c>
      <c r="O758" s="124" t="str">
        <f>VLOOKUP(A758,BASE.!$A$2:$T$878,15,FALSE)</f>
        <v>(02) 6648857- 6385219</v>
      </c>
      <c r="P758" s="124" t="str">
        <f>VLOOKUP(A758,BASE.!$A$2:$T$878,16,FALSE)</f>
        <v xml:space="preserve">contacto@fundacionleonbloy.cl 
www.fundacionleonbloy.cl
</v>
      </c>
      <c r="Q758" s="124">
        <f>VLOOKUP(A758,BASE.!$A$2:$T$878,17,FALSE)</f>
        <v>0</v>
      </c>
      <c r="R758" s="124" t="str">
        <f>VLOOKUP(A758,BASE.!$A$2:$T$878,18,FALSE)</f>
        <v>93401: Instituciones de Asistencia Social.</v>
      </c>
      <c r="S758" s="124" t="str">
        <f>VLOOKUP(A758,BASE.!$A$2:$T$878,19,FALSE)</f>
        <v xml:space="preserve">Certificado Financiero correspondiente al año 2019, aprobados por Subdepartamento de Supervisión Financiera. </v>
      </c>
      <c r="T758" s="169">
        <f>VLOOKUP(A758,BASE.!$A$2:$T$878,20,FALSE)</f>
        <v>39143</v>
      </c>
      <c r="U758" s="183">
        <v>7347</v>
      </c>
      <c r="V758" s="184">
        <v>36421224</v>
      </c>
      <c r="W758" s="184">
        <v>66731879</v>
      </c>
      <c r="X758" s="170">
        <v>44286</v>
      </c>
      <c r="Y758" s="166" t="s">
        <v>7879</v>
      </c>
      <c r="Z758" s="166" t="s">
        <v>7880</v>
      </c>
      <c r="AA758" s="183" t="s">
        <v>8084</v>
      </c>
    </row>
    <row r="759" spans="1:27" x14ac:dyDescent="0.2">
      <c r="A759" s="183">
        <v>7347</v>
      </c>
      <c r="B759" s="124" t="str">
        <f>VLOOKUP(A759,BASE.!$A$2:$T$878,2,FALSE)</f>
        <v>Fundación León Bloy para la Promoción Integral de la Familia</v>
      </c>
      <c r="C759" s="124">
        <f>VLOOKUP(A759,BASE.!$A$2:$T$878,3,FALSE)</f>
        <v>653176902</v>
      </c>
      <c r="D759" s="124" t="str">
        <f>VLOOKUP(A759,BASE.!$A$2:$T$878,4,FALSE)</f>
        <v>Fundación de Derecho Privado.</v>
      </c>
      <c r="E759" s="124" t="str">
        <f>VLOOKUP(A759,BASE.!$A$2:$T$878,5,FALSE)</f>
        <v>Otorgado por Decreto Supremo Nº 3080, de fecha 21 de septiembre de 2004, por el Ministerio de Justicia.</v>
      </c>
      <c r="F759" s="124" t="str">
        <f>VLOOKUP(A759,BASE.!$A$2:$T$878,6,FALSE)</f>
        <v>Certificado de Vigencia, folio Nº 500355343116, emitido por el SRCeI con fecha 10 de noviembre de 2020.</v>
      </c>
      <c r="G759" s="124" t="str">
        <f>VLOOKUP(A759,BASE.!$A$2:$T$878,7,FALSE)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59" s="124" t="str">
        <f>VLOOKUP(A759,BASE.!$A$2:$T$878,8,FALSE)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59" s="124" t="str">
        <f>VLOOKUP(A759,BASE.!$A$2:$T$878,9,FALSE)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59" s="124" t="str">
        <f>VLOOKUP(A759,BASE.!$A$2:$T$878,10,FALSE)</f>
        <v>: Según consta en escritura pública de Acta de Sesión extraordinaria, de fecha 22 de noviembre de 2016, reducida a escritura pública con fecha 07 de diciembre de 2016, ante don Alberto Mozo Aguilar, Titular de la Cuadragésima Notaría de Santiago.</v>
      </c>
      <c r="K759" s="124" t="str">
        <f>VLOOKUP(A759,BASE.!$A$2:$T$878,11,FALSE)</f>
        <v xml:space="preserve">Representante Legal: 
Juan Alberto Rabah Cahbar, 
</v>
      </c>
      <c r="L759" s="124" t="str">
        <f>VLOOKUP(A759,BASE.!$A$2:$T$878,12,FALSE)</f>
        <v xml:space="preserve">Coronel Santiago Bueras Nº 182, comuna de Santiago, Región Metropolitana.
</v>
      </c>
      <c r="M759" s="124" t="str">
        <f>VLOOKUP(A759,BASE.!$A$2:$T$878,13,FALSE)</f>
        <v>XIII</v>
      </c>
      <c r="N759" s="124" t="str">
        <f>VLOOKUP(A759,BASE.!$A$2:$T$878,14,FALSE)</f>
        <v>Santiago</v>
      </c>
      <c r="O759" s="124" t="str">
        <f>VLOOKUP(A759,BASE.!$A$2:$T$878,15,FALSE)</f>
        <v>(02) 6648857- 6385219</v>
      </c>
      <c r="P759" s="124" t="str">
        <f>VLOOKUP(A759,BASE.!$A$2:$T$878,16,FALSE)</f>
        <v xml:space="preserve">contacto@fundacionleonbloy.cl 
www.fundacionleonbloy.cl
</v>
      </c>
      <c r="Q759" s="124">
        <f>VLOOKUP(A759,BASE.!$A$2:$T$878,17,FALSE)</f>
        <v>0</v>
      </c>
      <c r="R759" s="124" t="str">
        <f>VLOOKUP(A759,BASE.!$A$2:$T$878,18,FALSE)</f>
        <v>93401: Instituciones de Asistencia Social.</v>
      </c>
      <c r="S759" s="124" t="str">
        <f>VLOOKUP(A759,BASE.!$A$2:$T$878,19,FALSE)</f>
        <v xml:space="preserve">Certificado Financiero correspondiente al año 2019, aprobados por Subdepartamento de Supervisión Financiera. </v>
      </c>
      <c r="T759" s="169">
        <f>VLOOKUP(A759,BASE.!$A$2:$T$878,20,FALSE)</f>
        <v>39143</v>
      </c>
      <c r="U759" s="183">
        <v>7347</v>
      </c>
      <c r="V759" s="184">
        <v>8016600</v>
      </c>
      <c r="W759" s="184">
        <v>24530796</v>
      </c>
      <c r="X759" s="170">
        <v>44286</v>
      </c>
      <c r="Y759" s="166" t="s">
        <v>7879</v>
      </c>
      <c r="Z759" s="166" t="s">
        <v>7880</v>
      </c>
      <c r="AA759" s="183" t="s">
        <v>7926</v>
      </c>
    </row>
    <row r="760" spans="1:27" x14ac:dyDescent="0.2">
      <c r="A760" s="183">
        <v>7347</v>
      </c>
      <c r="B760" s="124" t="str">
        <f>VLOOKUP(A760,BASE.!$A$2:$T$878,2,FALSE)</f>
        <v>Fundación León Bloy para la Promoción Integral de la Familia</v>
      </c>
      <c r="C760" s="124">
        <f>VLOOKUP(A760,BASE.!$A$2:$T$878,3,FALSE)</f>
        <v>653176902</v>
      </c>
      <c r="D760" s="124" t="str">
        <f>VLOOKUP(A760,BASE.!$A$2:$T$878,4,FALSE)</f>
        <v>Fundación de Derecho Privado.</v>
      </c>
      <c r="E760" s="124" t="str">
        <f>VLOOKUP(A760,BASE.!$A$2:$T$878,5,FALSE)</f>
        <v>Otorgado por Decreto Supremo Nº 3080, de fecha 21 de septiembre de 2004, por el Ministerio de Justicia.</v>
      </c>
      <c r="F760" s="124" t="str">
        <f>VLOOKUP(A760,BASE.!$A$2:$T$878,6,FALSE)</f>
        <v>Certificado de Vigencia, folio Nº 500355343116, emitido por el SRCeI con fecha 10 de noviembre de 2020.</v>
      </c>
      <c r="G760" s="124" t="str">
        <f>VLOOKUP(A760,BASE.!$A$2:$T$878,7,FALSE)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0" s="124" t="str">
        <f>VLOOKUP(A760,BASE.!$A$2:$T$878,8,FALSE)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0" s="124" t="str">
        <f>VLOOKUP(A760,BASE.!$A$2:$T$878,9,FALSE)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0" s="124" t="str">
        <f>VLOOKUP(A760,BASE.!$A$2:$T$878,10,FALSE)</f>
        <v>: Según consta en escritura pública de Acta de Sesión extraordinaria, de fecha 22 de noviembre de 2016, reducida a escritura pública con fecha 07 de diciembre de 2016, ante don Alberto Mozo Aguilar, Titular de la Cuadragésima Notaría de Santiago.</v>
      </c>
      <c r="K760" s="124" t="str">
        <f>VLOOKUP(A760,BASE.!$A$2:$T$878,11,FALSE)</f>
        <v xml:space="preserve">Representante Legal: 
Juan Alberto Rabah Cahbar, 
</v>
      </c>
      <c r="L760" s="124" t="str">
        <f>VLOOKUP(A760,BASE.!$A$2:$T$878,12,FALSE)</f>
        <v xml:space="preserve">Coronel Santiago Bueras Nº 182, comuna de Santiago, Región Metropolitana.
</v>
      </c>
      <c r="M760" s="124" t="str">
        <f>VLOOKUP(A760,BASE.!$A$2:$T$878,13,FALSE)</f>
        <v>XIII</v>
      </c>
      <c r="N760" s="124" t="str">
        <f>VLOOKUP(A760,BASE.!$A$2:$T$878,14,FALSE)</f>
        <v>Santiago</v>
      </c>
      <c r="O760" s="124" t="str">
        <f>VLOOKUP(A760,BASE.!$A$2:$T$878,15,FALSE)</f>
        <v>(02) 6648857- 6385219</v>
      </c>
      <c r="P760" s="124" t="str">
        <f>VLOOKUP(A760,BASE.!$A$2:$T$878,16,FALSE)</f>
        <v xml:space="preserve">contacto@fundacionleonbloy.cl 
www.fundacionleonbloy.cl
</v>
      </c>
      <c r="Q760" s="124">
        <f>VLOOKUP(A760,BASE.!$A$2:$T$878,17,FALSE)</f>
        <v>0</v>
      </c>
      <c r="R760" s="124" t="str">
        <f>VLOOKUP(A760,BASE.!$A$2:$T$878,18,FALSE)</f>
        <v>93401: Instituciones de Asistencia Social.</v>
      </c>
      <c r="S760" s="124" t="str">
        <f>VLOOKUP(A760,BASE.!$A$2:$T$878,19,FALSE)</f>
        <v xml:space="preserve">Certificado Financiero correspondiente al año 2019, aprobados por Subdepartamento de Supervisión Financiera. </v>
      </c>
      <c r="T760" s="169">
        <f>VLOOKUP(A760,BASE.!$A$2:$T$878,20,FALSE)</f>
        <v>39143</v>
      </c>
      <c r="U760" s="183">
        <v>7347</v>
      </c>
      <c r="V760" s="184">
        <v>42327648</v>
      </c>
      <c r="W760" s="184">
        <v>103734804</v>
      </c>
      <c r="X760" s="170">
        <v>44286</v>
      </c>
      <c r="Y760" s="166" t="s">
        <v>7879</v>
      </c>
      <c r="Z760" s="166" t="s">
        <v>7880</v>
      </c>
      <c r="AA760" s="183" t="s">
        <v>7927</v>
      </c>
    </row>
    <row r="761" spans="1:27" x14ac:dyDescent="0.2">
      <c r="A761" s="183">
        <v>7347</v>
      </c>
      <c r="B761" s="124" t="str">
        <f>VLOOKUP(A761,BASE.!$A$2:$T$878,2,FALSE)</f>
        <v>Fundación León Bloy para la Promoción Integral de la Familia</v>
      </c>
      <c r="C761" s="124">
        <f>VLOOKUP(A761,BASE.!$A$2:$T$878,3,FALSE)</f>
        <v>653176902</v>
      </c>
      <c r="D761" s="124" t="str">
        <f>VLOOKUP(A761,BASE.!$A$2:$T$878,4,FALSE)</f>
        <v>Fundación de Derecho Privado.</v>
      </c>
      <c r="E761" s="124" t="str">
        <f>VLOOKUP(A761,BASE.!$A$2:$T$878,5,FALSE)</f>
        <v>Otorgado por Decreto Supremo Nº 3080, de fecha 21 de septiembre de 2004, por el Ministerio de Justicia.</v>
      </c>
      <c r="F761" s="124" t="str">
        <f>VLOOKUP(A761,BASE.!$A$2:$T$878,6,FALSE)</f>
        <v>Certificado de Vigencia, folio Nº 500355343116, emitido por el SRCeI con fecha 10 de noviembre de 2020.</v>
      </c>
      <c r="G761" s="124" t="str">
        <f>VLOOKUP(A761,BASE.!$A$2:$T$878,7,FALSE)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1" s="124" t="str">
        <f>VLOOKUP(A761,BASE.!$A$2:$T$878,8,FALSE)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1" s="124" t="str">
        <f>VLOOKUP(A761,BASE.!$A$2:$T$878,9,FALSE)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1" s="124" t="str">
        <f>VLOOKUP(A761,BASE.!$A$2:$T$878,10,FALSE)</f>
        <v>: Según consta en escritura pública de Acta de Sesión extraordinaria, de fecha 22 de noviembre de 2016, reducida a escritura pública con fecha 07 de diciembre de 2016, ante don Alberto Mozo Aguilar, Titular de la Cuadragésima Notaría de Santiago.</v>
      </c>
      <c r="K761" s="124" t="str">
        <f>VLOOKUP(A761,BASE.!$A$2:$T$878,11,FALSE)</f>
        <v xml:space="preserve">Representante Legal: 
Juan Alberto Rabah Cahbar, 
</v>
      </c>
      <c r="L761" s="124" t="str">
        <f>VLOOKUP(A761,BASE.!$A$2:$T$878,12,FALSE)</f>
        <v xml:space="preserve">Coronel Santiago Bueras Nº 182, comuna de Santiago, Región Metropolitana.
</v>
      </c>
      <c r="M761" s="124" t="str">
        <f>VLOOKUP(A761,BASE.!$A$2:$T$878,13,FALSE)</f>
        <v>XIII</v>
      </c>
      <c r="N761" s="124" t="str">
        <f>VLOOKUP(A761,BASE.!$A$2:$T$878,14,FALSE)</f>
        <v>Santiago</v>
      </c>
      <c r="O761" s="124" t="str">
        <f>VLOOKUP(A761,BASE.!$A$2:$T$878,15,FALSE)</f>
        <v>(02) 6648857- 6385219</v>
      </c>
      <c r="P761" s="124" t="str">
        <f>VLOOKUP(A761,BASE.!$A$2:$T$878,16,FALSE)</f>
        <v xml:space="preserve">contacto@fundacionleonbloy.cl 
www.fundacionleonbloy.cl
</v>
      </c>
      <c r="Q761" s="124">
        <f>VLOOKUP(A761,BASE.!$A$2:$T$878,17,FALSE)</f>
        <v>0</v>
      </c>
      <c r="R761" s="124" t="str">
        <f>VLOOKUP(A761,BASE.!$A$2:$T$878,18,FALSE)</f>
        <v>93401: Instituciones de Asistencia Social.</v>
      </c>
      <c r="S761" s="124" t="str">
        <f>VLOOKUP(A761,BASE.!$A$2:$T$878,19,FALSE)</f>
        <v xml:space="preserve">Certificado Financiero correspondiente al año 2019, aprobados por Subdepartamento de Supervisión Financiera. </v>
      </c>
      <c r="T761" s="169">
        <f>VLOOKUP(A761,BASE.!$A$2:$T$878,20,FALSE)</f>
        <v>39143</v>
      </c>
      <c r="U761" s="183">
        <v>7347</v>
      </c>
      <c r="V761" s="184">
        <v>22684392</v>
      </c>
      <c r="W761" s="184">
        <v>53326768</v>
      </c>
      <c r="X761" s="170">
        <v>44286</v>
      </c>
      <c r="Y761" s="166" t="s">
        <v>7879</v>
      </c>
      <c r="Z761" s="166" t="s">
        <v>7880</v>
      </c>
      <c r="AA761" s="183" t="s">
        <v>7898</v>
      </c>
    </row>
    <row r="762" spans="1:27" x14ac:dyDescent="0.2">
      <c r="A762" s="183">
        <v>7347</v>
      </c>
      <c r="B762" s="124" t="str">
        <f>VLOOKUP(A762,BASE.!$A$2:$T$878,2,FALSE)</f>
        <v>Fundación León Bloy para la Promoción Integral de la Familia</v>
      </c>
      <c r="C762" s="124">
        <f>VLOOKUP(A762,BASE.!$A$2:$T$878,3,FALSE)</f>
        <v>653176902</v>
      </c>
      <c r="D762" s="124" t="str">
        <f>VLOOKUP(A762,BASE.!$A$2:$T$878,4,FALSE)</f>
        <v>Fundación de Derecho Privado.</v>
      </c>
      <c r="E762" s="124" t="str">
        <f>VLOOKUP(A762,BASE.!$A$2:$T$878,5,FALSE)</f>
        <v>Otorgado por Decreto Supremo Nº 3080, de fecha 21 de septiembre de 2004, por el Ministerio de Justicia.</v>
      </c>
      <c r="F762" s="124" t="str">
        <f>VLOOKUP(A762,BASE.!$A$2:$T$878,6,FALSE)</f>
        <v>Certificado de Vigencia, folio Nº 500355343116, emitido por el SRCeI con fecha 10 de noviembre de 2020.</v>
      </c>
      <c r="G762" s="124" t="str">
        <f>VLOOKUP(A762,BASE.!$A$2:$T$878,7,FALSE)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2" s="124" t="str">
        <f>VLOOKUP(A762,BASE.!$A$2:$T$878,8,FALSE)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2" s="124" t="str">
        <f>VLOOKUP(A762,BASE.!$A$2:$T$878,9,FALSE)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2" s="124" t="str">
        <f>VLOOKUP(A762,BASE.!$A$2:$T$878,10,FALSE)</f>
        <v>: Según consta en escritura pública de Acta de Sesión extraordinaria, de fecha 22 de noviembre de 2016, reducida a escritura pública con fecha 07 de diciembre de 2016, ante don Alberto Mozo Aguilar, Titular de la Cuadragésima Notaría de Santiago.</v>
      </c>
      <c r="K762" s="124" t="str">
        <f>VLOOKUP(A762,BASE.!$A$2:$T$878,11,FALSE)</f>
        <v xml:space="preserve">Representante Legal: 
Juan Alberto Rabah Cahbar, 
</v>
      </c>
      <c r="L762" s="124" t="str">
        <f>VLOOKUP(A762,BASE.!$A$2:$T$878,12,FALSE)</f>
        <v xml:space="preserve">Coronel Santiago Bueras Nº 182, comuna de Santiago, Región Metropolitana.
</v>
      </c>
      <c r="M762" s="124" t="str">
        <f>VLOOKUP(A762,BASE.!$A$2:$T$878,13,FALSE)</f>
        <v>XIII</v>
      </c>
      <c r="N762" s="124" t="str">
        <f>VLOOKUP(A762,BASE.!$A$2:$T$878,14,FALSE)</f>
        <v>Santiago</v>
      </c>
      <c r="O762" s="124" t="str">
        <f>VLOOKUP(A762,BASE.!$A$2:$T$878,15,FALSE)</f>
        <v>(02) 6648857- 6385219</v>
      </c>
      <c r="P762" s="124" t="str">
        <f>VLOOKUP(A762,BASE.!$A$2:$T$878,16,FALSE)</f>
        <v xml:space="preserve">contacto@fundacionleonbloy.cl 
www.fundacionleonbloy.cl
</v>
      </c>
      <c r="Q762" s="124">
        <f>VLOOKUP(A762,BASE.!$A$2:$T$878,17,FALSE)</f>
        <v>0</v>
      </c>
      <c r="R762" s="124" t="str">
        <f>VLOOKUP(A762,BASE.!$A$2:$T$878,18,FALSE)</f>
        <v>93401: Instituciones de Asistencia Social.</v>
      </c>
      <c r="S762" s="124" t="str">
        <f>VLOOKUP(A762,BASE.!$A$2:$T$878,19,FALSE)</f>
        <v xml:space="preserve">Certificado Financiero correspondiente al año 2019, aprobados por Subdepartamento de Supervisión Financiera. </v>
      </c>
      <c r="T762" s="169">
        <f>VLOOKUP(A762,BASE.!$A$2:$T$878,20,FALSE)</f>
        <v>39143</v>
      </c>
      <c r="U762" s="183">
        <v>7347</v>
      </c>
      <c r="V762" s="184">
        <v>9940584</v>
      </c>
      <c r="W762" s="184">
        <v>32387064</v>
      </c>
      <c r="X762" s="170">
        <v>44286</v>
      </c>
      <c r="Y762" s="166" t="s">
        <v>7879</v>
      </c>
      <c r="Z762" s="166" t="s">
        <v>7880</v>
      </c>
      <c r="AA762" s="183" t="s">
        <v>7967</v>
      </c>
    </row>
    <row r="763" spans="1:27" x14ac:dyDescent="0.2">
      <c r="A763" s="183">
        <v>7347</v>
      </c>
      <c r="B763" s="124" t="str">
        <f>VLOOKUP(A763,BASE.!$A$2:$T$878,2,FALSE)</f>
        <v>Fundación León Bloy para la Promoción Integral de la Familia</v>
      </c>
      <c r="C763" s="124">
        <f>VLOOKUP(A763,BASE.!$A$2:$T$878,3,FALSE)</f>
        <v>653176902</v>
      </c>
      <c r="D763" s="124" t="str">
        <f>VLOOKUP(A763,BASE.!$A$2:$T$878,4,FALSE)</f>
        <v>Fundación de Derecho Privado.</v>
      </c>
      <c r="E763" s="124" t="str">
        <f>VLOOKUP(A763,BASE.!$A$2:$T$878,5,FALSE)</f>
        <v>Otorgado por Decreto Supremo Nº 3080, de fecha 21 de septiembre de 2004, por el Ministerio de Justicia.</v>
      </c>
      <c r="F763" s="124" t="str">
        <f>VLOOKUP(A763,BASE.!$A$2:$T$878,6,FALSE)</f>
        <v>Certificado de Vigencia, folio Nº 500355343116, emitido por el SRCeI con fecha 10 de noviembre de 2020.</v>
      </c>
      <c r="G763" s="124" t="str">
        <f>VLOOKUP(A763,BASE.!$A$2:$T$878,7,FALSE)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3" s="124" t="str">
        <f>VLOOKUP(A763,BASE.!$A$2:$T$878,8,FALSE)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3" s="124" t="str">
        <f>VLOOKUP(A763,BASE.!$A$2:$T$878,9,FALSE)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3" s="124" t="str">
        <f>VLOOKUP(A763,BASE.!$A$2:$T$878,10,FALSE)</f>
        <v>: Según consta en escritura pública de Acta de Sesión extraordinaria, de fecha 22 de noviembre de 2016, reducida a escritura pública con fecha 07 de diciembre de 2016, ante don Alberto Mozo Aguilar, Titular de la Cuadragésima Notaría de Santiago.</v>
      </c>
      <c r="K763" s="124" t="str">
        <f>VLOOKUP(A763,BASE.!$A$2:$T$878,11,FALSE)</f>
        <v xml:space="preserve">Representante Legal: 
Juan Alberto Rabah Cahbar, 
</v>
      </c>
      <c r="L763" s="124" t="str">
        <f>VLOOKUP(A763,BASE.!$A$2:$T$878,12,FALSE)</f>
        <v xml:space="preserve">Coronel Santiago Bueras Nº 182, comuna de Santiago, Región Metropolitana.
</v>
      </c>
      <c r="M763" s="124" t="str">
        <f>VLOOKUP(A763,BASE.!$A$2:$T$878,13,FALSE)</f>
        <v>XIII</v>
      </c>
      <c r="N763" s="124" t="str">
        <f>VLOOKUP(A763,BASE.!$A$2:$T$878,14,FALSE)</f>
        <v>Santiago</v>
      </c>
      <c r="O763" s="124" t="str">
        <f>VLOOKUP(A763,BASE.!$A$2:$T$878,15,FALSE)</f>
        <v>(02) 6648857- 6385219</v>
      </c>
      <c r="P763" s="124" t="str">
        <f>VLOOKUP(A763,BASE.!$A$2:$T$878,16,FALSE)</f>
        <v xml:space="preserve">contacto@fundacionleonbloy.cl 
www.fundacionleonbloy.cl
</v>
      </c>
      <c r="Q763" s="124">
        <f>VLOOKUP(A763,BASE.!$A$2:$T$878,17,FALSE)</f>
        <v>0</v>
      </c>
      <c r="R763" s="124" t="str">
        <f>VLOOKUP(A763,BASE.!$A$2:$T$878,18,FALSE)</f>
        <v>93401: Instituciones de Asistencia Social.</v>
      </c>
      <c r="S763" s="124" t="str">
        <f>VLOOKUP(A763,BASE.!$A$2:$T$878,19,FALSE)</f>
        <v xml:space="preserve">Certificado Financiero correspondiente al año 2019, aprobados por Subdepartamento de Supervisión Financiera. </v>
      </c>
      <c r="T763" s="169">
        <f>VLOOKUP(A763,BASE.!$A$2:$T$878,20,FALSE)</f>
        <v>39143</v>
      </c>
      <c r="U763" s="183">
        <v>7347</v>
      </c>
      <c r="V763" s="184">
        <v>16291800</v>
      </c>
      <c r="W763" s="184">
        <v>48875400</v>
      </c>
      <c r="X763" s="170">
        <v>44286</v>
      </c>
      <c r="Y763" s="166" t="s">
        <v>7879</v>
      </c>
      <c r="Z763" s="166" t="s">
        <v>7880</v>
      </c>
      <c r="AA763" s="183" t="s">
        <v>8000</v>
      </c>
    </row>
    <row r="764" spans="1:27" x14ac:dyDescent="0.2">
      <c r="A764" s="183">
        <v>7347</v>
      </c>
      <c r="B764" s="124" t="str">
        <f>VLOOKUP(A764,BASE.!$A$2:$T$878,2,FALSE)</f>
        <v>Fundación León Bloy para la Promoción Integral de la Familia</v>
      </c>
      <c r="C764" s="124">
        <f>VLOOKUP(A764,BASE.!$A$2:$T$878,3,FALSE)</f>
        <v>653176902</v>
      </c>
      <c r="D764" s="124" t="str">
        <f>VLOOKUP(A764,BASE.!$A$2:$T$878,4,FALSE)</f>
        <v>Fundación de Derecho Privado.</v>
      </c>
      <c r="E764" s="124" t="str">
        <f>VLOOKUP(A764,BASE.!$A$2:$T$878,5,FALSE)</f>
        <v>Otorgado por Decreto Supremo Nº 3080, de fecha 21 de septiembre de 2004, por el Ministerio de Justicia.</v>
      </c>
      <c r="F764" s="124" t="str">
        <f>VLOOKUP(A764,BASE.!$A$2:$T$878,6,FALSE)</f>
        <v>Certificado de Vigencia, folio Nº 500355343116, emitido por el SRCeI con fecha 10 de noviembre de 2020.</v>
      </c>
      <c r="G764" s="124" t="str">
        <f>VLOOKUP(A764,BASE.!$A$2:$T$878,7,FALSE)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4" s="124" t="str">
        <f>VLOOKUP(A764,BASE.!$A$2:$T$878,8,FALSE)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4" s="124" t="str">
        <f>VLOOKUP(A764,BASE.!$A$2:$T$878,9,FALSE)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4" s="124" t="str">
        <f>VLOOKUP(A764,BASE.!$A$2:$T$878,10,FALSE)</f>
        <v>: Según consta en escritura pública de Acta de Sesión extraordinaria, de fecha 22 de noviembre de 2016, reducida a escritura pública con fecha 07 de diciembre de 2016, ante don Alberto Mozo Aguilar, Titular de la Cuadragésima Notaría de Santiago.</v>
      </c>
      <c r="K764" s="124" t="str">
        <f>VLOOKUP(A764,BASE.!$A$2:$T$878,11,FALSE)</f>
        <v xml:space="preserve">Representante Legal: 
Juan Alberto Rabah Cahbar, 
</v>
      </c>
      <c r="L764" s="124" t="str">
        <f>VLOOKUP(A764,BASE.!$A$2:$T$878,12,FALSE)</f>
        <v xml:space="preserve">Coronel Santiago Bueras Nº 182, comuna de Santiago, Región Metropolitana.
</v>
      </c>
      <c r="M764" s="124" t="str">
        <f>VLOOKUP(A764,BASE.!$A$2:$T$878,13,FALSE)</f>
        <v>XIII</v>
      </c>
      <c r="N764" s="124" t="str">
        <f>VLOOKUP(A764,BASE.!$A$2:$T$878,14,FALSE)</f>
        <v>Santiago</v>
      </c>
      <c r="O764" s="124" t="str">
        <f>VLOOKUP(A764,BASE.!$A$2:$T$878,15,FALSE)</f>
        <v>(02) 6648857- 6385219</v>
      </c>
      <c r="P764" s="124" t="str">
        <f>VLOOKUP(A764,BASE.!$A$2:$T$878,16,FALSE)</f>
        <v xml:space="preserve">contacto@fundacionleonbloy.cl 
www.fundacionleonbloy.cl
</v>
      </c>
      <c r="Q764" s="124">
        <f>VLOOKUP(A764,BASE.!$A$2:$T$878,17,FALSE)</f>
        <v>0</v>
      </c>
      <c r="R764" s="124" t="str">
        <f>VLOOKUP(A764,BASE.!$A$2:$T$878,18,FALSE)</f>
        <v>93401: Instituciones de Asistencia Social.</v>
      </c>
      <c r="S764" s="124" t="str">
        <f>VLOOKUP(A764,BASE.!$A$2:$T$878,19,FALSE)</f>
        <v xml:space="preserve">Certificado Financiero correspondiente al año 2019, aprobados por Subdepartamento de Supervisión Financiera. </v>
      </c>
      <c r="T764" s="169">
        <f>VLOOKUP(A764,BASE.!$A$2:$T$878,20,FALSE)</f>
        <v>39143</v>
      </c>
      <c r="U764" s="183">
        <v>7347</v>
      </c>
      <c r="V764" s="184">
        <v>21084520</v>
      </c>
      <c r="W764" s="184">
        <v>52544072</v>
      </c>
      <c r="X764" s="170">
        <v>44286</v>
      </c>
      <c r="Y764" s="166" t="s">
        <v>7879</v>
      </c>
      <c r="Z764" s="166" t="s">
        <v>7880</v>
      </c>
      <c r="AA764" s="183" t="s">
        <v>7989</v>
      </c>
    </row>
    <row r="765" spans="1:27" x14ac:dyDescent="0.2">
      <c r="A765" s="183">
        <v>7347</v>
      </c>
      <c r="B765" s="124" t="str">
        <f>VLOOKUP(A765,BASE.!$A$2:$T$878,2,FALSE)</f>
        <v>Fundación León Bloy para la Promoción Integral de la Familia</v>
      </c>
      <c r="C765" s="124">
        <f>VLOOKUP(A765,BASE.!$A$2:$T$878,3,FALSE)</f>
        <v>653176902</v>
      </c>
      <c r="D765" s="124" t="str">
        <f>VLOOKUP(A765,BASE.!$A$2:$T$878,4,FALSE)</f>
        <v>Fundación de Derecho Privado.</v>
      </c>
      <c r="E765" s="124" t="str">
        <f>VLOOKUP(A765,BASE.!$A$2:$T$878,5,FALSE)</f>
        <v>Otorgado por Decreto Supremo Nº 3080, de fecha 21 de septiembre de 2004, por el Ministerio de Justicia.</v>
      </c>
      <c r="F765" s="124" t="str">
        <f>VLOOKUP(A765,BASE.!$A$2:$T$878,6,FALSE)</f>
        <v>Certificado de Vigencia, folio Nº 500355343116, emitido por el SRCeI con fecha 10 de noviembre de 2020.</v>
      </c>
      <c r="G765" s="124" t="str">
        <f>VLOOKUP(A765,BASE.!$A$2:$T$878,7,FALSE)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5" s="124" t="str">
        <f>VLOOKUP(A765,BASE.!$A$2:$T$878,8,FALSE)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5" s="124" t="str">
        <f>VLOOKUP(A765,BASE.!$A$2:$T$878,9,FALSE)</f>
        <v>Durarán en su cargo 5 años, ello de acuerdo con la Modificación de Estatutos, de fecha 08 de febrero de 2017, reducida a escritura, con fecha 23 de febrero de 2017, ante don Alberto Mozó Aguilar, Notario Público Titular de la Cuadragésima Notaría de Santiago.</v>
      </c>
      <c r="J765" s="124" t="str">
        <f>VLOOKUP(A765,BASE.!$A$2:$T$878,10,FALSE)</f>
        <v>: Según consta en escritura pública de Acta de Sesión extraordinaria, de fecha 22 de noviembre de 2016, reducida a escritura pública con fecha 07 de diciembre de 2016, ante don Alberto Mozo Aguilar, Titular de la Cuadragésima Notaría de Santiago.</v>
      </c>
      <c r="K765" s="124" t="str">
        <f>VLOOKUP(A765,BASE.!$A$2:$T$878,11,FALSE)</f>
        <v xml:space="preserve">Representante Legal: 
Juan Alberto Rabah Cahbar, 
</v>
      </c>
      <c r="L765" s="124" t="str">
        <f>VLOOKUP(A765,BASE.!$A$2:$T$878,12,FALSE)</f>
        <v xml:space="preserve">Coronel Santiago Bueras Nº 182, comuna de Santiago, Región Metropolitana.
</v>
      </c>
      <c r="M765" s="124" t="str">
        <f>VLOOKUP(A765,BASE.!$A$2:$T$878,13,FALSE)</f>
        <v>XIII</v>
      </c>
      <c r="N765" s="124" t="str">
        <f>VLOOKUP(A765,BASE.!$A$2:$T$878,14,FALSE)</f>
        <v>Santiago</v>
      </c>
      <c r="O765" s="124" t="str">
        <f>VLOOKUP(A765,BASE.!$A$2:$T$878,15,FALSE)</f>
        <v>(02) 6648857- 6385219</v>
      </c>
      <c r="P765" s="124" t="str">
        <f>VLOOKUP(A765,BASE.!$A$2:$T$878,16,FALSE)</f>
        <v xml:space="preserve">contacto@fundacionleonbloy.cl 
www.fundacionleonbloy.cl
</v>
      </c>
      <c r="Q765" s="124">
        <f>VLOOKUP(A765,BASE.!$A$2:$T$878,17,FALSE)</f>
        <v>0</v>
      </c>
      <c r="R765" s="124" t="str">
        <f>VLOOKUP(A765,BASE.!$A$2:$T$878,18,FALSE)</f>
        <v>93401: Instituciones de Asistencia Social.</v>
      </c>
      <c r="S765" s="124" t="str">
        <f>VLOOKUP(A765,BASE.!$A$2:$T$878,19,FALSE)</f>
        <v xml:space="preserve">Certificado Financiero correspondiente al año 2019, aprobados por Subdepartamento de Supervisión Financiera. </v>
      </c>
      <c r="T765" s="169">
        <f>VLOOKUP(A765,BASE.!$A$2:$T$878,20,FALSE)</f>
        <v>39143</v>
      </c>
      <c r="U765" s="183">
        <v>7347</v>
      </c>
      <c r="V765" s="184">
        <v>22459533</v>
      </c>
      <c r="W765" s="184">
        <v>88955937</v>
      </c>
      <c r="X765" s="170">
        <v>44286</v>
      </c>
      <c r="Y765" s="166" t="s">
        <v>7879</v>
      </c>
      <c r="Z765" s="166" t="s">
        <v>7880</v>
      </c>
      <c r="AA765" s="183" t="s">
        <v>6479</v>
      </c>
    </row>
    <row r="766" spans="1:27" x14ac:dyDescent="0.2">
      <c r="A766" s="183">
        <v>7350</v>
      </c>
      <c r="B766" s="124" t="str">
        <f>VLOOKUP(A766,BASE.!$A$2:$T$878,2,FALSE)</f>
        <v>Organización No Gubernamental de Desarrollo Corporación de Desarrollo Social El Conquistador.</v>
      </c>
      <c r="C766" s="124">
        <f>VLOOKUP(A766,BASE.!$A$2:$T$878,3,FALSE)</f>
        <v>650086104</v>
      </c>
      <c r="D766" s="124" t="str">
        <f>VLOOKUP(A766,BASE.!$A$2:$T$878,4,FALSE)</f>
        <v>Corporación de Derecho Privado.</v>
      </c>
      <c r="E766" s="124" t="str">
        <f>VLOOKUP(A766,BASE.!$A$2:$T$878,5,FALSE)</f>
        <v>Otorgado por Decreto Supremo Nº 170, de fecha 19 de febrero de 2001, del Ministerio de Justicia.</v>
      </c>
      <c r="F766" s="124" t="str">
        <f>VLOOKUP(A766,BASE.!$A$2:$T$878,6,FALSE)</f>
        <v xml:space="preserve">Certificado de Vigencia de Persona Jurídica sin Fines de Lucro, emitido por el SRCEI, de fecha 2 de septiembre de 2020, folio 500343725819
</v>
      </c>
      <c r="G766" s="124" t="str">
        <f>VLOOKUP(A766,BASE.!$A$2:$T$878,7,FALSE)</f>
        <v>Promoción del desarrollo, especialmente de las personas, familias, grupos y comunidades que viven en condiciones de pobreza y/o marginalidad.</v>
      </c>
      <c r="H766" s="124" t="str">
        <f>VLOOKUP(A766,BASE.!$A$2:$T$878,8,FALSE)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6" s="124" t="str">
        <f>VLOOKUP(A766,BASE.!$A$2:$T$878,9,FALSE)</f>
        <v>Se renueva cada dos años.</v>
      </c>
      <c r="J766" s="124" t="str">
        <f>VLOOKUP(A766,BASE.!$A$2:$T$878,10,FALSE)</f>
        <v>De 12 de abril de 2019 a 12 de abril de 2021.</v>
      </c>
      <c r="K766" s="124" t="str">
        <f>VLOOKUP(A766,BASE.!$A$2:$T$878,11,FALSE)</f>
        <v xml:space="preserve">Presidente: Carlos Eduardo Placencia Zapata             </v>
      </c>
      <c r="L766" s="124" t="str">
        <f>VLOOKUP(A766,BASE.!$A$2:$T$878,12,FALSE)</f>
        <v>Ortiz de Rosas N° 395, Oficina N° 23 A, comuna de Quirihue, Provincia de Ñuble, Décimo Sexta Región.</v>
      </c>
      <c r="M766" s="124" t="str">
        <f>VLOOKUP(A766,BASE.!$A$2:$T$878,13,FALSE)</f>
        <v>XVI</v>
      </c>
      <c r="N766" s="124" t="str">
        <f>VLOOKUP(A766,BASE.!$A$2:$T$878,14,FALSE)</f>
        <v>Ñuble</v>
      </c>
      <c r="O766" s="124" t="str">
        <f>VLOOKUP(A766,BASE.!$A$2:$T$878,15,FALSE)</f>
        <v>96456966-7498981</v>
      </c>
      <c r="P766" s="124" t="str">
        <f>VLOOKUP(A766,BASE.!$A$2:$T$878,16,FALSE)</f>
        <v xml:space="preserve">corpelconquistador@gmail.com
corpelconquistador@yahoo.es </v>
      </c>
      <c r="Q766" s="124">
        <f>VLOOKUP(A766,BASE.!$A$2:$T$878,17,FALSE)</f>
        <v>0</v>
      </c>
      <c r="R766" s="124" t="str">
        <f>VLOOKUP(A766,BASE.!$A$2:$T$878,18,FALSE)</f>
        <v xml:space="preserve">93401: Institución de Asistencia Social  </v>
      </c>
      <c r="S766" s="124" t="str">
        <f>VLOOKUP(A766,BASE.!$A$2:$T$878,19,FALSE)</f>
        <v>Certificado de Antecedentes Financieros correspondiente al año 2019, aprobados por el Subdepartamento de Supervisión Nacional.</v>
      </c>
      <c r="T766" s="169">
        <f>VLOOKUP(A766,BASE.!$A$2:$T$878,20,FALSE)</f>
        <v>39171</v>
      </c>
      <c r="U766" s="183">
        <v>7350</v>
      </c>
      <c r="V766" s="184">
        <v>8844120</v>
      </c>
      <c r="W766" s="184">
        <v>36084010</v>
      </c>
      <c r="X766" s="170">
        <v>44286</v>
      </c>
      <c r="Y766" s="166" t="s">
        <v>7879</v>
      </c>
      <c r="Z766" s="166" t="s">
        <v>7880</v>
      </c>
      <c r="AA766" s="183" t="s">
        <v>7901</v>
      </c>
    </row>
    <row r="767" spans="1:27" x14ac:dyDescent="0.2">
      <c r="A767" s="183">
        <v>7350</v>
      </c>
      <c r="B767" s="124" t="str">
        <f>VLOOKUP(A767,BASE.!$A$2:$T$878,2,FALSE)</f>
        <v>Organización No Gubernamental de Desarrollo Corporación de Desarrollo Social El Conquistador.</v>
      </c>
      <c r="C767" s="124">
        <f>VLOOKUP(A767,BASE.!$A$2:$T$878,3,FALSE)</f>
        <v>650086104</v>
      </c>
      <c r="D767" s="124" t="str">
        <f>VLOOKUP(A767,BASE.!$A$2:$T$878,4,FALSE)</f>
        <v>Corporación de Derecho Privado.</v>
      </c>
      <c r="E767" s="124" t="str">
        <f>VLOOKUP(A767,BASE.!$A$2:$T$878,5,FALSE)</f>
        <v>Otorgado por Decreto Supremo Nº 170, de fecha 19 de febrero de 2001, del Ministerio de Justicia.</v>
      </c>
      <c r="F767" s="124" t="str">
        <f>VLOOKUP(A767,BASE.!$A$2:$T$878,6,FALSE)</f>
        <v xml:space="preserve">Certificado de Vigencia de Persona Jurídica sin Fines de Lucro, emitido por el SRCEI, de fecha 2 de septiembre de 2020, folio 500343725819
</v>
      </c>
      <c r="G767" s="124" t="str">
        <f>VLOOKUP(A767,BASE.!$A$2:$T$878,7,FALSE)</f>
        <v>Promoción del desarrollo, especialmente de las personas, familias, grupos y comunidades que viven en condiciones de pobreza y/o marginalidad.</v>
      </c>
      <c r="H767" s="124" t="str">
        <f>VLOOKUP(A767,BASE.!$A$2:$T$878,8,FALSE)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7" s="124" t="str">
        <f>VLOOKUP(A767,BASE.!$A$2:$T$878,9,FALSE)</f>
        <v>Se renueva cada dos años.</v>
      </c>
      <c r="J767" s="124" t="str">
        <f>VLOOKUP(A767,BASE.!$A$2:$T$878,10,FALSE)</f>
        <v>De 12 de abril de 2019 a 12 de abril de 2021.</v>
      </c>
      <c r="K767" s="124" t="str">
        <f>VLOOKUP(A767,BASE.!$A$2:$T$878,11,FALSE)</f>
        <v xml:space="preserve">Presidente: Carlos Eduardo Placencia Zapata             </v>
      </c>
      <c r="L767" s="124" t="str">
        <f>VLOOKUP(A767,BASE.!$A$2:$T$878,12,FALSE)</f>
        <v>Ortiz de Rosas N° 395, Oficina N° 23 A, comuna de Quirihue, Provincia de Ñuble, Décimo Sexta Región.</v>
      </c>
      <c r="M767" s="124" t="str">
        <f>VLOOKUP(A767,BASE.!$A$2:$T$878,13,FALSE)</f>
        <v>XVI</v>
      </c>
      <c r="N767" s="124" t="str">
        <f>VLOOKUP(A767,BASE.!$A$2:$T$878,14,FALSE)</f>
        <v>Ñuble</v>
      </c>
      <c r="O767" s="124" t="str">
        <f>VLOOKUP(A767,BASE.!$A$2:$T$878,15,FALSE)</f>
        <v>96456966-7498981</v>
      </c>
      <c r="P767" s="124" t="str">
        <f>VLOOKUP(A767,BASE.!$A$2:$T$878,16,FALSE)</f>
        <v xml:space="preserve">corpelconquistador@gmail.com
corpelconquistador@yahoo.es </v>
      </c>
      <c r="Q767" s="124">
        <f>VLOOKUP(A767,BASE.!$A$2:$T$878,17,FALSE)</f>
        <v>0</v>
      </c>
      <c r="R767" s="124" t="str">
        <f>VLOOKUP(A767,BASE.!$A$2:$T$878,18,FALSE)</f>
        <v xml:space="preserve">93401: Institución de Asistencia Social  </v>
      </c>
      <c r="S767" s="124" t="str">
        <f>VLOOKUP(A767,BASE.!$A$2:$T$878,19,FALSE)</f>
        <v>Certificado de Antecedentes Financieros correspondiente al año 2019, aprobados por el Subdepartamento de Supervisión Nacional.</v>
      </c>
      <c r="T767" s="169">
        <f>VLOOKUP(A767,BASE.!$A$2:$T$878,20,FALSE)</f>
        <v>39171</v>
      </c>
      <c r="U767" s="183">
        <v>7350</v>
      </c>
      <c r="V767" s="184">
        <v>13000857</v>
      </c>
      <c r="W767" s="184">
        <v>34403627</v>
      </c>
      <c r="X767" s="170">
        <v>44286</v>
      </c>
      <c r="Y767" s="166" t="s">
        <v>7879</v>
      </c>
      <c r="Z767" s="166" t="s">
        <v>7880</v>
      </c>
      <c r="AA767" s="183" t="s">
        <v>8075</v>
      </c>
    </row>
    <row r="768" spans="1:27" x14ac:dyDescent="0.2">
      <c r="A768" s="183">
        <v>7350</v>
      </c>
      <c r="B768" s="124" t="str">
        <f>VLOOKUP(A768,BASE.!$A$2:$T$878,2,FALSE)</f>
        <v>Organización No Gubernamental de Desarrollo Corporación de Desarrollo Social El Conquistador.</v>
      </c>
      <c r="C768" s="124">
        <f>VLOOKUP(A768,BASE.!$A$2:$T$878,3,FALSE)</f>
        <v>650086104</v>
      </c>
      <c r="D768" s="124" t="str">
        <f>VLOOKUP(A768,BASE.!$A$2:$T$878,4,FALSE)</f>
        <v>Corporación de Derecho Privado.</v>
      </c>
      <c r="E768" s="124" t="str">
        <f>VLOOKUP(A768,BASE.!$A$2:$T$878,5,FALSE)</f>
        <v>Otorgado por Decreto Supremo Nº 170, de fecha 19 de febrero de 2001, del Ministerio de Justicia.</v>
      </c>
      <c r="F768" s="124" t="str">
        <f>VLOOKUP(A768,BASE.!$A$2:$T$878,6,FALSE)</f>
        <v xml:space="preserve">Certificado de Vigencia de Persona Jurídica sin Fines de Lucro, emitido por el SRCEI, de fecha 2 de septiembre de 2020, folio 500343725819
</v>
      </c>
      <c r="G768" s="124" t="str">
        <f>VLOOKUP(A768,BASE.!$A$2:$T$878,7,FALSE)</f>
        <v>Promoción del desarrollo, especialmente de las personas, familias, grupos y comunidades que viven en condiciones de pobreza y/o marginalidad.</v>
      </c>
      <c r="H768" s="124" t="str">
        <f>VLOOKUP(A768,BASE.!$A$2:$T$878,8,FALSE)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8" s="124" t="str">
        <f>VLOOKUP(A768,BASE.!$A$2:$T$878,9,FALSE)</f>
        <v>Se renueva cada dos años.</v>
      </c>
      <c r="J768" s="124" t="str">
        <f>VLOOKUP(A768,BASE.!$A$2:$T$878,10,FALSE)</f>
        <v>De 12 de abril de 2019 a 12 de abril de 2021.</v>
      </c>
      <c r="K768" s="124" t="str">
        <f>VLOOKUP(A768,BASE.!$A$2:$T$878,11,FALSE)</f>
        <v xml:space="preserve">Presidente: Carlos Eduardo Placencia Zapata             </v>
      </c>
      <c r="L768" s="124" t="str">
        <f>VLOOKUP(A768,BASE.!$A$2:$T$878,12,FALSE)</f>
        <v>Ortiz de Rosas N° 395, Oficina N° 23 A, comuna de Quirihue, Provincia de Ñuble, Décimo Sexta Región.</v>
      </c>
      <c r="M768" s="124" t="str">
        <f>VLOOKUP(A768,BASE.!$A$2:$T$878,13,FALSE)</f>
        <v>XVI</v>
      </c>
      <c r="N768" s="124" t="str">
        <f>VLOOKUP(A768,BASE.!$A$2:$T$878,14,FALSE)</f>
        <v>Ñuble</v>
      </c>
      <c r="O768" s="124" t="str">
        <f>VLOOKUP(A768,BASE.!$A$2:$T$878,15,FALSE)</f>
        <v>96456966-7498981</v>
      </c>
      <c r="P768" s="124" t="str">
        <f>VLOOKUP(A768,BASE.!$A$2:$T$878,16,FALSE)</f>
        <v xml:space="preserve">corpelconquistador@gmail.com
corpelconquistador@yahoo.es </v>
      </c>
      <c r="Q768" s="124">
        <f>VLOOKUP(A768,BASE.!$A$2:$T$878,17,FALSE)</f>
        <v>0</v>
      </c>
      <c r="R768" s="124" t="str">
        <f>VLOOKUP(A768,BASE.!$A$2:$T$878,18,FALSE)</f>
        <v xml:space="preserve">93401: Institución de Asistencia Social  </v>
      </c>
      <c r="S768" s="124" t="str">
        <f>VLOOKUP(A768,BASE.!$A$2:$T$878,19,FALSE)</f>
        <v>Certificado de Antecedentes Financieros correspondiente al año 2019, aprobados por el Subdepartamento de Supervisión Nacional.</v>
      </c>
      <c r="T768" s="169">
        <f>VLOOKUP(A768,BASE.!$A$2:$T$878,20,FALSE)</f>
        <v>39171</v>
      </c>
      <c r="U768" s="183">
        <v>7350</v>
      </c>
      <c r="V768" s="184">
        <v>18218887</v>
      </c>
      <c r="W768" s="184">
        <v>41921128</v>
      </c>
      <c r="X768" s="170">
        <v>44286</v>
      </c>
      <c r="Y768" s="166" t="s">
        <v>7879</v>
      </c>
      <c r="Z768" s="166" t="s">
        <v>7880</v>
      </c>
      <c r="AA768" s="183" t="s">
        <v>8076</v>
      </c>
    </row>
    <row r="769" spans="1:27" x14ac:dyDescent="0.2">
      <c r="A769" s="183">
        <v>7350</v>
      </c>
      <c r="B769" s="124" t="str">
        <f>VLOOKUP(A769,BASE.!$A$2:$T$878,2,FALSE)</f>
        <v>Organización No Gubernamental de Desarrollo Corporación de Desarrollo Social El Conquistador.</v>
      </c>
      <c r="C769" s="124">
        <f>VLOOKUP(A769,BASE.!$A$2:$T$878,3,FALSE)</f>
        <v>650086104</v>
      </c>
      <c r="D769" s="124" t="str">
        <f>VLOOKUP(A769,BASE.!$A$2:$T$878,4,FALSE)</f>
        <v>Corporación de Derecho Privado.</v>
      </c>
      <c r="E769" s="124" t="str">
        <f>VLOOKUP(A769,BASE.!$A$2:$T$878,5,FALSE)</f>
        <v>Otorgado por Decreto Supremo Nº 170, de fecha 19 de febrero de 2001, del Ministerio de Justicia.</v>
      </c>
      <c r="F769" s="124" t="str">
        <f>VLOOKUP(A769,BASE.!$A$2:$T$878,6,FALSE)</f>
        <v xml:space="preserve">Certificado de Vigencia de Persona Jurídica sin Fines de Lucro, emitido por el SRCEI, de fecha 2 de septiembre de 2020, folio 500343725819
</v>
      </c>
      <c r="G769" s="124" t="str">
        <f>VLOOKUP(A769,BASE.!$A$2:$T$878,7,FALSE)</f>
        <v>Promoción del desarrollo, especialmente de las personas, familias, grupos y comunidades que viven en condiciones de pobreza y/o marginalidad.</v>
      </c>
      <c r="H769" s="124" t="str">
        <f>VLOOKUP(A769,BASE.!$A$2:$T$878,8,FALSE)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69" s="124" t="str">
        <f>VLOOKUP(A769,BASE.!$A$2:$T$878,9,FALSE)</f>
        <v>Se renueva cada dos años.</v>
      </c>
      <c r="J769" s="124" t="str">
        <f>VLOOKUP(A769,BASE.!$A$2:$T$878,10,FALSE)</f>
        <v>De 12 de abril de 2019 a 12 de abril de 2021.</v>
      </c>
      <c r="K769" s="124" t="str">
        <f>VLOOKUP(A769,BASE.!$A$2:$T$878,11,FALSE)</f>
        <v xml:space="preserve">Presidente: Carlos Eduardo Placencia Zapata             </v>
      </c>
      <c r="L769" s="124" t="str">
        <f>VLOOKUP(A769,BASE.!$A$2:$T$878,12,FALSE)</f>
        <v>Ortiz de Rosas N° 395, Oficina N° 23 A, comuna de Quirihue, Provincia de Ñuble, Décimo Sexta Región.</v>
      </c>
      <c r="M769" s="124" t="str">
        <f>VLOOKUP(A769,BASE.!$A$2:$T$878,13,FALSE)</f>
        <v>XVI</v>
      </c>
      <c r="N769" s="124" t="str">
        <f>VLOOKUP(A769,BASE.!$A$2:$T$878,14,FALSE)</f>
        <v>Ñuble</v>
      </c>
      <c r="O769" s="124" t="str">
        <f>VLOOKUP(A769,BASE.!$A$2:$T$878,15,FALSE)</f>
        <v>96456966-7498981</v>
      </c>
      <c r="P769" s="124" t="str">
        <f>VLOOKUP(A769,BASE.!$A$2:$T$878,16,FALSE)</f>
        <v xml:space="preserve">corpelconquistador@gmail.com
corpelconquistador@yahoo.es </v>
      </c>
      <c r="Q769" s="124">
        <f>VLOOKUP(A769,BASE.!$A$2:$T$878,17,FALSE)</f>
        <v>0</v>
      </c>
      <c r="R769" s="124" t="str">
        <f>VLOOKUP(A769,BASE.!$A$2:$T$878,18,FALSE)</f>
        <v xml:space="preserve">93401: Institución de Asistencia Social  </v>
      </c>
      <c r="S769" s="124" t="str">
        <f>VLOOKUP(A769,BASE.!$A$2:$T$878,19,FALSE)</f>
        <v>Certificado de Antecedentes Financieros correspondiente al año 2019, aprobados por el Subdepartamento de Supervisión Nacional.</v>
      </c>
      <c r="T769" s="169">
        <f>VLOOKUP(A769,BASE.!$A$2:$T$878,20,FALSE)</f>
        <v>39171</v>
      </c>
      <c r="U769" s="183">
        <v>7350</v>
      </c>
      <c r="V769" s="184">
        <v>10082297</v>
      </c>
      <c r="W769" s="184">
        <v>25824830</v>
      </c>
      <c r="X769" s="170">
        <v>44286</v>
      </c>
      <c r="Y769" s="166" t="s">
        <v>7879</v>
      </c>
      <c r="Z769" s="166" t="s">
        <v>7880</v>
      </c>
      <c r="AA769" s="183" t="s">
        <v>8088</v>
      </c>
    </row>
    <row r="770" spans="1:27" x14ac:dyDescent="0.2">
      <c r="A770" s="183">
        <v>7350</v>
      </c>
      <c r="B770" s="124" t="str">
        <f>VLOOKUP(A770,BASE.!$A$2:$T$878,2,FALSE)</f>
        <v>Organización No Gubernamental de Desarrollo Corporación de Desarrollo Social El Conquistador.</v>
      </c>
      <c r="C770" s="124">
        <f>VLOOKUP(A770,BASE.!$A$2:$T$878,3,FALSE)</f>
        <v>650086104</v>
      </c>
      <c r="D770" s="124" t="str">
        <f>VLOOKUP(A770,BASE.!$A$2:$T$878,4,FALSE)</f>
        <v>Corporación de Derecho Privado.</v>
      </c>
      <c r="E770" s="124" t="str">
        <f>VLOOKUP(A770,BASE.!$A$2:$T$878,5,FALSE)</f>
        <v>Otorgado por Decreto Supremo Nº 170, de fecha 19 de febrero de 2001, del Ministerio de Justicia.</v>
      </c>
      <c r="F770" s="124" t="str">
        <f>VLOOKUP(A770,BASE.!$A$2:$T$878,6,FALSE)</f>
        <v xml:space="preserve">Certificado de Vigencia de Persona Jurídica sin Fines de Lucro, emitido por el SRCEI, de fecha 2 de septiembre de 2020, folio 500343725819
</v>
      </c>
      <c r="G770" s="124" t="str">
        <f>VLOOKUP(A770,BASE.!$A$2:$T$878,7,FALSE)</f>
        <v>Promoción del desarrollo, especialmente de las personas, familias, grupos y comunidades que viven en condiciones de pobreza y/o marginalidad.</v>
      </c>
      <c r="H770" s="124" t="str">
        <f>VLOOKUP(A770,BASE.!$A$2:$T$878,8,FALSE)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0" s="124" t="str">
        <f>VLOOKUP(A770,BASE.!$A$2:$T$878,9,FALSE)</f>
        <v>Se renueva cada dos años.</v>
      </c>
      <c r="J770" s="124" t="str">
        <f>VLOOKUP(A770,BASE.!$A$2:$T$878,10,FALSE)</f>
        <v>De 12 de abril de 2019 a 12 de abril de 2021.</v>
      </c>
      <c r="K770" s="124" t="str">
        <f>VLOOKUP(A770,BASE.!$A$2:$T$878,11,FALSE)</f>
        <v xml:space="preserve">Presidente: Carlos Eduardo Placencia Zapata             </v>
      </c>
      <c r="L770" s="124" t="str">
        <f>VLOOKUP(A770,BASE.!$A$2:$T$878,12,FALSE)</f>
        <v>Ortiz de Rosas N° 395, Oficina N° 23 A, comuna de Quirihue, Provincia de Ñuble, Décimo Sexta Región.</v>
      </c>
      <c r="M770" s="124" t="str">
        <f>VLOOKUP(A770,BASE.!$A$2:$T$878,13,FALSE)</f>
        <v>XVI</v>
      </c>
      <c r="N770" s="124" t="str">
        <f>VLOOKUP(A770,BASE.!$A$2:$T$878,14,FALSE)</f>
        <v>Ñuble</v>
      </c>
      <c r="O770" s="124" t="str">
        <f>VLOOKUP(A770,BASE.!$A$2:$T$878,15,FALSE)</f>
        <v>96456966-7498981</v>
      </c>
      <c r="P770" s="124" t="str">
        <f>VLOOKUP(A770,BASE.!$A$2:$T$878,16,FALSE)</f>
        <v xml:space="preserve">corpelconquistador@gmail.com
corpelconquistador@yahoo.es </v>
      </c>
      <c r="Q770" s="124">
        <f>VLOOKUP(A770,BASE.!$A$2:$T$878,17,FALSE)</f>
        <v>0</v>
      </c>
      <c r="R770" s="124" t="str">
        <f>VLOOKUP(A770,BASE.!$A$2:$T$878,18,FALSE)</f>
        <v xml:space="preserve">93401: Institución de Asistencia Social  </v>
      </c>
      <c r="S770" s="124" t="str">
        <f>VLOOKUP(A770,BASE.!$A$2:$T$878,19,FALSE)</f>
        <v>Certificado de Antecedentes Financieros correspondiente al año 2019, aprobados por el Subdepartamento de Supervisión Nacional.</v>
      </c>
      <c r="T770" s="169">
        <f>VLOOKUP(A770,BASE.!$A$2:$T$878,20,FALSE)</f>
        <v>39171</v>
      </c>
      <c r="U770" s="183">
        <v>7350</v>
      </c>
      <c r="V770" s="184">
        <v>7075296</v>
      </c>
      <c r="W770" s="184">
        <v>25382624</v>
      </c>
      <c r="X770" s="170">
        <v>44286</v>
      </c>
      <c r="Y770" s="166" t="s">
        <v>7879</v>
      </c>
      <c r="Z770" s="166" t="s">
        <v>7880</v>
      </c>
      <c r="AA770" s="183" t="s">
        <v>8077</v>
      </c>
    </row>
    <row r="771" spans="1:27" x14ac:dyDescent="0.2">
      <c r="A771" s="183">
        <v>7350</v>
      </c>
      <c r="B771" s="124" t="str">
        <f>VLOOKUP(A771,BASE.!$A$2:$T$878,2,FALSE)</f>
        <v>Organización No Gubernamental de Desarrollo Corporación de Desarrollo Social El Conquistador.</v>
      </c>
      <c r="C771" s="124">
        <f>VLOOKUP(A771,BASE.!$A$2:$T$878,3,FALSE)</f>
        <v>650086104</v>
      </c>
      <c r="D771" s="124" t="str">
        <f>VLOOKUP(A771,BASE.!$A$2:$T$878,4,FALSE)</f>
        <v>Corporación de Derecho Privado.</v>
      </c>
      <c r="E771" s="124" t="str">
        <f>VLOOKUP(A771,BASE.!$A$2:$T$878,5,FALSE)</f>
        <v>Otorgado por Decreto Supremo Nº 170, de fecha 19 de febrero de 2001, del Ministerio de Justicia.</v>
      </c>
      <c r="F771" s="124" t="str">
        <f>VLOOKUP(A771,BASE.!$A$2:$T$878,6,FALSE)</f>
        <v xml:space="preserve">Certificado de Vigencia de Persona Jurídica sin Fines de Lucro, emitido por el SRCEI, de fecha 2 de septiembre de 2020, folio 500343725819
</v>
      </c>
      <c r="G771" s="124" t="str">
        <f>VLOOKUP(A771,BASE.!$A$2:$T$878,7,FALSE)</f>
        <v>Promoción del desarrollo, especialmente de las personas, familias, grupos y comunidades que viven en condiciones de pobreza y/o marginalidad.</v>
      </c>
      <c r="H771" s="124" t="str">
        <f>VLOOKUP(A771,BASE.!$A$2:$T$878,8,FALSE)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1" s="124" t="str">
        <f>VLOOKUP(A771,BASE.!$A$2:$T$878,9,FALSE)</f>
        <v>Se renueva cada dos años.</v>
      </c>
      <c r="J771" s="124" t="str">
        <f>VLOOKUP(A771,BASE.!$A$2:$T$878,10,FALSE)</f>
        <v>De 12 de abril de 2019 a 12 de abril de 2021.</v>
      </c>
      <c r="K771" s="124" t="str">
        <f>VLOOKUP(A771,BASE.!$A$2:$T$878,11,FALSE)</f>
        <v xml:space="preserve">Presidente: Carlos Eduardo Placencia Zapata             </v>
      </c>
      <c r="L771" s="124" t="str">
        <f>VLOOKUP(A771,BASE.!$A$2:$T$878,12,FALSE)</f>
        <v>Ortiz de Rosas N° 395, Oficina N° 23 A, comuna de Quirihue, Provincia de Ñuble, Décimo Sexta Región.</v>
      </c>
      <c r="M771" s="124" t="str">
        <f>VLOOKUP(A771,BASE.!$A$2:$T$878,13,FALSE)</f>
        <v>XVI</v>
      </c>
      <c r="N771" s="124" t="str">
        <f>VLOOKUP(A771,BASE.!$A$2:$T$878,14,FALSE)</f>
        <v>Ñuble</v>
      </c>
      <c r="O771" s="124" t="str">
        <f>VLOOKUP(A771,BASE.!$A$2:$T$878,15,FALSE)</f>
        <v>96456966-7498981</v>
      </c>
      <c r="P771" s="124" t="str">
        <f>VLOOKUP(A771,BASE.!$A$2:$T$878,16,FALSE)</f>
        <v xml:space="preserve">corpelconquistador@gmail.com
corpelconquistador@yahoo.es </v>
      </c>
      <c r="Q771" s="124">
        <f>VLOOKUP(A771,BASE.!$A$2:$T$878,17,FALSE)</f>
        <v>0</v>
      </c>
      <c r="R771" s="124" t="str">
        <f>VLOOKUP(A771,BASE.!$A$2:$T$878,18,FALSE)</f>
        <v xml:space="preserve">93401: Institución de Asistencia Social  </v>
      </c>
      <c r="S771" s="124" t="str">
        <f>VLOOKUP(A771,BASE.!$A$2:$T$878,19,FALSE)</f>
        <v>Certificado de Antecedentes Financieros correspondiente al año 2019, aprobados por el Subdepartamento de Supervisión Nacional.</v>
      </c>
      <c r="T771" s="169">
        <f>VLOOKUP(A771,BASE.!$A$2:$T$878,20,FALSE)</f>
        <v>39171</v>
      </c>
      <c r="U771" s="183">
        <v>7350</v>
      </c>
      <c r="V771" s="184">
        <v>9138924</v>
      </c>
      <c r="W771" s="184">
        <v>34545132</v>
      </c>
      <c r="X771" s="170">
        <v>44286</v>
      </c>
      <c r="Y771" s="166" t="s">
        <v>7879</v>
      </c>
      <c r="Z771" s="166" t="s">
        <v>7880</v>
      </c>
      <c r="AA771" s="183" t="s">
        <v>8032</v>
      </c>
    </row>
    <row r="772" spans="1:27" x14ac:dyDescent="0.2">
      <c r="A772" s="183">
        <v>7350</v>
      </c>
      <c r="B772" s="124" t="str">
        <f>VLOOKUP(A772,BASE.!$A$2:$T$878,2,FALSE)</f>
        <v>Organización No Gubernamental de Desarrollo Corporación de Desarrollo Social El Conquistador.</v>
      </c>
      <c r="C772" s="124">
        <f>VLOOKUP(A772,BASE.!$A$2:$T$878,3,FALSE)</f>
        <v>650086104</v>
      </c>
      <c r="D772" s="124" t="str">
        <f>VLOOKUP(A772,BASE.!$A$2:$T$878,4,FALSE)</f>
        <v>Corporación de Derecho Privado.</v>
      </c>
      <c r="E772" s="124" t="str">
        <f>VLOOKUP(A772,BASE.!$A$2:$T$878,5,FALSE)</f>
        <v>Otorgado por Decreto Supremo Nº 170, de fecha 19 de febrero de 2001, del Ministerio de Justicia.</v>
      </c>
      <c r="F772" s="124" t="str">
        <f>VLOOKUP(A772,BASE.!$A$2:$T$878,6,FALSE)</f>
        <v xml:space="preserve">Certificado de Vigencia de Persona Jurídica sin Fines de Lucro, emitido por el SRCEI, de fecha 2 de septiembre de 2020, folio 500343725819
</v>
      </c>
      <c r="G772" s="124" t="str">
        <f>VLOOKUP(A772,BASE.!$A$2:$T$878,7,FALSE)</f>
        <v>Promoción del desarrollo, especialmente de las personas, familias, grupos y comunidades que viven en condiciones de pobreza y/o marginalidad.</v>
      </c>
      <c r="H772" s="124" t="str">
        <f>VLOOKUP(A772,BASE.!$A$2:$T$878,8,FALSE)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2" s="124" t="str">
        <f>VLOOKUP(A772,BASE.!$A$2:$T$878,9,FALSE)</f>
        <v>Se renueva cada dos años.</v>
      </c>
      <c r="J772" s="124" t="str">
        <f>VLOOKUP(A772,BASE.!$A$2:$T$878,10,FALSE)</f>
        <v>De 12 de abril de 2019 a 12 de abril de 2021.</v>
      </c>
      <c r="K772" s="124" t="str">
        <f>VLOOKUP(A772,BASE.!$A$2:$T$878,11,FALSE)</f>
        <v xml:space="preserve">Presidente: Carlos Eduardo Placencia Zapata             </v>
      </c>
      <c r="L772" s="124" t="str">
        <f>VLOOKUP(A772,BASE.!$A$2:$T$878,12,FALSE)</f>
        <v>Ortiz de Rosas N° 395, Oficina N° 23 A, comuna de Quirihue, Provincia de Ñuble, Décimo Sexta Región.</v>
      </c>
      <c r="M772" s="124" t="str">
        <f>VLOOKUP(A772,BASE.!$A$2:$T$878,13,FALSE)</f>
        <v>XVI</v>
      </c>
      <c r="N772" s="124" t="str">
        <f>VLOOKUP(A772,BASE.!$A$2:$T$878,14,FALSE)</f>
        <v>Ñuble</v>
      </c>
      <c r="O772" s="124" t="str">
        <f>VLOOKUP(A772,BASE.!$A$2:$T$878,15,FALSE)</f>
        <v>96456966-7498981</v>
      </c>
      <c r="P772" s="124" t="str">
        <f>VLOOKUP(A772,BASE.!$A$2:$T$878,16,FALSE)</f>
        <v xml:space="preserve">corpelconquistador@gmail.com
corpelconquistador@yahoo.es </v>
      </c>
      <c r="Q772" s="124">
        <f>VLOOKUP(A772,BASE.!$A$2:$T$878,17,FALSE)</f>
        <v>0</v>
      </c>
      <c r="R772" s="124" t="str">
        <f>VLOOKUP(A772,BASE.!$A$2:$T$878,18,FALSE)</f>
        <v xml:space="preserve">93401: Institución de Asistencia Social  </v>
      </c>
      <c r="S772" s="124" t="str">
        <f>VLOOKUP(A772,BASE.!$A$2:$T$878,19,FALSE)</f>
        <v>Certificado de Antecedentes Financieros correspondiente al año 2019, aprobados por el Subdepartamento de Supervisión Nacional.</v>
      </c>
      <c r="T772" s="169">
        <f>VLOOKUP(A772,BASE.!$A$2:$T$878,20,FALSE)</f>
        <v>39171</v>
      </c>
      <c r="U772" s="183">
        <v>7350</v>
      </c>
      <c r="V772" s="184">
        <v>7871267</v>
      </c>
      <c r="W772" s="184">
        <v>34580509</v>
      </c>
      <c r="X772" s="170">
        <v>44286</v>
      </c>
      <c r="Y772" s="166" t="s">
        <v>7879</v>
      </c>
      <c r="Z772" s="166" t="s">
        <v>7880</v>
      </c>
      <c r="AA772" s="183" t="s">
        <v>7940</v>
      </c>
    </row>
    <row r="773" spans="1:27" x14ac:dyDescent="0.2">
      <c r="A773" s="183">
        <v>7350</v>
      </c>
      <c r="B773" s="124" t="str">
        <f>VLOOKUP(A773,BASE.!$A$2:$T$878,2,FALSE)</f>
        <v>Organización No Gubernamental de Desarrollo Corporación de Desarrollo Social El Conquistador.</v>
      </c>
      <c r="C773" s="124">
        <f>VLOOKUP(A773,BASE.!$A$2:$T$878,3,FALSE)</f>
        <v>650086104</v>
      </c>
      <c r="D773" s="124" t="str">
        <f>VLOOKUP(A773,BASE.!$A$2:$T$878,4,FALSE)</f>
        <v>Corporación de Derecho Privado.</v>
      </c>
      <c r="E773" s="124" t="str">
        <f>VLOOKUP(A773,BASE.!$A$2:$T$878,5,FALSE)</f>
        <v>Otorgado por Decreto Supremo Nº 170, de fecha 19 de febrero de 2001, del Ministerio de Justicia.</v>
      </c>
      <c r="F773" s="124" t="str">
        <f>VLOOKUP(A773,BASE.!$A$2:$T$878,6,FALSE)</f>
        <v xml:space="preserve">Certificado de Vigencia de Persona Jurídica sin Fines de Lucro, emitido por el SRCEI, de fecha 2 de septiembre de 2020, folio 500343725819
</v>
      </c>
      <c r="G773" s="124" t="str">
        <f>VLOOKUP(A773,BASE.!$A$2:$T$878,7,FALSE)</f>
        <v>Promoción del desarrollo, especialmente de las personas, familias, grupos y comunidades que viven en condiciones de pobreza y/o marginalidad.</v>
      </c>
      <c r="H773" s="124" t="str">
        <f>VLOOKUP(A773,BASE.!$A$2:$T$878,8,FALSE)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3" s="124" t="str">
        <f>VLOOKUP(A773,BASE.!$A$2:$T$878,9,FALSE)</f>
        <v>Se renueva cada dos años.</v>
      </c>
      <c r="J773" s="124" t="str">
        <f>VLOOKUP(A773,BASE.!$A$2:$T$878,10,FALSE)</f>
        <v>De 12 de abril de 2019 a 12 de abril de 2021.</v>
      </c>
      <c r="K773" s="124" t="str">
        <f>VLOOKUP(A773,BASE.!$A$2:$T$878,11,FALSE)</f>
        <v xml:space="preserve">Presidente: Carlos Eduardo Placencia Zapata             </v>
      </c>
      <c r="L773" s="124" t="str">
        <f>VLOOKUP(A773,BASE.!$A$2:$T$878,12,FALSE)</f>
        <v>Ortiz de Rosas N° 395, Oficina N° 23 A, comuna de Quirihue, Provincia de Ñuble, Décimo Sexta Región.</v>
      </c>
      <c r="M773" s="124" t="str">
        <f>VLOOKUP(A773,BASE.!$A$2:$T$878,13,FALSE)</f>
        <v>XVI</v>
      </c>
      <c r="N773" s="124" t="str">
        <f>VLOOKUP(A773,BASE.!$A$2:$T$878,14,FALSE)</f>
        <v>Ñuble</v>
      </c>
      <c r="O773" s="124" t="str">
        <f>VLOOKUP(A773,BASE.!$A$2:$T$878,15,FALSE)</f>
        <v>96456966-7498981</v>
      </c>
      <c r="P773" s="124" t="str">
        <f>VLOOKUP(A773,BASE.!$A$2:$T$878,16,FALSE)</f>
        <v xml:space="preserve">corpelconquistador@gmail.com
corpelconquistador@yahoo.es </v>
      </c>
      <c r="Q773" s="124">
        <f>VLOOKUP(A773,BASE.!$A$2:$T$878,17,FALSE)</f>
        <v>0</v>
      </c>
      <c r="R773" s="124" t="str">
        <f>VLOOKUP(A773,BASE.!$A$2:$T$878,18,FALSE)</f>
        <v xml:space="preserve">93401: Institución de Asistencia Social  </v>
      </c>
      <c r="S773" s="124" t="str">
        <f>VLOOKUP(A773,BASE.!$A$2:$T$878,19,FALSE)</f>
        <v>Certificado de Antecedentes Financieros correspondiente al año 2019, aprobados por el Subdepartamento de Supervisión Nacional.</v>
      </c>
      <c r="T773" s="169">
        <f>VLOOKUP(A773,BASE.!$A$2:$T$878,20,FALSE)</f>
        <v>39171</v>
      </c>
      <c r="U773" s="183">
        <v>7350</v>
      </c>
      <c r="V773" s="184">
        <v>22110300</v>
      </c>
      <c r="W773" s="184">
        <v>51119013</v>
      </c>
      <c r="X773" s="170">
        <v>44286</v>
      </c>
      <c r="Y773" s="166" t="s">
        <v>7879</v>
      </c>
      <c r="Z773" s="166" t="s">
        <v>7880</v>
      </c>
      <c r="AA773" s="183" t="s">
        <v>8033</v>
      </c>
    </row>
    <row r="774" spans="1:27" x14ac:dyDescent="0.2">
      <c r="A774" s="183">
        <v>7354</v>
      </c>
      <c r="B774" s="124" t="str">
        <f>VLOOKUP(A774,BASE.!$A$2:$T$878,2,FALSE)</f>
        <v xml:space="preserve">
I. Municipalidad de Padre Hurtado
</v>
      </c>
      <c r="C774" s="124">
        <f>VLOOKUP(A774,BASE.!$A$2:$T$878,3,FALSE)</f>
        <v>692614003</v>
      </c>
      <c r="D774" s="124" t="str">
        <f>VLOOKUP(A774,BASE.!$A$2:$T$878,4,FALSE)</f>
        <v>Municipalidad</v>
      </c>
      <c r="E774" s="124" t="str">
        <f>VLOOKUP(A774,BASE.!$A$2:$T$878,5,FALSE)</f>
        <v>Constitución Política de la República, artículo 107</v>
      </c>
      <c r="F774" s="124" t="str">
        <f>VLOOKUP(A774,BASE.!$A$2:$T$878,6,FALSE)</f>
        <v>Indefinida</v>
      </c>
      <c r="G774" s="124" t="str">
        <f>VLOOKUP(A774,BASE.!$A$2:$T$878,7,FALSE)</f>
        <v>Según Ley Orgánica Nº 18.695, artículos 1º al  4º</v>
      </c>
      <c r="H774" s="124" t="str">
        <f>VLOOKUP(A774,BASE.!$A$2:$T$878,8,FALSE)</f>
        <v>no tiene</v>
      </c>
      <c r="I774" s="124">
        <f>VLOOKUP(A774,BASE.!$A$2:$T$878,9,FALSE)</f>
        <v>0</v>
      </c>
      <c r="J774" s="124">
        <f>VLOOKUP(A774,BASE.!$A$2:$T$878,10,FALSE)</f>
        <v>0</v>
      </c>
      <c r="K774" s="124" t="str">
        <f>VLOOKUP(A774,BASE.!$A$2:$T$878,11,FALSE)</f>
        <v xml:space="preserve">José Miguel Arellano Merino
</v>
      </c>
      <c r="L774" s="124" t="str">
        <f>VLOOKUP(A774,BASE.!$A$2:$T$878,12,FALSE)</f>
        <v xml:space="preserve">Avenida San Alberto Hurtado Nº3295 (ex camino a Melipilla), comuna de Padre Hurtado, Región Metropolitana.
</v>
      </c>
      <c r="M774" s="124" t="str">
        <f>VLOOKUP(A774,BASE.!$A$2:$T$878,13,FALSE)</f>
        <v>XIII</v>
      </c>
      <c r="N774" s="124" t="str">
        <f>VLOOKUP(A774,BASE.!$A$2:$T$878,14,FALSE)</f>
        <v>Padre Hurtado</v>
      </c>
      <c r="O774" s="124" t="str">
        <f>VLOOKUP(A774,BASE.!$A$2:$T$878,15,FALSE)</f>
        <v>Fono: 430 6000</v>
      </c>
      <c r="P774" s="124" t="str">
        <f>VLOOKUP(A774,BASE.!$A$2:$T$878,16,FALSE)</f>
        <v xml:space="preserve"> contacto@mph.cl
</v>
      </c>
      <c r="Q774" s="124">
        <f>VLOOKUP(A774,BASE.!$A$2:$T$878,17,FALSE)</f>
        <v>0</v>
      </c>
      <c r="R774" s="124">
        <f>VLOOKUP(A774,BASE.!$A$2:$T$878,18,FALSE)</f>
        <v>91001</v>
      </c>
      <c r="S774" s="124" t="str">
        <f>VLOOKUP(A774,BASE.!$A$2:$T$878,19,FALSE)</f>
        <v>No se acompañan. Aplica Informe Jurídico Nº 09, de fecha 14 de marzo de 2011 del Departamento Jurídico y Dictamen Nº 070791, de 2009, de la Contraloría General de la República.</v>
      </c>
      <c r="T774" s="169">
        <f>VLOOKUP(A774,BASE.!$A$2:$T$878,20,FALSE)</f>
        <v>39212</v>
      </c>
      <c r="U774" s="183">
        <v>7354</v>
      </c>
      <c r="V774" s="184">
        <v>2861840</v>
      </c>
      <c r="W774" s="184">
        <v>5806680</v>
      </c>
      <c r="X774" s="170">
        <v>44286</v>
      </c>
      <c r="Y774" s="166" t="s">
        <v>7879</v>
      </c>
      <c r="Z774" s="166" t="s">
        <v>7880</v>
      </c>
      <c r="AA774" s="183" t="s">
        <v>8089</v>
      </c>
    </row>
    <row r="775" spans="1:27" x14ac:dyDescent="0.2">
      <c r="A775" s="183">
        <v>7355</v>
      </c>
      <c r="B775" s="124" t="str">
        <f>VLOOKUP(A775,BASE.!$A$2:$T$878,2,FALSE)</f>
        <v xml:space="preserve">
I. Municipalidad de La Unión 
</v>
      </c>
      <c r="C775" s="124">
        <f>VLOOKUP(A775,BASE.!$A$2:$T$878,3,FALSE)</f>
        <v>692008006</v>
      </c>
      <c r="D775" s="124" t="str">
        <f>VLOOKUP(A775,BASE.!$A$2:$T$878,4,FALSE)</f>
        <v>Municipalidad</v>
      </c>
      <c r="E775" s="124" t="str">
        <f>VLOOKUP(A775,BASE.!$A$2:$T$878,5,FALSE)</f>
        <v>Constitución Política de la República, art. 107.</v>
      </c>
      <c r="F775" s="124" t="str">
        <f>VLOOKUP(A775,BASE.!$A$2:$T$878,6,FALSE)</f>
        <v>Indefinida.</v>
      </c>
      <c r="G775" s="124" t="str">
        <f>VLOOKUP(A775,BASE.!$A$2:$T$878,7,FALSE)</f>
        <v>Según Ley Orgánica Nº 18.695, arts. 1º al 4º.</v>
      </c>
      <c r="H775" s="124" t="str">
        <f>VLOOKUP(A775,BASE.!$A$2:$T$878,8,FALSE)</f>
        <v>no tiene</v>
      </c>
      <c r="I775" s="124">
        <f>VLOOKUP(A775,BASE.!$A$2:$T$878,9,FALSE)</f>
        <v>0</v>
      </c>
      <c r="J775" s="124">
        <f>VLOOKUP(A775,BASE.!$A$2:$T$878,10,FALSE)</f>
        <v>0</v>
      </c>
      <c r="K775" s="124" t="str">
        <f>VLOOKUP(A775,BASE.!$A$2:$T$878,11,FALSE)</f>
        <v xml:space="preserve">Aldo Rodrigo Pinuer Solis </v>
      </c>
      <c r="L775" s="124" t="str">
        <f>VLOOKUP(A775,BASE.!$A$2:$T$878,12,FALSE)</f>
        <v xml:space="preserve">Arturo Prat  N° 680, comuna de La Unión, Décima Región.
</v>
      </c>
      <c r="M775" s="124" t="str">
        <f>VLOOKUP(A775,BASE.!$A$2:$T$878,13,FALSE)</f>
        <v>X</v>
      </c>
      <c r="N775" s="124" t="str">
        <f>VLOOKUP(A775,BASE.!$A$2:$T$878,14,FALSE)</f>
        <v xml:space="preserve"> La Unión</v>
      </c>
      <c r="O775" s="124" t="str">
        <f>VLOOKUP(A775,BASE.!$A$2:$T$878,15,FALSE)</f>
        <v>Fonos (64) 322441- 322445</v>
      </c>
      <c r="P775" s="124">
        <f>VLOOKUP(A775,BASE.!$A$2:$T$878,16,FALSE)</f>
        <v>0</v>
      </c>
      <c r="Q775" s="124">
        <f>VLOOKUP(A775,BASE.!$A$2:$T$878,17,FALSE)</f>
        <v>0</v>
      </c>
      <c r="R775" s="124">
        <f>VLOOKUP(A775,BASE.!$A$2:$T$878,18,FALSE)</f>
        <v>91001</v>
      </c>
      <c r="S775" s="124" t="str">
        <f>VLOOKUP(A775,BASE.!$A$2:$T$878,19,FALSE)</f>
        <v xml:space="preserve">No se acompañan. Aplica Informe Jurídico Nº 09, de  fecha 14 de marzo de 2011 del Departamento Jurídico y Dictamen Nº 070791, de 2009, de la Contraloría General de la República.  
</v>
      </c>
      <c r="T775" s="169">
        <f>VLOOKUP(A775,BASE.!$A$2:$T$878,20,FALSE)</f>
        <v>39212</v>
      </c>
      <c r="U775" s="183">
        <v>7355</v>
      </c>
      <c r="V775" s="184">
        <v>4893746</v>
      </c>
      <c r="W775" s="184">
        <v>14681238</v>
      </c>
      <c r="X775" s="170">
        <v>44286</v>
      </c>
      <c r="Y775" s="166" t="s">
        <v>7879</v>
      </c>
      <c r="Z775" s="166" t="s">
        <v>7880</v>
      </c>
      <c r="AA775" s="183" t="s">
        <v>7918</v>
      </c>
    </row>
    <row r="776" spans="1:27" x14ac:dyDescent="0.2">
      <c r="A776" s="183">
        <v>7356</v>
      </c>
      <c r="B776" s="124" t="str">
        <f>VLOOKUP(A776,BASE.!$A$2:$T$878,2,FALSE)</f>
        <v>I. Municipalidad de San Pablo</v>
      </c>
      <c r="C776" s="124">
        <f>VLOOKUP(A776,BASE.!$A$2:$T$878,3,FALSE)</f>
        <v>692102002</v>
      </c>
      <c r="D776" s="124" t="str">
        <f>VLOOKUP(A776,BASE.!$A$2:$T$878,4,FALSE)</f>
        <v>Institución eclesiástica</v>
      </c>
      <c r="E776" s="124" t="str">
        <f>VLOOKUP(A776,BASE.!$A$2:$T$878,5,FALSE)</f>
        <v>Constitución Política de la República, art. 107.</v>
      </c>
      <c r="F776" s="124" t="str">
        <f>VLOOKUP(A776,BASE.!$A$2:$T$878,6,FALSE)</f>
        <v>Indefinida</v>
      </c>
      <c r="G776" s="124" t="str">
        <f>VLOOKUP(A776,BASE.!$A$2:$T$878,7,FALSE)</f>
        <v>Según Ley Orgánica Nº 18.695, arts. 1º al 4º.</v>
      </c>
      <c r="H776" s="124" t="str">
        <f>VLOOKUP(A776,BASE.!$A$2:$T$878,8,FALSE)</f>
        <v>no tiene</v>
      </c>
      <c r="I776" s="124">
        <f>VLOOKUP(A776,BASE.!$A$2:$T$878,9,FALSE)</f>
        <v>0</v>
      </c>
      <c r="J776" s="124">
        <f>VLOOKUP(A776,BASE.!$A$2:$T$878,10,FALSE)</f>
        <v>0</v>
      </c>
      <c r="K776" s="124" t="str">
        <f>VLOOKUP(A776,BASE.!$A$2:$T$878,11,FALSE)</f>
        <v xml:space="preserve">Omar Alvarado Agüero </v>
      </c>
      <c r="L776" s="124" t="str">
        <f>VLOOKUP(A776,BASE.!$A$2:$T$878,12,FALSE)</f>
        <v xml:space="preserve">Calle Bolivia N° 498, comuna de San Pablo,  Décima Región.
</v>
      </c>
      <c r="M776" s="124" t="str">
        <f>VLOOKUP(A776,BASE.!$A$2:$T$878,13,FALSE)</f>
        <v>X</v>
      </c>
      <c r="N776" s="124" t="str">
        <f>VLOOKUP(A776,BASE.!$A$2:$T$878,14,FALSE)</f>
        <v>San Pablo</v>
      </c>
      <c r="O776" s="124" t="str">
        <f>VLOOKUP(A776,BASE.!$A$2:$T$878,15,FALSE)</f>
        <v>Fonos (64) 381425-381429</v>
      </c>
      <c r="P776" s="124">
        <f>VLOOKUP(A776,BASE.!$A$2:$T$878,16,FALSE)</f>
        <v>0</v>
      </c>
      <c r="Q776" s="124">
        <f>VLOOKUP(A776,BASE.!$A$2:$T$878,17,FALSE)</f>
        <v>0</v>
      </c>
      <c r="R776" s="124">
        <f>VLOOKUP(A776,BASE.!$A$2:$T$878,18,FALSE)</f>
        <v>91001</v>
      </c>
      <c r="S776" s="124" t="str">
        <f>VLOOKUP(A776,BASE.!$A$2:$T$878,19,FALSE)</f>
        <v xml:space="preserve">No se acompañan. Aplica Informe Jurídico Nº 09, de  fecha 14 de marzo de 2011 del Departamento Jurídico y Dictamen Nº 070791, de 2009, de la Contraloría General de la República.  </v>
      </c>
      <c r="T776" s="169">
        <f>VLOOKUP(A776,BASE.!$A$2:$T$878,20,FALSE)</f>
        <v>39212</v>
      </c>
      <c r="U776" s="183">
        <v>7356</v>
      </c>
      <c r="V776" s="184">
        <v>6524996</v>
      </c>
      <c r="W776" s="184">
        <v>6619616</v>
      </c>
      <c r="X776" s="170">
        <v>44286</v>
      </c>
      <c r="Y776" s="166" t="s">
        <v>7879</v>
      </c>
      <c r="Z776" s="166" t="s">
        <v>7880</v>
      </c>
      <c r="AA776" s="183" t="s">
        <v>8648</v>
      </c>
    </row>
    <row r="777" spans="1:27" x14ac:dyDescent="0.2">
      <c r="A777" s="183">
        <v>7362</v>
      </c>
      <c r="B777" s="124" t="str">
        <f>VLOOKUP(A777,BASE.!$A$2:$T$878,2,FALSE)</f>
        <v xml:space="preserve">
Organización no gubernamental de desarrollo La Casona de los Jóvenes.
</v>
      </c>
      <c r="C777" s="124">
        <f>VLOOKUP(A777,BASE.!$A$2:$T$878,3,FALSE)</f>
        <v>657798800</v>
      </c>
      <c r="D777" s="124" t="str">
        <f>VLOOKUP(A777,BASE.!$A$2:$T$878,4,FALSE)</f>
        <v>Corporación de Derecho Privado.</v>
      </c>
      <c r="E777" s="124" t="str">
        <f>VLOOKUP(A777,BASE.!$A$2:$T$878,5,FALSE)</f>
        <v>Decreto Nº 3636, de 9 de noviembre de 2006, del Ministerio de Justicia.</v>
      </c>
      <c r="F777" s="124" t="str">
        <f>VLOOKUP(A777,BASE.!$A$2:$T$878,6,FALSE)</f>
        <v>Certificado de Vigencia Nº 500338199991, de 04 de agosto de 2020, del SRCI.</v>
      </c>
      <c r="G777" s="124" t="str">
        <f>VLOOKUP(A777,BASE.!$A$2:$T$878,7,FALSE)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77" s="124" t="str">
        <f>VLOOKUP(A777,BASE.!$A$2:$T$878,8,FALSE)</f>
        <v xml:space="preserve">Presidente: Miguel Fonseca Carrillo 
Vicepdte.: Alfredo Jacob Feres Reyes 
Secretaria: Rosa Carrillo Salas 
Tesorero: Washington Lizama Ormazábal 
Director: Alejandro Ignacio Ortiz Quintana 
</v>
      </c>
      <c r="I777" s="124" t="str">
        <f>VLOOKUP(A777,BASE.!$A$2:$T$878,9,FALSE)</f>
        <v>Durarán dos años en sus cargos (según sus estatutos).</v>
      </c>
      <c r="J777" s="124" t="str">
        <f>VLOOKUP(A777,BASE.!$A$2:$T$878,10,FALSE)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77" s="124" t="str">
        <f>VLOOKUP(A777,BASE.!$A$2:$T$878,11,FALSE)</f>
        <v xml:space="preserve">Miguel Ángel Fonseca Carrillo  Pdte.
Zarelli Fonseca Carrillo, Secretaria Ejecutiva.
Washington Lizama Ormazábal  Tesorero. 
Pueden actuar individualmente.
</v>
      </c>
      <c r="L777" s="124" t="str">
        <f>VLOOKUP(A777,BASE.!$A$2:$T$878,12,FALSE)</f>
        <v xml:space="preserve">Dr. Eduardo Cruz-Cocke N° 372, Santiago Región Metropolitana.
</v>
      </c>
      <c r="M777" s="124" t="str">
        <f>VLOOKUP(A777,BASE.!$A$2:$T$878,13,FALSE)</f>
        <v>XIII</v>
      </c>
      <c r="N777" s="124" t="str">
        <f>VLOOKUP(A777,BASE.!$A$2:$T$878,14,FALSE)</f>
        <v>Santiago</v>
      </c>
      <c r="O777" s="124">
        <f>VLOOKUP(A777,BASE.!$A$2:$T$878,15,FALSE)</f>
        <v>56232475099</v>
      </c>
      <c r="P777" s="124" t="str">
        <f>VLOOKUP(A777,BASE.!$A$2:$T$878,16,FALSE)</f>
        <v>dirección@onglacasona.cl</v>
      </c>
      <c r="Q777" s="124">
        <f>VLOOKUP(A777,BASE.!$A$2:$T$878,17,FALSE)</f>
        <v>0</v>
      </c>
      <c r="R777" s="124" t="str">
        <f>VLOOKUP(A777,BASE.!$A$2:$T$878,18,FALSE)</f>
        <v>93401 Institución de Asistencia Social.</v>
      </c>
      <c r="S777" s="124" t="str">
        <f>VLOOKUP(A777,BASE.!$A$2:$T$878,19,FALSE)</f>
        <v xml:space="preserve">Se acompañan Certificado de Antecedentes Financieros Institucionales del año 2019, aprobados por el Sub-Departamento de Supervisión Financiera Nacional, del SENAME.
</v>
      </c>
      <c r="T777" s="169">
        <f>VLOOKUP(A777,BASE.!$A$2:$T$878,20,FALSE)</f>
        <v>39269</v>
      </c>
      <c r="U777" s="183">
        <v>7362</v>
      </c>
      <c r="V777" s="184">
        <v>10671698</v>
      </c>
      <c r="W777" s="184">
        <v>36317501</v>
      </c>
      <c r="X777" s="170">
        <v>44286</v>
      </c>
      <c r="Y777" s="166" t="s">
        <v>7879</v>
      </c>
      <c r="Z777" s="166" t="s">
        <v>7880</v>
      </c>
      <c r="AA777" s="183" t="s">
        <v>7882</v>
      </c>
    </row>
    <row r="778" spans="1:27" x14ac:dyDescent="0.2">
      <c r="A778" s="183">
        <v>7362</v>
      </c>
      <c r="B778" s="124" t="str">
        <f>VLOOKUP(A778,BASE.!$A$2:$T$878,2,FALSE)</f>
        <v xml:space="preserve">
Organización no gubernamental de desarrollo La Casona de los Jóvenes.
</v>
      </c>
      <c r="C778" s="124">
        <f>VLOOKUP(A778,BASE.!$A$2:$T$878,3,FALSE)</f>
        <v>657798800</v>
      </c>
      <c r="D778" s="124" t="str">
        <f>VLOOKUP(A778,BASE.!$A$2:$T$878,4,FALSE)</f>
        <v>Corporación de Derecho Privado.</v>
      </c>
      <c r="E778" s="124" t="str">
        <f>VLOOKUP(A778,BASE.!$A$2:$T$878,5,FALSE)</f>
        <v>Decreto Nº 3636, de 9 de noviembre de 2006, del Ministerio de Justicia.</v>
      </c>
      <c r="F778" s="124" t="str">
        <f>VLOOKUP(A778,BASE.!$A$2:$T$878,6,FALSE)</f>
        <v>Certificado de Vigencia Nº 500338199991, de 04 de agosto de 2020, del SRCI.</v>
      </c>
      <c r="G778" s="124" t="str">
        <f>VLOOKUP(A778,BASE.!$A$2:$T$878,7,FALSE)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78" s="124" t="str">
        <f>VLOOKUP(A778,BASE.!$A$2:$T$878,8,FALSE)</f>
        <v xml:space="preserve">Presidente: Miguel Fonseca Carrillo 
Vicepdte.: Alfredo Jacob Feres Reyes 
Secretaria: Rosa Carrillo Salas 
Tesorero: Washington Lizama Ormazábal 
Director: Alejandro Ignacio Ortiz Quintana 
</v>
      </c>
      <c r="I778" s="124" t="str">
        <f>VLOOKUP(A778,BASE.!$A$2:$T$878,9,FALSE)</f>
        <v>Durarán dos años en sus cargos (según sus estatutos).</v>
      </c>
      <c r="J778" s="124" t="str">
        <f>VLOOKUP(A778,BASE.!$A$2:$T$878,10,FALSE)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78" s="124" t="str">
        <f>VLOOKUP(A778,BASE.!$A$2:$T$878,11,FALSE)</f>
        <v xml:space="preserve">Miguel Ángel Fonseca Carrillo  Pdte.
Zarelli Fonseca Carrillo, Secretaria Ejecutiva.
Washington Lizama Ormazábal  Tesorero. 
Pueden actuar individualmente.
</v>
      </c>
      <c r="L778" s="124" t="str">
        <f>VLOOKUP(A778,BASE.!$A$2:$T$878,12,FALSE)</f>
        <v xml:space="preserve">Dr. Eduardo Cruz-Cocke N° 372, Santiago Región Metropolitana.
</v>
      </c>
      <c r="M778" s="124" t="str">
        <f>VLOOKUP(A778,BASE.!$A$2:$T$878,13,FALSE)</f>
        <v>XIII</v>
      </c>
      <c r="N778" s="124" t="str">
        <f>VLOOKUP(A778,BASE.!$A$2:$T$878,14,FALSE)</f>
        <v>Santiago</v>
      </c>
      <c r="O778" s="124">
        <f>VLOOKUP(A778,BASE.!$A$2:$T$878,15,FALSE)</f>
        <v>56232475099</v>
      </c>
      <c r="P778" s="124" t="str">
        <f>VLOOKUP(A778,BASE.!$A$2:$T$878,16,FALSE)</f>
        <v>dirección@onglacasona.cl</v>
      </c>
      <c r="Q778" s="124">
        <f>VLOOKUP(A778,BASE.!$A$2:$T$878,17,FALSE)</f>
        <v>0</v>
      </c>
      <c r="R778" s="124" t="str">
        <f>VLOOKUP(A778,BASE.!$A$2:$T$878,18,FALSE)</f>
        <v>93401 Institución de Asistencia Social.</v>
      </c>
      <c r="S778" s="124" t="str">
        <f>VLOOKUP(A778,BASE.!$A$2:$T$878,19,FALSE)</f>
        <v xml:space="preserve">Se acompañan Certificado de Antecedentes Financieros Institucionales del año 2019, aprobados por el Sub-Departamento de Supervisión Financiera Nacional, del SENAME.
</v>
      </c>
      <c r="T778" s="169">
        <f>VLOOKUP(A778,BASE.!$A$2:$T$878,20,FALSE)</f>
        <v>39269</v>
      </c>
      <c r="U778" s="183">
        <v>7362</v>
      </c>
      <c r="V778" s="184">
        <v>7388099</v>
      </c>
      <c r="W778" s="184">
        <v>23190420</v>
      </c>
      <c r="X778" s="170">
        <v>44286</v>
      </c>
      <c r="Y778" s="166" t="s">
        <v>7879</v>
      </c>
      <c r="Z778" s="166" t="s">
        <v>7880</v>
      </c>
      <c r="AA778" s="183" t="s">
        <v>187</v>
      </c>
    </row>
    <row r="779" spans="1:27" x14ac:dyDescent="0.2">
      <c r="A779" s="183">
        <v>7362</v>
      </c>
      <c r="B779" s="124" t="str">
        <f>VLOOKUP(A779,BASE.!$A$2:$T$878,2,FALSE)</f>
        <v xml:space="preserve">
Organización no gubernamental de desarrollo La Casona de los Jóvenes.
</v>
      </c>
      <c r="C779" s="124">
        <f>VLOOKUP(A779,BASE.!$A$2:$T$878,3,FALSE)</f>
        <v>657798800</v>
      </c>
      <c r="D779" s="124" t="str">
        <f>VLOOKUP(A779,BASE.!$A$2:$T$878,4,FALSE)</f>
        <v>Corporación de Derecho Privado.</v>
      </c>
      <c r="E779" s="124" t="str">
        <f>VLOOKUP(A779,BASE.!$A$2:$T$878,5,FALSE)</f>
        <v>Decreto Nº 3636, de 9 de noviembre de 2006, del Ministerio de Justicia.</v>
      </c>
      <c r="F779" s="124" t="str">
        <f>VLOOKUP(A779,BASE.!$A$2:$T$878,6,FALSE)</f>
        <v>Certificado de Vigencia Nº 500338199991, de 04 de agosto de 2020, del SRCI.</v>
      </c>
      <c r="G779" s="124" t="str">
        <f>VLOOKUP(A779,BASE.!$A$2:$T$878,7,FALSE)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79" s="124" t="str">
        <f>VLOOKUP(A779,BASE.!$A$2:$T$878,8,FALSE)</f>
        <v xml:space="preserve">Presidente: Miguel Fonseca Carrillo 
Vicepdte.: Alfredo Jacob Feres Reyes 
Secretaria: Rosa Carrillo Salas 
Tesorero: Washington Lizama Ormazábal 
Director: Alejandro Ignacio Ortiz Quintana 
</v>
      </c>
      <c r="I779" s="124" t="str">
        <f>VLOOKUP(A779,BASE.!$A$2:$T$878,9,FALSE)</f>
        <v>Durarán dos años en sus cargos (según sus estatutos).</v>
      </c>
      <c r="J779" s="124" t="str">
        <f>VLOOKUP(A779,BASE.!$A$2:$T$878,10,FALSE)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79" s="124" t="str">
        <f>VLOOKUP(A779,BASE.!$A$2:$T$878,11,FALSE)</f>
        <v xml:space="preserve">Miguel Ángel Fonseca Carrillo  Pdte.
Zarelli Fonseca Carrillo, Secretaria Ejecutiva.
Washington Lizama Ormazábal  Tesorero. 
Pueden actuar individualmente.
</v>
      </c>
      <c r="L779" s="124" t="str">
        <f>VLOOKUP(A779,BASE.!$A$2:$T$878,12,FALSE)</f>
        <v xml:space="preserve">Dr. Eduardo Cruz-Cocke N° 372, Santiago Región Metropolitana.
</v>
      </c>
      <c r="M779" s="124" t="str">
        <f>VLOOKUP(A779,BASE.!$A$2:$T$878,13,FALSE)</f>
        <v>XIII</v>
      </c>
      <c r="N779" s="124" t="str">
        <f>VLOOKUP(A779,BASE.!$A$2:$T$878,14,FALSE)</f>
        <v>Santiago</v>
      </c>
      <c r="O779" s="124">
        <f>VLOOKUP(A779,BASE.!$A$2:$T$878,15,FALSE)</f>
        <v>56232475099</v>
      </c>
      <c r="P779" s="124" t="str">
        <f>VLOOKUP(A779,BASE.!$A$2:$T$878,16,FALSE)</f>
        <v>dirección@onglacasona.cl</v>
      </c>
      <c r="Q779" s="124">
        <f>VLOOKUP(A779,BASE.!$A$2:$T$878,17,FALSE)</f>
        <v>0</v>
      </c>
      <c r="R779" s="124" t="str">
        <f>VLOOKUP(A779,BASE.!$A$2:$T$878,18,FALSE)</f>
        <v>93401 Institución de Asistencia Social.</v>
      </c>
      <c r="S779" s="124" t="str">
        <f>VLOOKUP(A779,BASE.!$A$2:$T$878,19,FALSE)</f>
        <v xml:space="preserve">Se acompañan Certificado de Antecedentes Financieros Institucionales del año 2019, aprobados por el Sub-Departamento de Supervisión Financiera Nacional, del SENAME.
</v>
      </c>
      <c r="T779" s="169">
        <f>VLOOKUP(A779,BASE.!$A$2:$T$878,20,FALSE)</f>
        <v>39269</v>
      </c>
      <c r="U779" s="183">
        <v>7362</v>
      </c>
      <c r="V779" s="184">
        <v>14223000</v>
      </c>
      <c r="W779" s="184">
        <v>45627384</v>
      </c>
      <c r="X779" s="170">
        <v>44286</v>
      </c>
      <c r="Y779" s="166" t="s">
        <v>7879</v>
      </c>
      <c r="Z779" s="166" t="s">
        <v>7880</v>
      </c>
      <c r="AA779" s="183" t="s">
        <v>7960</v>
      </c>
    </row>
    <row r="780" spans="1:27" x14ac:dyDescent="0.2">
      <c r="A780" s="183">
        <v>7362</v>
      </c>
      <c r="B780" s="124" t="str">
        <f>VLOOKUP(A780,BASE.!$A$2:$T$878,2,FALSE)</f>
        <v xml:space="preserve">
Organización no gubernamental de desarrollo La Casona de los Jóvenes.
</v>
      </c>
      <c r="C780" s="124">
        <f>VLOOKUP(A780,BASE.!$A$2:$T$878,3,FALSE)</f>
        <v>657798800</v>
      </c>
      <c r="D780" s="124" t="str">
        <f>VLOOKUP(A780,BASE.!$A$2:$T$878,4,FALSE)</f>
        <v>Corporación de Derecho Privado.</v>
      </c>
      <c r="E780" s="124" t="str">
        <f>VLOOKUP(A780,BASE.!$A$2:$T$878,5,FALSE)</f>
        <v>Decreto Nº 3636, de 9 de noviembre de 2006, del Ministerio de Justicia.</v>
      </c>
      <c r="F780" s="124" t="str">
        <f>VLOOKUP(A780,BASE.!$A$2:$T$878,6,FALSE)</f>
        <v>Certificado de Vigencia Nº 500338199991, de 04 de agosto de 2020, del SRCI.</v>
      </c>
      <c r="G780" s="124" t="str">
        <f>VLOOKUP(A780,BASE.!$A$2:$T$878,7,FALSE)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0" s="124" t="str">
        <f>VLOOKUP(A780,BASE.!$A$2:$T$878,8,FALSE)</f>
        <v xml:space="preserve">Presidente: Miguel Fonseca Carrillo 
Vicepdte.: Alfredo Jacob Feres Reyes 
Secretaria: Rosa Carrillo Salas 
Tesorero: Washington Lizama Ormazábal 
Director: Alejandro Ignacio Ortiz Quintana 
</v>
      </c>
      <c r="I780" s="124" t="str">
        <f>VLOOKUP(A780,BASE.!$A$2:$T$878,9,FALSE)</f>
        <v>Durarán dos años en sus cargos (según sus estatutos).</v>
      </c>
      <c r="J780" s="124" t="str">
        <f>VLOOKUP(A780,BASE.!$A$2:$T$878,10,FALSE)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0" s="124" t="str">
        <f>VLOOKUP(A780,BASE.!$A$2:$T$878,11,FALSE)</f>
        <v xml:space="preserve">Miguel Ángel Fonseca Carrillo  Pdte.
Zarelli Fonseca Carrillo, Secretaria Ejecutiva.
Washington Lizama Ormazábal  Tesorero. 
Pueden actuar individualmente.
</v>
      </c>
      <c r="L780" s="124" t="str">
        <f>VLOOKUP(A780,BASE.!$A$2:$T$878,12,FALSE)</f>
        <v xml:space="preserve">Dr. Eduardo Cruz-Cocke N° 372, Santiago Región Metropolitana.
</v>
      </c>
      <c r="M780" s="124" t="str">
        <f>VLOOKUP(A780,BASE.!$A$2:$T$878,13,FALSE)</f>
        <v>XIII</v>
      </c>
      <c r="N780" s="124" t="str">
        <f>VLOOKUP(A780,BASE.!$A$2:$T$878,14,FALSE)</f>
        <v>Santiago</v>
      </c>
      <c r="O780" s="124">
        <f>VLOOKUP(A780,BASE.!$A$2:$T$878,15,FALSE)</f>
        <v>56232475099</v>
      </c>
      <c r="P780" s="124" t="str">
        <f>VLOOKUP(A780,BASE.!$A$2:$T$878,16,FALSE)</f>
        <v>dirección@onglacasona.cl</v>
      </c>
      <c r="Q780" s="124">
        <f>VLOOKUP(A780,BASE.!$A$2:$T$878,17,FALSE)</f>
        <v>0</v>
      </c>
      <c r="R780" s="124" t="str">
        <f>VLOOKUP(A780,BASE.!$A$2:$T$878,18,FALSE)</f>
        <v>93401 Institución de Asistencia Social.</v>
      </c>
      <c r="S780" s="124" t="str">
        <f>VLOOKUP(A780,BASE.!$A$2:$T$878,19,FALSE)</f>
        <v xml:space="preserve">Se acompañan Certificado de Antecedentes Financieros Institucionales del año 2019, aprobados por el Sub-Departamento de Supervisión Financiera Nacional, del SENAME.
</v>
      </c>
      <c r="T780" s="169">
        <f>VLOOKUP(A780,BASE.!$A$2:$T$878,20,FALSE)</f>
        <v>39269</v>
      </c>
      <c r="U780" s="183">
        <v>7362</v>
      </c>
      <c r="V780" s="184">
        <v>7375272</v>
      </c>
      <c r="W780" s="184">
        <v>22606812</v>
      </c>
      <c r="X780" s="170">
        <v>44286</v>
      </c>
      <c r="Y780" s="166" t="s">
        <v>7879</v>
      </c>
      <c r="Z780" s="166" t="s">
        <v>7880</v>
      </c>
      <c r="AA780" s="183" t="s">
        <v>7977</v>
      </c>
    </row>
    <row r="781" spans="1:27" x14ac:dyDescent="0.2">
      <c r="A781" s="183">
        <v>7362</v>
      </c>
      <c r="B781" s="124" t="str">
        <f>VLOOKUP(A781,BASE.!$A$2:$T$878,2,FALSE)</f>
        <v xml:space="preserve">
Organización no gubernamental de desarrollo La Casona de los Jóvenes.
</v>
      </c>
      <c r="C781" s="124">
        <f>VLOOKUP(A781,BASE.!$A$2:$T$878,3,FALSE)</f>
        <v>657798800</v>
      </c>
      <c r="D781" s="124" t="str">
        <f>VLOOKUP(A781,BASE.!$A$2:$T$878,4,FALSE)</f>
        <v>Corporación de Derecho Privado.</v>
      </c>
      <c r="E781" s="124" t="str">
        <f>VLOOKUP(A781,BASE.!$A$2:$T$878,5,FALSE)</f>
        <v>Decreto Nº 3636, de 9 de noviembre de 2006, del Ministerio de Justicia.</v>
      </c>
      <c r="F781" s="124" t="str">
        <f>VLOOKUP(A781,BASE.!$A$2:$T$878,6,FALSE)</f>
        <v>Certificado de Vigencia Nº 500338199991, de 04 de agosto de 2020, del SRCI.</v>
      </c>
      <c r="G781" s="124" t="str">
        <f>VLOOKUP(A781,BASE.!$A$2:$T$878,7,FALSE)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1" s="124" t="str">
        <f>VLOOKUP(A781,BASE.!$A$2:$T$878,8,FALSE)</f>
        <v xml:space="preserve">Presidente: Miguel Fonseca Carrillo 
Vicepdte.: Alfredo Jacob Feres Reyes 
Secretaria: Rosa Carrillo Salas 
Tesorero: Washington Lizama Ormazábal 
Director: Alejandro Ignacio Ortiz Quintana 
</v>
      </c>
      <c r="I781" s="124" t="str">
        <f>VLOOKUP(A781,BASE.!$A$2:$T$878,9,FALSE)</f>
        <v>Durarán dos años en sus cargos (según sus estatutos).</v>
      </c>
      <c r="J781" s="124" t="str">
        <f>VLOOKUP(A781,BASE.!$A$2:$T$878,10,FALSE)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1" s="124" t="str">
        <f>VLOOKUP(A781,BASE.!$A$2:$T$878,11,FALSE)</f>
        <v xml:space="preserve">Miguel Ángel Fonseca Carrillo  Pdte.
Zarelli Fonseca Carrillo, Secretaria Ejecutiva.
Washington Lizama Ormazábal  Tesorero. 
Pueden actuar individualmente.
</v>
      </c>
      <c r="L781" s="124" t="str">
        <f>VLOOKUP(A781,BASE.!$A$2:$T$878,12,FALSE)</f>
        <v xml:space="preserve">Dr. Eduardo Cruz-Cocke N° 372, Santiago Región Metropolitana.
</v>
      </c>
      <c r="M781" s="124" t="str">
        <f>VLOOKUP(A781,BASE.!$A$2:$T$878,13,FALSE)</f>
        <v>XIII</v>
      </c>
      <c r="N781" s="124" t="str">
        <f>VLOOKUP(A781,BASE.!$A$2:$T$878,14,FALSE)</f>
        <v>Santiago</v>
      </c>
      <c r="O781" s="124">
        <f>VLOOKUP(A781,BASE.!$A$2:$T$878,15,FALSE)</f>
        <v>56232475099</v>
      </c>
      <c r="P781" s="124" t="str">
        <f>VLOOKUP(A781,BASE.!$A$2:$T$878,16,FALSE)</f>
        <v>dirección@onglacasona.cl</v>
      </c>
      <c r="Q781" s="124">
        <f>VLOOKUP(A781,BASE.!$A$2:$T$878,17,FALSE)</f>
        <v>0</v>
      </c>
      <c r="R781" s="124" t="str">
        <f>VLOOKUP(A781,BASE.!$A$2:$T$878,18,FALSE)</f>
        <v>93401 Institución de Asistencia Social.</v>
      </c>
      <c r="S781" s="124" t="str">
        <f>VLOOKUP(A781,BASE.!$A$2:$T$878,19,FALSE)</f>
        <v xml:space="preserve">Se acompañan Certificado de Antecedentes Financieros Institucionales del año 2019, aprobados por el Sub-Departamento de Supervisión Financiera Nacional, del SENAME.
</v>
      </c>
      <c r="T781" s="169">
        <f>VLOOKUP(A781,BASE.!$A$2:$T$878,20,FALSE)</f>
        <v>39269</v>
      </c>
      <c r="U781" s="183">
        <v>7362</v>
      </c>
      <c r="V781" s="184">
        <v>6092616</v>
      </c>
      <c r="W781" s="184">
        <v>18919176</v>
      </c>
      <c r="X781" s="170">
        <v>44286</v>
      </c>
      <c r="Y781" s="166" t="s">
        <v>7879</v>
      </c>
      <c r="Z781" s="166" t="s">
        <v>7880</v>
      </c>
      <c r="AA781" s="183" t="s">
        <v>7978</v>
      </c>
    </row>
    <row r="782" spans="1:27" x14ac:dyDescent="0.2">
      <c r="A782" s="183">
        <v>7362</v>
      </c>
      <c r="B782" s="124" t="str">
        <f>VLOOKUP(A782,BASE.!$A$2:$T$878,2,FALSE)</f>
        <v xml:space="preserve">
Organización no gubernamental de desarrollo La Casona de los Jóvenes.
</v>
      </c>
      <c r="C782" s="124">
        <f>VLOOKUP(A782,BASE.!$A$2:$T$878,3,FALSE)</f>
        <v>657798800</v>
      </c>
      <c r="D782" s="124" t="str">
        <f>VLOOKUP(A782,BASE.!$A$2:$T$878,4,FALSE)</f>
        <v>Corporación de Derecho Privado.</v>
      </c>
      <c r="E782" s="124" t="str">
        <f>VLOOKUP(A782,BASE.!$A$2:$T$878,5,FALSE)</f>
        <v>Decreto Nº 3636, de 9 de noviembre de 2006, del Ministerio de Justicia.</v>
      </c>
      <c r="F782" s="124" t="str">
        <f>VLOOKUP(A782,BASE.!$A$2:$T$878,6,FALSE)</f>
        <v>Certificado de Vigencia Nº 500338199991, de 04 de agosto de 2020, del SRCI.</v>
      </c>
      <c r="G782" s="124" t="str">
        <f>VLOOKUP(A782,BASE.!$A$2:$T$878,7,FALSE)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2" s="124" t="str">
        <f>VLOOKUP(A782,BASE.!$A$2:$T$878,8,FALSE)</f>
        <v xml:space="preserve">Presidente: Miguel Fonseca Carrillo 
Vicepdte.: Alfredo Jacob Feres Reyes 
Secretaria: Rosa Carrillo Salas 
Tesorero: Washington Lizama Ormazábal 
Director: Alejandro Ignacio Ortiz Quintana 
</v>
      </c>
      <c r="I782" s="124" t="str">
        <f>VLOOKUP(A782,BASE.!$A$2:$T$878,9,FALSE)</f>
        <v>Durarán dos años en sus cargos (según sus estatutos).</v>
      </c>
      <c r="J782" s="124" t="str">
        <f>VLOOKUP(A782,BASE.!$A$2:$T$878,10,FALSE)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2" s="124" t="str">
        <f>VLOOKUP(A782,BASE.!$A$2:$T$878,11,FALSE)</f>
        <v xml:space="preserve">Miguel Ángel Fonseca Carrillo  Pdte.
Zarelli Fonseca Carrillo, Secretaria Ejecutiva.
Washington Lizama Ormazábal  Tesorero. 
Pueden actuar individualmente.
</v>
      </c>
      <c r="L782" s="124" t="str">
        <f>VLOOKUP(A782,BASE.!$A$2:$T$878,12,FALSE)</f>
        <v xml:space="preserve">Dr. Eduardo Cruz-Cocke N° 372, Santiago Región Metropolitana.
</v>
      </c>
      <c r="M782" s="124" t="str">
        <f>VLOOKUP(A782,BASE.!$A$2:$T$878,13,FALSE)</f>
        <v>XIII</v>
      </c>
      <c r="N782" s="124" t="str">
        <f>VLOOKUP(A782,BASE.!$A$2:$T$878,14,FALSE)</f>
        <v>Santiago</v>
      </c>
      <c r="O782" s="124">
        <f>VLOOKUP(A782,BASE.!$A$2:$T$878,15,FALSE)</f>
        <v>56232475099</v>
      </c>
      <c r="P782" s="124" t="str">
        <f>VLOOKUP(A782,BASE.!$A$2:$T$878,16,FALSE)</f>
        <v>dirección@onglacasona.cl</v>
      </c>
      <c r="Q782" s="124">
        <f>VLOOKUP(A782,BASE.!$A$2:$T$878,17,FALSE)</f>
        <v>0</v>
      </c>
      <c r="R782" s="124" t="str">
        <f>VLOOKUP(A782,BASE.!$A$2:$T$878,18,FALSE)</f>
        <v>93401 Institución de Asistencia Social.</v>
      </c>
      <c r="S782" s="124" t="str">
        <f>VLOOKUP(A782,BASE.!$A$2:$T$878,19,FALSE)</f>
        <v xml:space="preserve">Se acompañan Certificado de Antecedentes Financieros Institucionales del año 2019, aprobados por el Sub-Departamento de Supervisión Financiera Nacional, del SENAME.
</v>
      </c>
      <c r="T782" s="169">
        <f>VLOOKUP(A782,BASE.!$A$2:$T$878,20,FALSE)</f>
        <v>39269</v>
      </c>
      <c r="U782" s="183">
        <v>7362</v>
      </c>
      <c r="V782" s="184">
        <v>6413280</v>
      </c>
      <c r="W782" s="184">
        <v>19239840</v>
      </c>
      <c r="X782" s="170">
        <v>44286</v>
      </c>
      <c r="Y782" s="166" t="s">
        <v>7879</v>
      </c>
      <c r="Z782" s="166" t="s">
        <v>7880</v>
      </c>
      <c r="AA782" s="183" t="s">
        <v>7979</v>
      </c>
    </row>
    <row r="783" spans="1:27" x14ac:dyDescent="0.2">
      <c r="A783" s="183">
        <v>7362</v>
      </c>
      <c r="B783" s="124" t="str">
        <f>VLOOKUP(A783,BASE.!$A$2:$T$878,2,FALSE)</f>
        <v xml:space="preserve">
Organización no gubernamental de desarrollo La Casona de los Jóvenes.
</v>
      </c>
      <c r="C783" s="124">
        <f>VLOOKUP(A783,BASE.!$A$2:$T$878,3,FALSE)</f>
        <v>657798800</v>
      </c>
      <c r="D783" s="124" t="str">
        <f>VLOOKUP(A783,BASE.!$A$2:$T$878,4,FALSE)</f>
        <v>Corporación de Derecho Privado.</v>
      </c>
      <c r="E783" s="124" t="str">
        <f>VLOOKUP(A783,BASE.!$A$2:$T$878,5,FALSE)</f>
        <v>Decreto Nº 3636, de 9 de noviembre de 2006, del Ministerio de Justicia.</v>
      </c>
      <c r="F783" s="124" t="str">
        <f>VLOOKUP(A783,BASE.!$A$2:$T$878,6,FALSE)</f>
        <v>Certificado de Vigencia Nº 500338199991, de 04 de agosto de 2020, del SRCI.</v>
      </c>
      <c r="G783" s="124" t="str">
        <f>VLOOKUP(A783,BASE.!$A$2:$T$878,7,FALSE)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3" s="124" t="str">
        <f>VLOOKUP(A783,BASE.!$A$2:$T$878,8,FALSE)</f>
        <v xml:space="preserve">Presidente: Miguel Fonseca Carrillo 
Vicepdte.: Alfredo Jacob Feres Reyes 
Secretaria: Rosa Carrillo Salas 
Tesorero: Washington Lizama Ormazábal 
Director: Alejandro Ignacio Ortiz Quintana 
</v>
      </c>
      <c r="I783" s="124" t="str">
        <f>VLOOKUP(A783,BASE.!$A$2:$T$878,9,FALSE)</f>
        <v>Durarán dos años en sus cargos (según sus estatutos).</v>
      </c>
      <c r="J783" s="124" t="str">
        <f>VLOOKUP(A783,BASE.!$A$2:$T$878,10,FALSE)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3" s="124" t="str">
        <f>VLOOKUP(A783,BASE.!$A$2:$T$878,11,FALSE)</f>
        <v xml:space="preserve">Miguel Ángel Fonseca Carrillo  Pdte.
Zarelli Fonseca Carrillo, Secretaria Ejecutiva.
Washington Lizama Ormazábal  Tesorero. 
Pueden actuar individualmente.
</v>
      </c>
      <c r="L783" s="124" t="str">
        <f>VLOOKUP(A783,BASE.!$A$2:$T$878,12,FALSE)</f>
        <v xml:space="preserve">Dr. Eduardo Cruz-Cocke N° 372, Santiago Región Metropolitana.
</v>
      </c>
      <c r="M783" s="124" t="str">
        <f>VLOOKUP(A783,BASE.!$A$2:$T$878,13,FALSE)</f>
        <v>XIII</v>
      </c>
      <c r="N783" s="124" t="str">
        <f>VLOOKUP(A783,BASE.!$A$2:$T$878,14,FALSE)</f>
        <v>Santiago</v>
      </c>
      <c r="O783" s="124">
        <f>VLOOKUP(A783,BASE.!$A$2:$T$878,15,FALSE)</f>
        <v>56232475099</v>
      </c>
      <c r="P783" s="124" t="str">
        <f>VLOOKUP(A783,BASE.!$A$2:$T$878,16,FALSE)</f>
        <v>dirección@onglacasona.cl</v>
      </c>
      <c r="Q783" s="124">
        <f>VLOOKUP(A783,BASE.!$A$2:$T$878,17,FALSE)</f>
        <v>0</v>
      </c>
      <c r="R783" s="124" t="str">
        <f>VLOOKUP(A783,BASE.!$A$2:$T$878,18,FALSE)</f>
        <v>93401 Institución de Asistencia Social.</v>
      </c>
      <c r="S783" s="124" t="str">
        <f>VLOOKUP(A783,BASE.!$A$2:$T$878,19,FALSE)</f>
        <v xml:space="preserve">Se acompañan Certificado de Antecedentes Financieros Institucionales del año 2019, aprobados por el Sub-Departamento de Supervisión Financiera Nacional, del SENAME.
</v>
      </c>
      <c r="T783" s="169">
        <f>VLOOKUP(A783,BASE.!$A$2:$T$878,20,FALSE)</f>
        <v>39269</v>
      </c>
      <c r="U783" s="183">
        <v>7362</v>
      </c>
      <c r="V783" s="184">
        <v>33669720</v>
      </c>
      <c r="W783" s="184">
        <v>101169492</v>
      </c>
      <c r="X783" s="170">
        <v>44286</v>
      </c>
      <c r="Y783" s="166" t="s">
        <v>7879</v>
      </c>
      <c r="Z783" s="166" t="s">
        <v>7880</v>
      </c>
      <c r="AA783" s="183" t="s">
        <v>7921</v>
      </c>
    </row>
    <row r="784" spans="1:27" x14ac:dyDescent="0.2">
      <c r="A784" s="183">
        <v>7362</v>
      </c>
      <c r="B784" s="124" t="str">
        <f>VLOOKUP(A784,BASE.!$A$2:$T$878,2,FALSE)</f>
        <v xml:space="preserve">
Organización no gubernamental de desarrollo La Casona de los Jóvenes.
</v>
      </c>
      <c r="C784" s="124">
        <f>VLOOKUP(A784,BASE.!$A$2:$T$878,3,FALSE)</f>
        <v>657798800</v>
      </c>
      <c r="D784" s="124" t="str">
        <f>VLOOKUP(A784,BASE.!$A$2:$T$878,4,FALSE)</f>
        <v>Corporación de Derecho Privado.</v>
      </c>
      <c r="E784" s="124" t="str">
        <f>VLOOKUP(A784,BASE.!$A$2:$T$878,5,FALSE)</f>
        <v>Decreto Nº 3636, de 9 de noviembre de 2006, del Ministerio de Justicia.</v>
      </c>
      <c r="F784" s="124" t="str">
        <f>VLOOKUP(A784,BASE.!$A$2:$T$878,6,FALSE)</f>
        <v>Certificado de Vigencia Nº 500338199991, de 04 de agosto de 2020, del SRCI.</v>
      </c>
      <c r="G784" s="124" t="str">
        <f>VLOOKUP(A784,BASE.!$A$2:$T$878,7,FALSE)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4" s="124" t="str">
        <f>VLOOKUP(A784,BASE.!$A$2:$T$878,8,FALSE)</f>
        <v xml:space="preserve">Presidente: Miguel Fonseca Carrillo 
Vicepdte.: Alfredo Jacob Feres Reyes 
Secretaria: Rosa Carrillo Salas 
Tesorero: Washington Lizama Ormazábal 
Director: Alejandro Ignacio Ortiz Quintana 
</v>
      </c>
      <c r="I784" s="124" t="str">
        <f>VLOOKUP(A784,BASE.!$A$2:$T$878,9,FALSE)</f>
        <v>Durarán dos años en sus cargos (según sus estatutos).</v>
      </c>
      <c r="J784" s="124" t="str">
        <f>VLOOKUP(A784,BASE.!$A$2:$T$878,10,FALSE)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4" s="124" t="str">
        <f>VLOOKUP(A784,BASE.!$A$2:$T$878,11,FALSE)</f>
        <v xml:space="preserve">Miguel Ángel Fonseca Carrillo  Pdte.
Zarelli Fonseca Carrillo, Secretaria Ejecutiva.
Washington Lizama Ormazábal  Tesorero. 
Pueden actuar individualmente.
</v>
      </c>
      <c r="L784" s="124" t="str">
        <f>VLOOKUP(A784,BASE.!$A$2:$T$878,12,FALSE)</f>
        <v xml:space="preserve">Dr. Eduardo Cruz-Cocke N° 372, Santiago Región Metropolitana.
</v>
      </c>
      <c r="M784" s="124" t="str">
        <f>VLOOKUP(A784,BASE.!$A$2:$T$878,13,FALSE)</f>
        <v>XIII</v>
      </c>
      <c r="N784" s="124" t="str">
        <f>VLOOKUP(A784,BASE.!$A$2:$T$878,14,FALSE)</f>
        <v>Santiago</v>
      </c>
      <c r="O784" s="124">
        <f>VLOOKUP(A784,BASE.!$A$2:$T$878,15,FALSE)</f>
        <v>56232475099</v>
      </c>
      <c r="P784" s="124" t="str">
        <f>VLOOKUP(A784,BASE.!$A$2:$T$878,16,FALSE)</f>
        <v>dirección@onglacasona.cl</v>
      </c>
      <c r="Q784" s="124">
        <f>VLOOKUP(A784,BASE.!$A$2:$T$878,17,FALSE)</f>
        <v>0</v>
      </c>
      <c r="R784" s="124" t="str">
        <f>VLOOKUP(A784,BASE.!$A$2:$T$878,18,FALSE)</f>
        <v>93401 Institución de Asistencia Social.</v>
      </c>
      <c r="S784" s="124" t="str">
        <f>VLOOKUP(A784,BASE.!$A$2:$T$878,19,FALSE)</f>
        <v xml:space="preserve">Se acompañan Certificado de Antecedentes Financieros Institucionales del año 2019, aprobados por el Sub-Departamento de Supervisión Financiera Nacional, del SENAME.
</v>
      </c>
      <c r="T784" s="169">
        <f>VLOOKUP(A784,BASE.!$A$2:$T$878,20,FALSE)</f>
        <v>39269</v>
      </c>
      <c r="U784" s="183">
        <v>7362</v>
      </c>
      <c r="V784" s="184">
        <v>9459588</v>
      </c>
      <c r="W784" s="184">
        <v>23087808</v>
      </c>
      <c r="X784" s="170">
        <v>44286</v>
      </c>
      <c r="Y784" s="166" t="s">
        <v>7879</v>
      </c>
      <c r="Z784" s="166" t="s">
        <v>7880</v>
      </c>
      <c r="AA784" s="183" t="s">
        <v>7951</v>
      </c>
    </row>
    <row r="785" spans="1:27" x14ac:dyDescent="0.2">
      <c r="A785" s="183">
        <v>7362</v>
      </c>
      <c r="B785" s="124" t="str">
        <f>VLOOKUP(A785,BASE.!$A$2:$T$878,2,FALSE)</f>
        <v xml:space="preserve">
Organización no gubernamental de desarrollo La Casona de los Jóvenes.
</v>
      </c>
      <c r="C785" s="124">
        <f>VLOOKUP(A785,BASE.!$A$2:$T$878,3,FALSE)</f>
        <v>657798800</v>
      </c>
      <c r="D785" s="124" t="str">
        <f>VLOOKUP(A785,BASE.!$A$2:$T$878,4,FALSE)</f>
        <v>Corporación de Derecho Privado.</v>
      </c>
      <c r="E785" s="124" t="str">
        <f>VLOOKUP(A785,BASE.!$A$2:$T$878,5,FALSE)</f>
        <v>Decreto Nº 3636, de 9 de noviembre de 2006, del Ministerio de Justicia.</v>
      </c>
      <c r="F785" s="124" t="str">
        <f>VLOOKUP(A785,BASE.!$A$2:$T$878,6,FALSE)</f>
        <v>Certificado de Vigencia Nº 500338199991, de 04 de agosto de 2020, del SRCI.</v>
      </c>
      <c r="G785" s="124" t="str">
        <f>VLOOKUP(A785,BASE.!$A$2:$T$878,7,FALSE)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5" s="124" t="str">
        <f>VLOOKUP(A785,BASE.!$A$2:$T$878,8,FALSE)</f>
        <v xml:space="preserve">Presidente: Miguel Fonseca Carrillo 
Vicepdte.: Alfredo Jacob Feres Reyes 
Secretaria: Rosa Carrillo Salas 
Tesorero: Washington Lizama Ormazábal 
Director: Alejandro Ignacio Ortiz Quintana 
</v>
      </c>
      <c r="I785" s="124" t="str">
        <f>VLOOKUP(A785,BASE.!$A$2:$T$878,9,FALSE)</f>
        <v>Durarán dos años en sus cargos (según sus estatutos).</v>
      </c>
      <c r="J785" s="124" t="str">
        <f>VLOOKUP(A785,BASE.!$A$2:$T$878,10,FALSE)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5" s="124" t="str">
        <f>VLOOKUP(A785,BASE.!$A$2:$T$878,11,FALSE)</f>
        <v xml:space="preserve">Miguel Ángel Fonseca Carrillo  Pdte.
Zarelli Fonseca Carrillo, Secretaria Ejecutiva.
Washington Lizama Ormazábal  Tesorero. 
Pueden actuar individualmente.
</v>
      </c>
      <c r="L785" s="124" t="str">
        <f>VLOOKUP(A785,BASE.!$A$2:$T$878,12,FALSE)</f>
        <v xml:space="preserve">Dr. Eduardo Cruz-Cocke N° 372, Santiago Región Metropolitana.
</v>
      </c>
      <c r="M785" s="124" t="str">
        <f>VLOOKUP(A785,BASE.!$A$2:$T$878,13,FALSE)</f>
        <v>XIII</v>
      </c>
      <c r="N785" s="124" t="str">
        <f>VLOOKUP(A785,BASE.!$A$2:$T$878,14,FALSE)</f>
        <v>Santiago</v>
      </c>
      <c r="O785" s="124">
        <f>VLOOKUP(A785,BASE.!$A$2:$T$878,15,FALSE)</f>
        <v>56232475099</v>
      </c>
      <c r="P785" s="124" t="str">
        <f>VLOOKUP(A785,BASE.!$A$2:$T$878,16,FALSE)</f>
        <v>dirección@onglacasona.cl</v>
      </c>
      <c r="Q785" s="124">
        <f>VLOOKUP(A785,BASE.!$A$2:$T$878,17,FALSE)</f>
        <v>0</v>
      </c>
      <c r="R785" s="124" t="str">
        <f>VLOOKUP(A785,BASE.!$A$2:$T$878,18,FALSE)</f>
        <v>93401 Institución de Asistencia Social.</v>
      </c>
      <c r="S785" s="124" t="str">
        <f>VLOOKUP(A785,BASE.!$A$2:$T$878,19,FALSE)</f>
        <v xml:space="preserve">Se acompañan Certificado de Antecedentes Financieros Institucionales del año 2019, aprobados por el Sub-Departamento de Supervisión Financiera Nacional, del SENAME.
</v>
      </c>
      <c r="T785" s="169">
        <f>VLOOKUP(A785,BASE.!$A$2:$T$878,20,FALSE)</f>
        <v>39269</v>
      </c>
      <c r="U785" s="183">
        <v>7362</v>
      </c>
      <c r="V785" s="184">
        <v>0</v>
      </c>
      <c r="W785" s="184">
        <v>12505896</v>
      </c>
      <c r="X785" s="170">
        <v>44286</v>
      </c>
      <c r="Y785" s="166" t="s">
        <v>7879</v>
      </c>
      <c r="Z785" s="166" t="s">
        <v>7880</v>
      </c>
      <c r="AA785" s="183" t="s">
        <v>7926</v>
      </c>
    </row>
    <row r="786" spans="1:27" x14ac:dyDescent="0.2">
      <c r="A786" s="183">
        <v>7362</v>
      </c>
      <c r="B786" s="124" t="str">
        <f>VLOOKUP(A786,BASE.!$A$2:$T$878,2,FALSE)</f>
        <v xml:space="preserve">
Organización no gubernamental de desarrollo La Casona de los Jóvenes.
</v>
      </c>
      <c r="C786" s="124">
        <f>VLOOKUP(A786,BASE.!$A$2:$T$878,3,FALSE)</f>
        <v>657798800</v>
      </c>
      <c r="D786" s="124" t="str">
        <f>VLOOKUP(A786,BASE.!$A$2:$T$878,4,FALSE)</f>
        <v>Corporación de Derecho Privado.</v>
      </c>
      <c r="E786" s="124" t="str">
        <f>VLOOKUP(A786,BASE.!$A$2:$T$878,5,FALSE)</f>
        <v>Decreto Nº 3636, de 9 de noviembre de 2006, del Ministerio de Justicia.</v>
      </c>
      <c r="F786" s="124" t="str">
        <f>VLOOKUP(A786,BASE.!$A$2:$T$878,6,FALSE)</f>
        <v>Certificado de Vigencia Nº 500338199991, de 04 de agosto de 2020, del SRCI.</v>
      </c>
      <c r="G786" s="124" t="str">
        <f>VLOOKUP(A786,BASE.!$A$2:$T$878,7,FALSE)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6" s="124" t="str">
        <f>VLOOKUP(A786,BASE.!$A$2:$T$878,8,FALSE)</f>
        <v xml:space="preserve">Presidente: Miguel Fonseca Carrillo 
Vicepdte.: Alfredo Jacob Feres Reyes 
Secretaria: Rosa Carrillo Salas 
Tesorero: Washington Lizama Ormazábal 
Director: Alejandro Ignacio Ortiz Quintana 
</v>
      </c>
      <c r="I786" s="124" t="str">
        <f>VLOOKUP(A786,BASE.!$A$2:$T$878,9,FALSE)</f>
        <v>Durarán dos años en sus cargos (según sus estatutos).</v>
      </c>
      <c r="J786" s="124" t="str">
        <f>VLOOKUP(A786,BASE.!$A$2:$T$878,10,FALSE)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6" s="124" t="str">
        <f>VLOOKUP(A786,BASE.!$A$2:$T$878,11,FALSE)</f>
        <v xml:space="preserve">Miguel Ángel Fonseca Carrillo  Pdte.
Zarelli Fonseca Carrillo, Secretaria Ejecutiva.
Washington Lizama Ormazábal  Tesorero. 
Pueden actuar individualmente.
</v>
      </c>
      <c r="L786" s="124" t="str">
        <f>VLOOKUP(A786,BASE.!$A$2:$T$878,12,FALSE)</f>
        <v xml:space="preserve">Dr. Eduardo Cruz-Cocke N° 372, Santiago Región Metropolitana.
</v>
      </c>
      <c r="M786" s="124" t="str">
        <f>VLOOKUP(A786,BASE.!$A$2:$T$878,13,FALSE)</f>
        <v>XIII</v>
      </c>
      <c r="N786" s="124" t="str">
        <f>VLOOKUP(A786,BASE.!$A$2:$T$878,14,FALSE)</f>
        <v>Santiago</v>
      </c>
      <c r="O786" s="124">
        <f>VLOOKUP(A786,BASE.!$A$2:$T$878,15,FALSE)</f>
        <v>56232475099</v>
      </c>
      <c r="P786" s="124" t="str">
        <f>VLOOKUP(A786,BASE.!$A$2:$T$878,16,FALSE)</f>
        <v>dirección@onglacasona.cl</v>
      </c>
      <c r="Q786" s="124">
        <f>VLOOKUP(A786,BASE.!$A$2:$T$878,17,FALSE)</f>
        <v>0</v>
      </c>
      <c r="R786" s="124" t="str">
        <f>VLOOKUP(A786,BASE.!$A$2:$T$878,18,FALSE)</f>
        <v>93401 Institución de Asistencia Social.</v>
      </c>
      <c r="S786" s="124" t="str">
        <f>VLOOKUP(A786,BASE.!$A$2:$T$878,19,FALSE)</f>
        <v xml:space="preserve">Se acompañan Certificado de Antecedentes Financieros Institucionales del año 2019, aprobados por el Sub-Departamento de Supervisión Financiera Nacional, del SENAME.
</v>
      </c>
      <c r="T786" s="169">
        <f>VLOOKUP(A786,BASE.!$A$2:$T$878,20,FALSE)</f>
        <v>39269</v>
      </c>
      <c r="U786" s="183">
        <v>7362</v>
      </c>
      <c r="V786" s="184">
        <v>23087808</v>
      </c>
      <c r="W786" s="184">
        <v>67980768</v>
      </c>
      <c r="X786" s="170">
        <v>44286</v>
      </c>
      <c r="Y786" s="166" t="s">
        <v>7879</v>
      </c>
      <c r="Z786" s="166" t="s">
        <v>7880</v>
      </c>
      <c r="AA786" s="183" t="s">
        <v>7930</v>
      </c>
    </row>
    <row r="787" spans="1:27" x14ac:dyDescent="0.2">
      <c r="A787" s="183">
        <v>7362</v>
      </c>
      <c r="B787" s="124" t="str">
        <f>VLOOKUP(A787,BASE.!$A$2:$T$878,2,FALSE)</f>
        <v xml:space="preserve">
Organización no gubernamental de desarrollo La Casona de los Jóvenes.
</v>
      </c>
      <c r="C787" s="124">
        <f>VLOOKUP(A787,BASE.!$A$2:$T$878,3,FALSE)</f>
        <v>657798800</v>
      </c>
      <c r="D787" s="124" t="str">
        <f>VLOOKUP(A787,BASE.!$A$2:$T$878,4,FALSE)</f>
        <v>Corporación de Derecho Privado.</v>
      </c>
      <c r="E787" s="124" t="str">
        <f>VLOOKUP(A787,BASE.!$A$2:$T$878,5,FALSE)</f>
        <v>Decreto Nº 3636, de 9 de noviembre de 2006, del Ministerio de Justicia.</v>
      </c>
      <c r="F787" s="124" t="str">
        <f>VLOOKUP(A787,BASE.!$A$2:$T$878,6,FALSE)</f>
        <v>Certificado de Vigencia Nº 500338199991, de 04 de agosto de 2020, del SRCI.</v>
      </c>
      <c r="G787" s="124" t="str">
        <f>VLOOKUP(A787,BASE.!$A$2:$T$878,7,FALSE)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7" s="124" t="str">
        <f>VLOOKUP(A787,BASE.!$A$2:$T$878,8,FALSE)</f>
        <v xml:space="preserve">Presidente: Miguel Fonseca Carrillo 
Vicepdte.: Alfredo Jacob Feres Reyes 
Secretaria: Rosa Carrillo Salas 
Tesorero: Washington Lizama Ormazábal 
Director: Alejandro Ignacio Ortiz Quintana 
</v>
      </c>
      <c r="I787" s="124" t="str">
        <f>VLOOKUP(A787,BASE.!$A$2:$T$878,9,FALSE)</f>
        <v>Durarán dos años en sus cargos (según sus estatutos).</v>
      </c>
      <c r="J787" s="124" t="str">
        <f>VLOOKUP(A787,BASE.!$A$2:$T$878,10,FALSE)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7" s="124" t="str">
        <f>VLOOKUP(A787,BASE.!$A$2:$T$878,11,FALSE)</f>
        <v xml:space="preserve">Miguel Ángel Fonseca Carrillo  Pdte.
Zarelli Fonseca Carrillo, Secretaria Ejecutiva.
Washington Lizama Ormazábal  Tesorero. 
Pueden actuar individualmente.
</v>
      </c>
      <c r="L787" s="124" t="str">
        <f>VLOOKUP(A787,BASE.!$A$2:$T$878,12,FALSE)</f>
        <v xml:space="preserve">Dr. Eduardo Cruz-Cocke N° 372, Santiago Región Metropolitana.
</v>
      </c>
      <c r="M787" s="124" t="str">
        <f>VLOOKUP(A787,BASE.!$A$2:$T$878,13,FALSE)</f>
        <v>XIII</v>
      </c>
      <c r="N787" s="124" t="str">
        <f>VLOOKUP(A787,BASE.!$A$2:$T$878,14,FALSE)</f>
        <v>Santiago</v>
      </c>
      <c r="O787" s="124">
        <f>VLOOKUP(A787,BASE.!$A$2:$T$878,15,FALSE)</f>
        <v>56232475099</v>
      </c>
      <c r="P787" s="124" t="str">
        <f>VLOOKUP(A787,BASE.!$A$2:$T$878,16,FALSE)</f>
        <v>dirección@onglacasona.cl</v>
      </c>
      <c r="Q787" s="124">
        <f>VLOOKUP(A787,BASE.!$A$2:$T$878,17,FALSE)</f>
        <v>0</v>
      </c>
      <c r="R787" s="124" t="str">
        <f>VLOOKUP(A787,BASE.!$A$2:$T$878,18,FALSE)</f>
        <v>93401 Institución de Asistencia Social.</v>
      </c>
      <c r="S787" s="124" t="str">
        <f>VLOOKUP(A787,BASE.!$A$2:$T$878,19,FALSE)</f>
        <v xml:space="preserve">Se acompañan Certificado de Antecedentes Financieros Institucionales del año 2019, aprobados por el Sub-Departamento de Supervisión Financiera Nacional, del SENAME.
</v>
      </c>
      <c r="T787" s="169">
        <f>VLOOKUP(A787,BASE.!$A$2:$T$878,20,FALSE)</f>
        <v>39269</v>
      </c>
      <c r="U787" s="183">
        <v>7362</v>
      </c>
      <c r="V787" s="184">
        <v>5290956</v>
      </c>
      <c r="W787" s="184">
        <v>16995192</v>
      </c>
      <c r="X787" s="170">
        <v>44286</v>
      </c>
      <c r="Y787" s="166" t="s">
        <v>7879</v>
      </c>
      <c r="Z787" s="166" t="s">
        <v>7880</v>
      </c>
      <c r="AA787" s="183" t="s">
        <v>7931</v>
      </c>
    </row>
    <row r="788" spans="1:27" x14ac:dyDescent="0.2">
      <c r="A788" s="183">
        <v>7362</v>
      </c>
      <c r="B788" s="124" t="str">
        <f>VLOOKUP(A788,BASE.!$A$2:$T$878,2,FALSE)</f>
        <v xml:space="preserve">
Organización no gubernamental de desarrollo La Casona de los Jóvenes.
</v>
      </c>
      <c r="C788" s="124">
        <f>VLOOKUP(A788,BASE.!$A$2:$T$878,3,FALSE)</f>
        <v>657798800</v>
      </c>
      <c r="D788" s="124" t="str">
        <f>VLOOKUP(A788,BASE.!$A$2:$T$878,4,FALSE)</f>
        <v>Corporación de Derecho Privado.</v>
      </c>
      <c r="E788" s="124" t="str">
        <f>VLOOKUP(A788,BASE.!$A$2:$T$878,5,FALSE)</f>
        <v>Decreto Nº 3636, de 9 de noviembre de 2006, del Ministerio de Justicia.</v>
      </c>
      <c r="F788" s="124" t="str">
        <f>VLOOKUP(A788,BASE.!$A$2:$T$878,6,FALSE)</f>
        <v>Certificado de Vigencia Nº 500338199991, de 04 de agosto de 2020, del SRCI.</v>
      </c>
      <c r="G788" s="124" t="str">
        <f>VLOOKUP(A788,BASE.!$A$2:$T$878,7,FALSE)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8" s="124" t="str">
        <f>VLOOKUP(A788,BASE.!$A$2:$T$878,8,FALSE)</f>
        <v xml:space="preserve">Presidente: Miguel Fonseca Carrillo 
Vicepdte.: Alfredo Jacob Feres Reyes 
Secretaria: Rosa Carrillo Salas 
Tesorero: Washington Lizama Ormazábal 
Director: Alejandro Ignacio Ortiz Quintana 
</v>
      </c>
      <c r="I788" s="124" t="str">
        <f>VLOOKUP(A788,BASE.!$A$2:$T$878,9,FALSE)</f>
        <v>Durarán dos años en sus cargos (según sus estatutos).</v>
      </c>
      <c r="J788" s="124" t="str">
        <f>VLOOKUP(A788,BASE.!$A$2:$T$878,10,FALSE)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8" s="124" t="str">
        <f>VLOOKUP(A788,BASE.!$A$2:$T$878,11,FALSE)</f>
        <v xml:space="preserve">Miguel Ángel Fonseca Carrillo  Pdte.
Zarelli Fonseca Carrillo, Secretaria Ejecutiva.
Washington Lizama Ormazábal  Tesorero. 
Pueden actuar individualmente.
</v>
      </c>
      <c r="L788" s="124" t="str">
        <f>VLOOKUP(A788,BASE.!$A$2:$T$878,12,FALSE)</f>
        <v xml:space="preserve">Dr. Eduardo Cruz-Cocke N° 372, Santiago Región Metropolitana.
</v>
      </c>
      <c r="M788" s="124" t="str">
        <f>VLOOKUP(A788,BASE.!$A$2:$T$878,13,FALSE)</f>
        <v>XIII</v>
      </c>
      <c r="N788" s="124" t="str">
        <f>VLOOKUP(A788,BASE.!$A$2:$T$878,14,FALSE)</f>
        <v>Santiago</v>
      </c>
      <c r="O788" s="124">
        <f>VLOOKUP(A788,BASE.!$A$2:$T$878,15,FALSE)</f>
        <v>56232475099</v>
      </c>
      <c r="P788" s="124" t="str">
        <f>VLOOKUP(A788,BASE.!$A$2:$T$878,16,FALSE)</f>
        <v>dirección@onglacasona.cl</v>
      </c>
      <c r="Q788" s="124">
        <f>VLOOKUP(A788,BASE.!$A$2:$T$878,17,FALSE)</f>
        <v>0</v>
      </c>
      <c r="R788" s="124" t="str">
        <f>VLOOKUP(A788,BASE.!$A$2:$T$878,18,FALSE)</f>
        <v>93401 Institución de Asistencia Social.</v>
      </c>
      <c r="S788" s="124" t="str">
        <f>VLOOKUP(A788,BASE.!$A$2:$T$878,19,FALSE)</f>
        <v xml:space="preserve">Se acompañan Certificado de Antecedentes Financieros Institucionales del año 2019, aprobados por el Sub-Departamento de Supervisión Financiera Nacional, del SENAME.
</v>
      </c>
      <c r="T788" s="169">
        <f>VLOOKUP(A788,BASE.!$A$2:$T$878,20,FALSE)</f>
        <v>39269</v>
      </c>
      <c r="U788" s="183">
        <v>7362</v>
      </c>
      <c r="V788" s="184">
        <v>8016600</v>
      </c>
      <c r="W788" s="184">
        <v>24370464</v>
      </c>
      <c r="X788" s="170">
        <v>44286</v>
      </c>
      <c r="Y788" s="166" t="s">
        <v>7879</v>
      </c>
      <c r="Z788" s="166" t="s">
        <v>7880</v>
      </c>
      <c r="AA788" s="183" t="s">
        <v>7969</v>
      </c>
    </row>
    <row r="789" spans="1:27" x14ac:dyDescent="0.2">
      <c r="A789" s="183">
        <v>7362</v>
      </c>
      <c r="B789" s="124" t="str">
        <f>VLOOKUP(A789,BASE.!$A$2:$T$878,2,FALSE)</f>
        <v xml:space="preserve">
Organización no gubernamental de desarrollo La Casona de los Jóvenes.
</v>
      </c>
      <c r="C789" s="124">
        <f>VLOOKUP(A789,BASE.!$A$2:$T$878,3,FALSE)</f>
        <v>657798800</v>
      </c>
      <c r="D789" s="124" t="str">
        <f>VLOOKUP(A789,BASE.!$A$2:$T$878,4,FALSE)</f>
        <v>Corporación de Derecho Privado.</v>
      </c>
      <c r="E789" s="124" t="str">
        <f>VLOOKUP(A789,BASE.!$A$2:$T$878,5,FALSE)</f>
        <v>Decreto Nº 3636, de 9 de noviembre de 2006, del Ministerio de Justicia.</v>
      </c>
      <c r="F789" s="124" t="str">
        <f>VLOOKUP(A789,BASE.!$A$2:$T$878,6,FALSE)</f>
        <v>Certificado de Vigencia Nº 500338199991, de 04 de agosto de 2020, del SRCI.</v>
      </c>
      <c r="G789" s="124" t="str">
        <f>VLOOKUP(A789,BASE.!$A$2:$T$878,7,FALSE)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9" s="124" t="str">
        <f>VLOOKUP(A789,BASE.!$A$2:$T$878,8,FALSE)</f>
        <v xml:space="preserve">Presidente: Miguel Fonseca Carrillo 
Vicepdte.: Alfredo Jacob Feres Reyes 
Secretaria: Rosa Carrillo Salas 
Tesorero: Washington Lizama Ormazábal 
Director: Alejandro Ignacio Ortiz Quintana 
</v>
      </c>
      <c r="I789" s="124" t="str">
        <f>VLOOKUP(A789,BASE.!$A$2:$T$878,9,FALSE)</f>
        <v>Durarán dos años en sus cargos (según sus estatutos).</v>
      </c>
      <c r="J789" s="124" t="str">
        <f>VLOOKUP(A789,BASE.!$A$2:$T$878,10,FALSE)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9" s="124" t="str">
        <f>VLOOKUP(A789,BASE.!$A$2:$T$878,11,FALSE)</f>
        <v xml:space="preserve">Miguel Ángel Fonseca Carrillo  Pdte.
Zarelli Fonseca Carrillo, Secretaria Ejecutiva.
Washington Lizama Ormazábal  Tesorero. 
Pueden actuar individualmente.
</v>
      </c>
      <c r="L789" s="124" t="str">
        <f>VLOOKUP(A789,BASE.!$A$2:$T$878,12,FALSE)</f>
        <v xml:space="preserve">Dr. Eduardo Cruz-Cocke N° 372, Santiago Región Metropolitana.
</v>
      </c>
      <c r="M789" s="124" t="str">
        <f>VLOOKUP(A789,BASE.!$A$2:$T$878,13,FALSE)</f>
        <v>XIII</v>
      </c>
      <c r="N789" s="124" t="str">
        <f>VLOOKUP(A789,BASE.!$A$2:$T$878,14,FALSE)</f>
        <v>Santiago</v>
      </c>
      <c r="O789" s="124">
        <f>VLOOKUP(A789,BASE.!$A$2:$T$878,15,FALSE)</f>
        <v>56232475099</v>
      </c>
      <c r="P789" s="124" t="str">
        <f>VLOOKUP(A789,BASE.!$A$2:$T$878,16,FALSE)</f>
        <v>dirección@onglacasona.cl</v>
      </c>
      <c r="Q789" s="124">
        <f>VLOOKUP(A789,BASE.!$A$2:$T$878,17,FALSE)</f>
        <v>0</v>
      </c>
      <c r="R789" s="124" t="str">
        <f>VLOOKUP(A789,BASE.!$A$2:$T$878,18,FALSE)</f>
        <v>93401 Institución de Asistencia Social.</v>
      </c>
      <c r="S789" s="124" t="str">
        <f>VLOOKUP(A789,BASE.!$A$2:$T$878,19,FALSE)</f>
        <v xml:space="preserve">Se acompañan Certificado de Antecedentes Financieros Institucionales del año 2019, aprobados por el Sub-Departamento de Supervisión Financiera Nacional, del SENAME.
</v>
      </c>
      <c r="T789" s="169">
        <f>VLOOKUP(A789,BASE.!$A$2:$T$878,20,FALSE)</f>
        <v>39269</v>
      </c>
      <c r="U789" s="183">
        <v>7362</v>
      </c>
      <c r="V789" s="184">
        <v>17912291</v>
      </c>
      <c r="W789" s="184">
        <v>51360753</v>
      </c>
      <c r="X789" s="170">
        <v>44286</v>
      </c>
      <c r="Y789" s="166" t="s">
        <v>7879</v>
      </c>
      <c r="Z789" s="166" t="s">
        <v>7880</v>
      </c>
      <c r="AA789" s="183" t="s">
        <v>198</v>
      </c>
    </row>
    <row r="790" spans="1:27" x14ac:dyDescent="0.2">
      <c r="A790" s="183">
        <v>7362</v>
      </c>
      <c r="B790" s="124" t="str">
        <f>VLOOKUP(A790,BASE.!$A$2:$T$878,2,FALSE)</f>
        <v xml:space="preserve">
Organización no gubernamental de desarrollo La Casona de los Jóvenes.
</v>
      </c>
      <c r="C790" s="124">
        <f>VLOOKUP(A790,BASE.!$A$2:$T$878,3,FALSE)</f>
        <v>657798800</v>
      </c>
      <c r="D790" s="124" t="str">
        <f>VLOOKUP(A790,BASE.!$A$2:$T$878,4,FALSE)</f>
        <v>Corporación de Derecho Privado.</v>
      </c>
      <c r="E790" s="124" t="str">
        <f>VLOOKUP(A790,BASE.!$A$2:$T$878,5,FALSE)</f>
        <v>Decreto Nº 3636, de 9 de noviembre de 2006, del Ministerio de Justicia.</v>
      </c>
      <c r="F790" s="124" t="str">
        <f>VLOOKUP(A790,BASE.!$A$2:$T$878,6,FALSE)</f>
        <v>Certificado de Vigencia Nº 500338199991, de 04 de agosto de 2020, del SRCI.</v>
      </c>
      <c r="G790" s="124" t="str">
        <f>VLOOKUP(A790,BASE.!$A$2:$T$878,7,FALSE)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0" s="124" t="str">
        <f>VLOOKUP(A790,BASE.!$A$2:$T$878,8,FALSE)</f>
        <v xml:space="preserve">Presidente: Miguel Fonseca Carrillo 
Vicepdte.: Alfredo Jacob Feres Reyes 
Secretaria: Rosa Carrillo Salas 
Tesorero: Washington Lizama Ormazábal 
Director: Alejandro Ignacio Ortiz Quintana 
</v>
      </c>
      <c r="I790" s="124" t="str">
        <f>VLOOKUP(A790,BASE.!$A$2:$T$878,9,FALSE)</f>
        <v>Durarán dos años en sus cargos (según sus estatutos).</v>
      </c>
      <c r="J790" s="124" t="str">
        <f>VLOOKUP(A790,BASE.!$A$2:$T$878,10,FALSE)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0" s="124" t="str">
        <f>VLOOKUP(A790,BASE.!$A$2:$T$878,11,FALSE)</f>
        <v xml:space="preserve">Miguel Ángel Fonseca Carrillo  Pdte.
Zarelli Fonseca Carrillo, Secretaria Ejecutiva.
Washington Lizama Ormazábal  Tesorero. 
Pueden actuar individualmente.
</v>
      </c>
      <c r="L790" s="124" t="str">
        <f>VLOOKUP(A790,BASE.!$A$2:$T$878,12,FALSE)</f>
        <v xml:space="preserve">Dr. Eduardo Cruz-Cocke N° 372, Santiago Región Metropolitana.
</v>
      </c>
      <c r="M790" s="124" t="str">
        <f>VLOOKUP(A790,BASE.!$A$2:$T$878,13,FALSE)</f>
        <v>XIII</v>
      </c>
      <c r="N790" s="124" t="str">
        <f>VLOOKUP(A790,BASE.!$A$2:$T$878,14,FALSE)</f>
        <v>Santiago</v>
      </c>
      <c r="O790" s="124">
        <f>VLOOKUP(A790,BASE.!$A$2:$T$878,15,FALSE)</f>
        <v>56232475099</v>
      </c>
      <c r="P790" s="124" t="str">
        <f>VLOOKUP(A790,BASE.!$A$2:$T$878,16,FALSE)</f>
        <v>dirección@onglacasona.cl</v>
      </c>
      <c r="Q790" s="124">
        <f>VLOOKUP(A790,BASE.!$A$2:$T$878,17,FALSE)</f>
        <v>0</v>
      </c>
      <c r="R790" s="124" t="str">
        <f>VLOOKUP(A790,BASE.!$A$2:$T$878,18,FALSE)</f>
        <v>93401 Institución de Asistencia Social.</v>
      </c>
      <c r="S790" s="124" t="str">
        <f>VLOOKUP(A790,BASE.!$A$2:$T$878,19,FALSE)</f>
        <v xml:space="preserve">Se acompañan Certificado de Antecedentes Financieros Institucionales del año 2019, aprobados por el Sub-Departamento de Supervisión Financiera Nacional, del SENAME.
</v>
      </c>
      <c r="T790" s="169">
        <f>VLOOKUP(A790,BASE.!$A$2:$T$878,20,FALSE)</f>
        <v>39269</v>
      </c>
      <c r="U790" s="183">
        <v>7362</v>
      </c>
      <c r="V790" s="184">
        <v>6733944</v>
      </c>
      <c r="W790" s="184">
        <v>19560504</v>
      </c>
      <c r="X790" s="170">
        <v>44286</v>
      </c>
      <c r="Y790" s="166" t="s">
        <v>7879</v>
      </c>
      <c r="Z790" s="166" t="s">
        <v>7880</v>
      </c>
      <c r="AA790" s="183" t="s">
        <v>7889</v>
      </c>
    </row>
    <row r="791" spans="1:27" x14ac:dyDescent="0.2">
      <c r="A791" s="183">
        <v>7367</v>
      </c>
      <c r="B791" s="124" t="str">
        <f>VLOOKUP(A791,BASE.!$A$2:$T$878,2,FALSE)</f>
        <v xml:space="preserve">Organización No Gubernamental de Desarrollo, Acción Cultural y Comunitaria de Reivindicación de Derechos – 
O.N.G. ACCORDES. 
</v>
      </c>
      <c r="C791" s="124">
        <f>VLOOKUP(A791,BASE.!$A$2:$T$878,3,FALSE)</f>
        <v>655778705</v>
      </c>
      <c r="D791" s="124" t="str">
        <f>VLOOKUP(A791,BASE.!$A$2:$T$878,4,FALSE)</f>
        <v>Organización No Gubernamental.</v>
      </c>
      <c r="E791" s="124" t="str">
        <f>VLOOKUP(A791,BASE.!$A$2:$T$878,5,FALSE)</f>
        <v>Otorgado por Decreto Supremo Nº 3084, de fecha 21 de Septiembre de 2004,  por el Ministerio de Justicia.</v>
      </c>
      <c r="F791" s="124" t="str">
        <f>VLOOKUP(A791,BASE.!$A$2:$T$878,6,FALSE)</f>
        <v xml:space="preserve">Certificado de Vigencia Folio Nº 500340494180, de fecha 13 de agosto de 2020, del Servicio de Registro Civil. </v>
      </c>
      <c r="G791" s="124" t="str">
        <f>VLOOKUP(A791,BASE.!$A$2:$T$878,7,FALSE)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91" s="124" t="str">
        <f>VLOOKUP(A791,BASE.!$A$2:$T$878,8,FALSE)</f>
        <v xml:space="preserve">Presidente: 
Delfina Amalia Ibacache Estay                                       
Vicepresidente: 
Bárbara Angélica Vásquez Elos                  
Secretario: 
Eva Barcelisa Gamboa Castillo,                                         
Tesorera:
Janela Viviana Vicencio Cepeda,                         
Director:
José Saavedra Ibacache,                            
</v>
      </c>
      <c r="I791" s="124" t="str">
        <f>VLOOKUP(A791,BASE.!$A$2:$T$878,9,FALSE)</f>
        <v>Durarán dos años en sus cargos.</v>
      </c>
      <c r="J791" s="124" t="str">
        <f>VLOOKUP(A791,BASE.!$A$2:$T$878,10,FALSE)</f>
        <v>Hasta 22-10-2020.</v>
      </c>
      <c r="K791" s="124" t="str">
        <f>VLOOKUP(A791,BASE.!$A$2:$T$878,11,FALSE)</f>
        <v xml:space="preserve">Presidente: 
Delfina Amalia Ibacache Estay                
</v>
      </c>
      <c r="L791" s="124" t="str">
        <f>VLOOKUP(A791,BASE.!$A$2:$T$878,12,FALSE)</f>
        <v xml:space="preserve">Calle Cuartel Nº 65, Hijuelas, Provincia de Quillota, Quinta Región.
</v>
      </c>
      <c r="M791" s="124" t="str">
        <f>VLOOKUP(A791,BASE.!$A$2:$T$878,13,FALSE)</f>
        <v>V</v>
      </c>
      <c r="N791" s="124" t="str">
        <f>VLOOKUP(A791,BASE.!$A$2:$T$878,14,FALSE)</f>
        <v>Quillota</v>
      </c>
      <c r="O791" s="124" t="str">
        <f>VLOOKUP(A791,BASE.!$A$2:$T$878,15,FALSE)</f>
        <v>Teléfono: (56-33) 271219</v>
      </c>
      <c r="P791" s="124" t="str">
        <f>VLOOKUP(A791,BASE.!$A$2:$T$878,16,FALSE)</f>
        <v xml:space="preserve"> ongaccordes@gmail.com</v>
      </c>
      <c r="Q791" s="124">
        <f>VLOOKUP(A791,BASE.!$A$2:$T$878,17,FALSE)</f>
        <v>0</v>
      </c>
      <c r="R791" s="124" t="str">
        <f>VLOOKUP(A791,BASE.!$A$2:$T$878,18,FALSE)</f>
        <v>93401: Instituciones de Asistencia Social.</v>
      </c>
      <c r="S791" s="124" t="str">
        <f>VLOOKUP(A791,BASE.!$A$2:$T$878,19,FALSE)</f>
        <v>Certificado de antecedente financiero año 2019, aprobado por parte del Sub Departamento de Supervisión Financiera Nacional.</v>
      </c>
      <c r="T791" s="169">
        <f>VLOOKUP(A791,BASE.!$A$2:$T$878,20,FALSE)</f>
        <v>39308</v>
      </c>
      <c r="U791" s="183">
        <v>7367</v>
      </c>
      <c r="V791" s="184">
        <v>8921700</v>
      </c>
      <c r="W791" s="184">
        <v>24437700</v>
      </c>
      <c r="X791" s="170">
        <v>44286</v>
      </c>
      <c r="Y791" s="166" t="s">
        <v>7879</v>
      </c>
      <c r="Z791" s="166" t="s">
        <v>7880</v>
      </c>
      <c r="AA791" s="183" t="s">
        <v>8090</v>
      </c>
    </row>
    <row r="792" spans="1:27" x14ac:dyDescent="0.2">
      <c r="A792" s="183">
        <v>7369</v>
      </c>
      <c r="B792" s="124" t="str">
        <f>VLOOKUP(A792,BASE.!$A$2:$T$878,2,FALSE)</f>
        <v>Fundación Vida Compartida.</v>
      </c>
      <c r="C792" s="124">
        <f>VLOOKUP(A792,BASE.!$A$2:$T$878,3,FALSE)</f>
        <v>653823304</v>
      </c>
      <c r="D792" s="124" t="str">
        <f>VLOOKUP(A792,BASE.!$A$2:$T$878,4,FALSE)</f>
        <v>Fundación.</v>
      </c>
      <c r="E792" s="124" t="str">
        <f>VLOOKUP(A792,BASE.!$A$2:$T$878,5,FALSE)</f>
        <v>Otorgado por Decreto Supremo Nº 1293, de fecha 20 de Abril de 2004,  por el Ministerio de Justicia.</v>
      </c>
      <c r="F792" s="124" t="str">
        <f>VLOOKUP(A792,BASE.!$A$2:$T$878,6,FALSE)</f>
        <v>Certificado de Vigencia Folio Nº 500354092124, de fecha 04 de noviembre de 2020, del Servicio de Registro Civil e Identificación.</v>
      </c>
      <c r="G792" s="124" t="str">
        <f>VLOOKUP(A792,BASE.!$A$2:$T$878,7,FALSE)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2" s="124" t="str">
        <f>VLOOKUP(A792,BASE.!$A$2:$T$878,8,FALSE)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2" s="124" t="str">
        <f>VLOOKUP(A792,BASE.!$A$2:$T$878,9,FALSE)</f>
        <v>Durarán tres años en sus cargos. (aun no es actualizado en el certificado de directorio) si en la escritura publica de año 2019</v>
      </c>
      <c r="J792" s="124" t="str">
        <f>VLOOKUP(A792,BASE.!$A$2:$T$878,10,FALSE)</f>
        <v>07-06-2017 y cesó el 7 de junio de 2020.</v>
      </c>
      <c r="K792" s="124" t="str">
        <f>VLOOKUP(A792,BASE.!$A$2:$T$878,11,FALSE)</f>
        <v xml:space="preserve">
Presidente: Víctor Mora Rivera, 
Director Ejecutivo: Sergio Mercado Cajales, 
</v>
      </c>
      <c r="L792" s="124" t="str">
        <f>VLOOKUP(A792,BASE.!$A$2:$T$878,12,FALSE)</f>
        <v xml:space="preserve">Alameda Libertador Bernardo O’Higgins N°2361, Comuna de Santiago, Región Metropolitana.
</v>
      </c>
      <c r="M792" s="124" t="str">
        <f>VLOOKUP(A792,BASE.!$A$2:$T$878,13,FALSE)</f>
        <v>XIII</v>
      </c>
      <c r="N792" s="124" t="str">
        <f>VLOOKUP(A792,BASE.!$A$2:$T$878,14,FALSE)</f>
        <v>Santiago</v>
      </c>
      <c r="O792" s="124" t="str">
        <f>VLOOKUP(A792,BASE.!$A$2:$T$878,15,FALSE)</f>
        <v>Teléfono: (56-2) 6970245-6963687</v>
      </c>
      <c r="P792" s="124">
        <f>VLOOKUP(A792,BASE.!$A$2:$T$878,16,FALSE)</f>
        <v>0</v>
      </c>
      <c r="Q792" s="124">
        <f>VLOOKUP(A792,BASE.!$A$2:$T$878,17,FALSE)</f>
        <v>0</v>
      </c>
      <c r="R792" s="124" t="str">
        <f>VLOOKUP(A792,BASE.!$A$2:$T$878,18,FALSE)</f>
        <v>93401: Instituciones de Asistencia Social.</v>
      </c>
      <c r="S792" s="124" t="str">
        <f>VLOOKUP(A792,BASE.!$A$2:$T$878,19,FALSE)</f>
        <v>Certificado financiero año 2019, aprobados por el Sub Departamento de Supervisión Financiera Nacional .</v>
      </c>
      <c r="T792" s="169">
        <f>VLOOKUP(A792,BASE.!$A$2:$T$878,20,FALSE)</f>
        <v>39317</v>
      </c>
      <c r="U792" s="183">
        <v>7369</v>
      </c>
      <c r="V792" s="184">
        <v>7695936</v>
      </c>
      <c r="W792" s="184">
        <v>23248140</v>
      </c>
      <c r="X792" s="170">
        <v>44286</v>
      </c>
      <c r="Y792" s="166" t="s">
        <v>7879</v>
      </c>
      <c r="Z792" s="166" t="s">
        <v>7880</v>
      </c>
      <c r="AA792" s="183" t="s">
        <v>7927</v>
      </c>
    </row>
    <row r="793" spans="1:27" x14ac:dyDescent="0.2">
      <c r="A793" s="183">
        <v>7369</v>
      </c>
      <c r="B793" s="124" t="str">
        <f>VLOOKUP(A793,BASE.!$A$2:$T$878,2,FALSE)</f>
        <v>Fundación Vida Compartida.</v>
      </c>
      <c r="C793" s="124">
        <f>VLOOKUP(A793,BASE.!$A$2:$T$878,3,FALSE)</f>
        <v>653823304</v>
      </c>
      <c r="D793" s="124" t="str">
        <f>VLOOKUP(A793,BASE.!$A$2:$T$878,4,FALSE)</f>
        <v>Fundación.</v>
      </c>
      <c r="E793" s="124" t="str">
        <f>VLOOKUP(A793,BASE.!$A$2:$T$878,5,FALSE)</f>
        <v>Otorgado por Decreto Supremo Nº 1293, de fecha 20 de Abril de 2004,  por el Ministerio de Justicia.</v>
      </c>
      <c r="F793" s="124" t="str">
        <f>VLOOKUP(A793,BASE.!$A$2:$T$878,6,FALSE)</f>
        <v>Certificado de Vigencia Folio Nº 500354092124, de fecha 04 de noviembre de 2020, del Servicio de Registro Civil e Identificación.</v>
      </c>
      <c r="G793" s="124" t="str">
        <f>VLOOKUP(A793,BASE.!$A$2:$T$878,7,FALSE)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3" s="124" t="str">
        <f>VLOOKUP(A793,BASE.!$A$2:$T$878,8,FALSE)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3" s="124" t="str">
        <f>VLOOKUP(A793,BASE.!$A$2:$T$878,9,FALSE)</f>
        <v>Durarán tres años en sus cargos. (aun no es actualizado en el certificado de directorio) si en la escritura publica de año 2019</v>
      </c>
      <c r="J793" s="124" t="str">
        <f>VLOOKUP(A793,BASE.!$A$2:$T$878,10,FALSE)</f>
        <v>07-06-2017 y cesó el 7 de junio de 2020.</v>
      </c>
      <c r="K793" s="124" t="str">
        <f>VLOOKUP(A793,BASE.!$A$2:$T$878,11,FALSE)</f>
        <v xml:space="preserve">
Presidente: Víctor Mora Rivera, 
Director Ejecutivo: Sergio Mercado Cajales, 
</v>
      </c>
      <c r="L793" s="124" t="str">
        <f>VLOOKUP(A793,BASE.!$A$2:$T$878,12,FALSE)</f>
        <v xml:space="preserve">Alameda Libertador Bernardo O’Higgins N°2361, Comuna de Santiago, Región Metropolitana.
</v>
      </c>
      <c r="M793" s="124" t="str">
        <f>VLOOKUP(A793,BASE.!$A$2:$T$878,13,FALSE)</f>
        <v>XIII</v>
      </c>
      <c r="N793" s="124" t="str">
        <f>VLOOKUP(A793,BASE.!$A$2:$T$878,14,FALSE)</f>
        <v>Santiago</v>
      </c>
      <c r="O793" s="124" t="str">
        <f>VLOOKUP(A793,BASE.!$A$2:$T$878,15,FALSE)</f>
        <v>Teléfono: (56-2) 6970245-6963687</v>
      </c>
      <c r="P793" s="124">
        <f>VLOOKUP(A793,BASE.!$A$2:$T$878,16,FALSE)</f>
        <v>0</v>
      </c>
      <c r="Q793" s="124">
        <f>VLOOKUP(A793,BASE.!$A$2:$T$878,17,FALSE)</f>
        <v>0</v>
      </c>
      <c r="R793" s="124" t="str">
        <f>VLOOKUP(A793,BASE.!$A$2:$T$878,18,FALSE)</f>
        <v>93401: Instituciones de Asistencia Social.</v>
      </c>
      <c r="S793" s="124" t="str">
        <f>VLOOKUP(A793,BASE.!$A$2:$T$878,19,FALSE)</f>
        <v>Certificado financiero año 2019, aprobados por el Sub Departamento de Supervisión Financiera Nacional .</v>
      </c>
      <c r="T793" s="169">
        <f>VLOOKUP(A793,BASE.!$A$2:$T$878,20,FALSE)</f>
        <v>39317</v>
      </c>
      <c r="U793" s="183">
        <v>7369</v>
      </c>
      <c r="V793" s="184">
        <v>7856268</v>
      </c>
      <c r="W793" s="184">
        <v>23568804</v>
      </c>
      <c r="X793" s="170">
        <v>44286</v>
      </c>
      <c r="Y793" s="166" t="s">
        <v>7879</v>
      </c>
      <c r="Z793" s="166" t="s">
        <v>7880</v>
      </c>
      <c r="AA793" s="183" t="s">
        <v>6479</v>
      </c>
    </row>
    <row r="794" spans="1:27" x14ac:dyDescent="0.2">
      <c r="A794" s="183">
        <v>7369</v>
      </c>
      <c r="B794" s="124" t="str">
        <f>VLOOKUP(A794,BASE.!$A$2:$T$878,2,FALSE)</f>
        <v>Fundación Vida Compartida.</v>
      </c>
      <c r="C794" s="124">
        <f>VLOOKUP(A794,BASE.!$A$2:$T$878,3,FALSE)</f>
        <v>653823304</v>
      </c>
      <c r="D794" s="124" t="str">
        <f>VLOOKUP(A794,BASE.!$A$2:$T$878,4,FALSE)</f>
        <v>Fundación.</v>
      </c>
      <c r="E794" s="124" t="str">
        <f>VLOOKUP(A794,BASE.!$A$2:$T$878,5,FALSE)</f>
        <v>Otorgado por Decreto Supremo Nº 1293, de fecha 20 de Abril de 2004,  por el Ministerio de Justicia.</v>
      </c>
      <c r="F794" s="124" t="str">
        <f>VLOOKUP(A794,BASE.!$A$2:$T$878,6,FALSE)</f>
        <v>Certificado de Vigencia Folio Nº 500354092124, de fecha 04 de noviembre de 2020, del Servicio de Registro Civil e Identificación.</v>
      </c>
      <c r="G794" s="124" t="str">
        <f>VLOOKUP(A794,BASE.!$A$2:$T$878,7,FALSE)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94" s="124" t="str">
        <f>VLOOKUP(A794,BASE.!$A$2:$T$878,8,FALSE)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794" s="124" t="str">
        <f>VLOOKUP(A794,BASE.!$A$2:$T$878,9,FALSE)</f>
        <v>Durarán tres años en sus cargos. (aun no es actualizado en el certificado de directorio) si en la escritura publica de año 2019</v>
      </c>
      <c r="J794" s="124" t="str">
        <f>VLOOKUP(A794,BASE.!$A$2:$T$878,10,FALSE)</f>
        <v>07-06-2017 y cesó el 7 de junio de 2020.</v>
      </c>
      <c r="K794" s="124" t="str">
        <f>VLOOKUP(A794,BASE.!$A$2:$T$878,11,FALSE)</f>
        <v xml:space="preserve">
Presidente: Víctor Mora Rivera, 
Director Ejecutivo: Sergio Mercado Cajales, 
</v>
      </c>
      <c r="L794" s="124" t="str">
        <f>VLOOKUP(A794,BASE.!$A$2:$T$878,12,FALSE)</f>
        <v xml:space="preserve">Alameda Libertador Bernardo O’Higgins N°2361, Comuna de Santiago, Región Metropolitana.
</v>
      </c>
      <c r="M794" s="124" t="str">
        <f>VLOOKUP(A794,BASE.!$A$2:$T$878,13,FALSE)</f>
        <v>XIII</v>
      </c>
      <c r="N794" s="124" t="str">
        <f>VLOOKUP(A794,BASE.!$A$2:$T$878,14,FALSE)</f>
        <v>Santiago</v>
      </c>
      <c r="O794" s="124" t="str">
        <f>VLOOKUP(A794,BASE.!$A$2:$T$878,15,FALSE)</f>
        <v>Teléfono: (56-2) 6970245-6963687</v>
      </c>
      <c r="P794" s="124">
        <f>VLOOKUP(A794,BASE.!$A$2:$T$878,16,FALSE)</f>
        <v>0</v>
      </c>
      <c r="Q794" s="124">
        <f>VLOOKUP(A794,BASE.!$A$2:$T$878,17,FALSE)</f>
        <v>0</v>
      </c>
      <c r="R794" s="124" t="str">
        <f>VLOOKUP(A794,BASE.!$A$2:$T$878,18,FALSE)</f>
        <v>93401: Instituciones de Asistencia Social.</v>
      </c>
      <c r="S794" s="124" t="str">
        <f>VLOOKUP(A794,BASE.!$A$2:$T$878,19,FALSE)</f>
        <v>Certificado financiero año 2019, aprobados por el Sub Departamento de Supervisión Financiera Nacional .</v>
      </c>
      <c r="T794" s="169">
        <f>VLOOKUP(A794,BASE.!$A$2:$T$878,20,FALSE)</f>
        <v>39317</v>
      </c>
      <c r="U794" s="183">
        <v>7369</v>
      </c>
      <c r="V794" s="184">
        <v>10318140</v>
      </c>
      <c r="W794" s="184">
        <v>25834140</v>
      </c>
      <c r="X794" s="170">
        <v>44286</v>
      </c>
      <c r="Y794" s="166" t="s">
        <v>7879</v>
      </c>
      <c r="Z794" s="166" t="s">
        <v>7880</v>
      </c>
      <c r="AA794" s="183" t="s">
        <v>7888</v>
      </c>
    </row>
    <row r="795" spans="1:27" x14ac:dyDescent="0.2">
      <c r="A795" s="183">
        <v>7376</v>
      </c>
      <c r="B795" s="124" t="str">
        <f>VLOOKUP(A795,BASE.!$A$2:$T$878,2,FALSE)</f>
        <v xml:space="preserve">
Fundación Beata Laura Vicuña. 
</v>
      </c>
      <c r="C795" s="124">
        <f>VLOOKUP(A795,BASE.!$A$2:$T$878,3,FALSE)</f>
        <v>719991009</v>
      </c>
      <c r="D795" s="124" t="str">
        <f>VLOOKUP(A795,BASE.!$A$2:$T$878,4,FALSE)</f>
        <v>Fundación de derecho privado</v>
      </c>
      <c r="E795" s="124" t="str">
        <f>VLOOKUP(A795,BASE.!$A$2:$T$878,5,FALSE)</f>
        <v xml:space="preserve">Decreto Nº 1427, de fecha 27 de noviembre de 1991, del Ministerio de Justicia.
</v>
      </c>
      <c r="F795" s="124" t="str">
        <f>VLOOKUP(A795,BASE.!$A$2:$T$878,6,FALSE)</f>
        <v xml:space="preserve">Certificado de Vigencia folio N° 500355546266, emitido el 11 de noviembre de 2020, por el Servicio de Registro Civil e Identificación. </v>
      </c>
      <c r="G795" s="124" t="str">
        <f>VLOOKUP(A795,BASE.!$A$2:$T$878,7,FALSE)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795" s="124" t="str">
        <f>VLOOKUP(A795,BASE.!$A$2:$T$878,8,FALSE)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795" s="124" t="str">
        <f>VLOOKUP(A795,BASE.!$A$2:$T$878,9,FALSE)</f>
        <v>Cuatro años</v>
      </c>
      <c r="J795" s="124" t="str">
        <f>VLOOKUP(A795,BASE.!$A$2:$T$878,10,FALSE)</f>
        <v>Al 08-08-2022</v>
      </c>
      <c r="K795" s="124" t="str">
        <f>VLOOKUP(A795,BASE.!$A$2:$T$878,11,FALSE)</f>
        <v xml:space="preserve">Presidenta: Ximena Oyarzo Mancilla, 
Poder general de representación y Administración a sor Brohana Angulo Saldivia,en calidad de gerente general, quién para actuar requiere la firma conjunta de uno o cualquiera de los miembros del directorio.
</v>
      </c>
      <c r="L795" s="124" t="str">
        <f>VLOOKUP(A795,BASE.!$A$2:$T$878,12,FALSE)</f>
        <v xml:space="preserve">Avenida Manuel Antonio Matta Nº 762, comuna de Santiago, Región Metropolitana 
</v>
      </c>
      <c r="M795" s="124" t="str">
        <f>VLOOKUP(A795,BASE.!$A$2:$T$878,13,FALSE)</f>
        <v>XIII</v>
      </c>
      <c r="N795" s="124" t="str">
        <f>VLOOKUP(A795,BASE.!$A$2:$T$878,14,FALSE)</f>
        <v>Santiago</v>
      </c>
      <c r="O795" s="124" t="str">
        <f>VLOOKUP(A795,BASE.!$A$2:$T$878,15,FALSE)</f>
        <v>56-2 9126775</v>
      </c>
      <c r="P795" s="124" t="str">
        <f>VLOOKUP(A795,BASE.!$A$2:$T$878,16,FALSE)</f>
        <v>directora@fundacionlauravicuna.cl</v>
      </c>
      <c r="Q795" s="124">
        <f>VLOOKUP(A795,BASE.!$A$2:$T$878,17,FALSE)</f>
        <v>0</v>
      </c>
      <c r="R795" s="124">
        <f>VLOOKUP(A795,BASE.!$A$2:$T$878,18,FALSE)</f>
        <v>93401</v>
      </c>
      <c r="S795" s="124" t="str">
        <f>VLOOKUP(A795,BASE.!$A$2:$T$878,19,FALSE)</f>
        <v>Se acompaña Certificado Financiero año 2019 aprobado por el Subdepartamento de Supervisión Financiera Nacional .</v>
      </c>
      <c r="T795" s="169">
        <f>VLOOKUP(A795,BASE.!$A$2:$T$878,20,FALSE)</f>
        <v>39352</v>
      </c>
      <c r="U795" s="183">
        <v>7376</v>
      </c>
      <c r="V795" s="184">
        <v>6206400</v>
      </c>
      <c r="W795" s="184">
        <v>44966386</v>
      </c>
      <c r="X795" s="170">
        <v>44286</v>
      </c>
      <c r="Y795" s="166" t="s">
        <v>7879</v>
      </c>
      <c r="Z795" s="166" t="s">
        <v>7880</v>
      </c>
      <c r="AA795" s="183" t="s">
        <v>7931</v>
      </c>
    </row>
    <row r="796" spans="1:27" x14ac:dyDescent="0.2">
      <c r="A796" s="183">
        <v>7379</v>
      </c>
      <c r="B796" s="124" t="str">
        <f>VLOOKUP(A796,BASE.!$A$2:$T$878,2,FALSE)</f>
        <v>Aldeas Infantiles S.O.S. Chile.</v>
      </c>
      <c r="C796" s="124">
        <f>VLOOKUP(A796,BASE.!$A$2:$T$878,3,FALSE)</f>
        <v>735972006</v>
      </c>
      <c r="D796" s="124" t="str">
        <f>VLOOKUP(A796,BASE.!$A$2:$T$878,4,FALSE)</f>
        <v>Corporación de Derecho Privado</v>
      </c>
      <c r="E796" s="124" t="str">
        <f>VLOOKUP(A796,BASE.!$A$2:$T$878,5,FALSE)</f>
        <v>Otorgado por Decreto Supremo Nº 171, de 26 de febrero 1997, del Ministerio de Justicia.</v>
      </c>
      <c r="F796" s="124" t="str">
        <f>VLOOKUP(A796,BASE.!$A$2:$T$878,6,FALSE)</f>
        <v>Certificado de vigencia Folio N° 500328992037, de 27 de julio de 2020, emitido por el Servicio de Registro Civil e Identificación</v>
      </c>
      <c r="G796" s="124" t="str">
        <f>VLOOKUP(A796,BASE.!$A$2:$T$878,7,FALSE)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796" s="124" t="str">
        <f>VLOOKUP(A796,BASE.!$A$2:$T$878,8,FALSE)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796" s="124" t="str">
        <f>VLOOKUP(A796,BASE.!$A$2:$T$878,9,FALSE)</f>
        <v xml:space="preserve">:Durarán un año en sus cargos. </v>
      </c>
      <c r="J796" s="124" t="str">
        <f>VLOOKUP(A796,BASE.!$A$2:$T$878,10,FALSE)</f>
        <v>29.03.19</v>
      </c>
      <c r="K796" s="124" t="str">
        <f>VLOOKUP(A796,BASE.!$A$2:$T$878,11,FALSE)</f>
        <v xml:space="preserve">María Cecilia Suárez Indart 
Director Nacional: 
CARLOS ARACENA MELLADO
Jorge Lavanderos Svec
</v>
      </c>
      <c r="L796" s="124" t="str">
        <f>VLOOKUP(A796,BASE.!$A$2:$T$878,12,FALSE)</f>
        <v>Los Leones Nº382, Oficina 501, Providencia.</v>
      </c>
      <c r="M796" s="124" t="str">
        <f>VLOOKUP(A796,BASE.!$A$2:$T$878,13,FALSE)</f>
        <v>XIII</v>
      </c>
      <c r="N796" s="124" t="str">
        <f>VLOOKUP(A796,BASE.!$A$2:$T$878,14,FALSE)</f>
        <v>PROVIDENCIA</v>
      </c>
      <c r="O796" s="124">
        <f>VLOOKUP(A796,BASE.!$A$2:$T$878,15,FALSE)</f>
        <v>228798000</v>
      </c>
      <c r="P796" s="124" t="str">
        <f>VLOOKUP(A796,BASE.!$A$2:$T$878,16,FALSE)</f>
        <v>Correo: recepcion@aldeasinfantiles.cl</v>
      </c>
      <c r="Q796" s="124">
        <f>VLOOKUP(A796,BASE.!$A$2:$T$878,17,FALSE)</f>
        <v>0</v>
      </c>
      <c r="R796" s="124" t="str">
        <f>VLOOKUP(A796,BASE.!$A$2:$T$878,18,FALSE)</f>
        <v>93509: Otras asociaciones.</v>
      </c>
      <c r="S796" s="124" t="str">
        <f>VLOOKUP(A796,BASE.!$A$2:$T$878,19,FALSE)</f>
        <v>Certificado de antecedentes financieros correspondientes al año 2019, aprobado por el Subdepartamento de Supervisión Financiera Nacional. (ante notario público)</v>
      </c>
      <c r="T796" s="169">
        <f>VLOOKUP(A796,BASE.!$A$2:$T$878,20,FALSE)</f>
        <v>39381</v>
      </c>
      <c r="U796" s="183">
        <v>7379</v>
      </c>
      <c r="V796" s="184">
        <v>37645022</v>
      </c>
      <c r="W796" s="184">
        <v>104173490</v>
      </c>
      <c r="X796" s="170">
        <v>44286</v>
      </c>
      <c r="Y796" s="166" t="s">
        <v>7879</v>
      </c>
      <c r="Z796" s="166" t="s">
        <v>7880</v>
      </c>
      <c r="AA796" s="183" t="s">
        <v>7907</v>
      </c>
    </row>
    <row r="797" spans="1:27" x14ac:dyDescent="0.2">
      <c r="A797" s="183">
        <v>7379</v>
      </c>
      <c r="B797" s="124" t="str">
        <f>VLOOKUP(A797,BASE.!$A$2:$T$878,2,FALSE)</f>
        <v>Aldeas Infantiles S.O.S. Chile.</v>
      </c>
      <c r="C797" s="124">
        <f>VLOOKUP(A797,BASE.!$A$2:$T$878,3,FALSE)</f>
        <v>735972006</v>
      </c>
      <c r="D797" s="124" t="str">
        <f>VLOOKUP(A797,BASE.!$A$2:$T$878,4,FALSE)</f>
        <v>Corporación de Derecho Privado</v>
      </c>
      <c r="E797" s="124" t="str">
        <f>VLOOKUP(A797,BASE.!$A$2:$T$878,5,FALSE)</f>
        <v>Otorgado por Decreto Supremo Nº 171, de 26 de febrero 1997, del Ministerio de Justicia.</v>
      </c>
      <c r="F797" s="124" t="str">
        <f>VLOOKUP(A797,BASE.!$A$2:$T$878,6,FALSE)</f>
        <v>Certificado de vigencia Folio N° 500328992037, de 27 de julio de 2020, emitido por el Servicio de Registro Civil e Identificación</v>
      </c>
      <c r="G797" s="124" t="str">
        <f>VLOOKUP(A797,BASE.!$A$2:$T$878,7,FALSE)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797" s="124" t="str">
        <f>VLOOKUP(A797,BASE.!$A$2:$T$878,8,FALSE)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797" s="124" t="str">
        <f>VLOOKUP(A797,BASE.!$A$2:$T$878,9,FALSE)</f>
        <v xml:space="preserve">:Durarán un año en sus cargos. </v>
      </c>
      <c r="J797" s="124" t="str">
        <f>VLOOKUP(A797,BASE.!$A$2:$T$878,10,FALSE)</f>
        <v>29.03.19</v>
      </c>
      <c r="K797" s="124" t="str">
        <f>VLOOKUP(A797,BASE.!$A$2:$T$878,11,FALSE)</f>
        <v xml:space="preserve">María Cecilia Suárez Indart 
Director Nacional: 
CARLOS ARACENA MELLADO
Jorge Lavanderos Svec
</v>
      </c>
      <c r="L797" s="124" t="str">
        <f>VLOOKUP(A797,BASE.!$A$2:$T$878,12,FALSE)</f>
        <v>Los Leones Nº382, Oficina 501, Providencia.</v>
      </c>
      <c r="M797" s="124" t="str">
        <f>VLOOKUP(A797,BASE.!$A$2:$T$878,13,FALSE)</f>
        <v>XIII</v>
      </c>
      <c r="N797" s="124" t="str">
        <f>VLOOKUP(A797,BASE.!$A$2:$T$878,14,FALSE)</f>
        <v>PROVIDENCIA</v>
      </c>
      <c r="O797" s="124">
        <f>VLOOKUP(A797,BASE.!$A$2:$T$878,15,FALSE)</f>
        <v>228798000</v>
      </c>
      <c r="P797" s="124" t="str">
        <f>VLOOKUP(A797,BASE.!$A$2:$T$878,16,FALSE)</f>
        <v>Correo: recepcion@aldeasinfantiles.cl</v>
      </c>
      <c r="Q797" s="124">
        <f>VLOOKUP(A797,BASE.!$A$2:$T$878,17,FALSE)</f>
        <v>0</v>
      </c>
      <c r="R797" s="124" t="str">
        <f>VLOOKUP(A797,BASE.!$A$2:$T$878,18,FALSE)</f>
        <v>93509: Otras asociaciones.</v>
      </c>
      <c r="S797" s="124" t="str">
        <f>VLOOKUP(A797,BASE.!$A$2:$T$878,19,FALSE)</f>
        <v>Certificado de antecedentes financieros correspondientes al año 2019, aprobado por el Subdepartamento de Supervisión Financiera Nacional. (ante notario público)</v>
      </c>
      <c r="T797" s="169">
        <f>VLOOKUP(A797,BASE.!$A$2:$T$878,20,FALSE)</f>
        <v>39381</v>
      </c>
      <c r="U797" s="183">
        <v>7379</v>
      </c>
      <c r="V797" s="184">
        <v>21405874</v>
      </c>
      <c r="W797" s="184">
        <v>54660293</v>
      </c>
      <c r="X797" s="170">
        <v>44286</v>
      </c>
      <c r="Y797" s="166" t="s">
        <v>7879</v>
      </c>
      <c r="Z797" s="166" t="s">
        <v>7880</v>
      </c>
      <c r="AA797" s="183" t="s">
        <v>230</v>
      </c>
    </row>
    <row r="798" spans="1:27" x14ac:dyDescent="0.2">
      <c r="A798" s="183">
        <v>7379</v>
      </c>
      <c r="B798" s="124" t="str">
        <f>VLOOKUP(A798,BASE.!$A$2:$T$878,2,FALSE)</f>
        <v>Aldeas Infantiles S.O.S. Chile.</v>
      </c>
      <c r="C798" s="124">
        <f>VLOOKUP(A798,BASE.!$A$2:$T$878,3,FALSE)</f>
        <v>735972006</v>
      </c>
      <c r="D798" s="124" t="str">
        <f>VLOOKUP(A798,BASE.!$A$2:$T$878,4,FALSE)</f>
        <v>Corporación de Derecho Privado</v>
      </c>
      <c r="E798" s="124" t="str">
        <f>VLOOKUP(A798,BASE.!$A$2:$T$878,5,FALSE)</f>
        <v>Otorgado por Decreto Supremo Nº 171, de 26 de febrero 1997, del Ministerio de Justicia.</v>
      </c>
      <c r="F798" s="124" t="str">
        <f>VLOOKUP(A798,BASE.!$A$2:$T$878,6,FALSE)</f>
        <v>Certificado de vigencia Folio N° 500328992037, de 27 de julio de 2020, emitido por el Servicio de Registro Civil e Identificación</v>
      </c>
      <c r="G798" s="124" t="str">
        <f>VLOOKUP(A798,BASE.!$A$2:$T$878,7,FALSE)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798" s="124" t="str">
        <f>VLOOKUP(A798,BASE.!$A$2:$T$878,8,FALSE)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798" s="124" t="str">
        <f>VLOOKUP(A798,BASE.!$A$2:$T$878,9,FALSE)</f>
        <v xml:space="preserve">:Durarán un año en sus cargos. </v>
      </c>
      <c r="J798" s="124" t="str">
        <f>VLOOKUP(A798,BASE.!$A$2:$T$878,10,FALSE)</f>
        <v>29.03.19</v>
      </c>
      <c r="K798" s="124" t="str">
        <f>VLOOKUP(A798,BASE.!$A$2:$T$878,11,FALSE)</f>
        <v xml:space="preserve">María Cecilia Suárez Indart 
Director Nacional: 
CARLOS ARACENA MELLADO
Jorge Lavanderos Svec
</v>
      </c>
      <c r="L798" s="124" t="str">
        <f>VLOOKUP(A798,BASE.!$A$2:$T$878,12,FALSE)</f>
        <v>Los Leones Nº382, Oficina 501, Providencia.</v>
      </c>
      <c r="M798" s="124" t="str">
        <f>VLOOKUP(A798,BASE.!$A$2:$T$878,13,FALSE)</f>
        <v>XIII</v>
      </c>
      <c r="N798" s="124" t="str">
        <f>VLOOKUP(A798,BASE.!$A$2:$T$878,14,FALSE)</f>
        <v>PROVIDENCIA</v>
      </c>
      <c r="O798" s="124">
        <f>VLOOKUP(A798,BASE.!$A$2:$T$878,15,FALSE)</f>
        <v>228798000</v>
      </c>
      <c r="P798" s="124" t="str">
        <f>VLOOKUP(A798,BASE.!$A$2:$T$878,16,FALSE)</f>
        <v>Correo: recepcion@aldeasinfantiles.cl</v>
      </c>
      <c r="Q798" s="124">
        <f>VLOOKUP(A798,BASE.!$A$2:$T$878,17,FALSE)</f>
        <v>0</v>
      </c>
      <c r="R798" s="124" t="str">
        <f>VLOOKUP(A798,BASE.!$A$2:$T$878,18,FALSE)</f>
        <v>93509: Otras asociaciones.</v>
      </c>
      <c r="S798" s="124" t="str">
        <f>VLOOKUP(A798,BASE.!$A$2:$T$878,19,FALSE)</f>
        <v>Certificado de antecedentes financieros correspondientes al año 2019, aprobado por el Subdepartamento de Supervisión Financiera Nacional. (ante notario público)</v>
      </c>
      <c r="T798" s="169">
        <f>VLOOKUP(A798,BASE.!$A$2:$T$878,20,FALSE)</f>
        <v>39381</v>
      </c>
      <c r="U798" s="183">
        <v>7379</v>
      </c>
      <c r="V798" s="184">
        <v>79612969</v>
      </c>
      <c r="W798" s="184">
        <v>136318110</v>
      </c>
      <c r="X798" s="170">
        <v>44286</v>
      </c>
      <c r="Y798" s="166" t="s">
        <v>7879</v>
      </c>
      <c r="Z798" s="166" t="s">
        <v>7880</v>
      </c>
      <c r="AA798" s="183" t="s">
        <v>7882</v>
      </c>
    </row>
    <row r="799" spans="1:27" x14ac:dyDescent="0.2">
      <c r="A799" s="183">
        <v>7379</v>
      </c>
      <c r="B799" s="124" t="str">
        <f>VLOOKUP(A799,BASE.!$A$2:$T$878,2,FALSE)</f>
        <v>Aldeas Infantiles S.O.S. Chile.</v>
      </c>
      <c r="C799" s="124">
        <f>VLOOKUP(A799,BASE.!$A$2:$T$878,3,FALSE)</f>
        <v>735972006</v>
      </c>
      <c r="D799" s="124" t="str">
        <f>VLOOKUP(A799,BASE.!$A$2:$T$878,4,FALSE)</f>
        <v>Corporación de Derecho Privado</v>
      </c>
      <c r="E799" s="124" t="str">
        <f>VLOOKUP(A799,BASE.!$A$2:$T$878,5,FALSE)</f>
        <v>Otorgado por Decreto Supremo Nº 171, de 26 de febrero 1997, del Ministerio de Justicia.</v>
      </c>
      <c r="F799" s="124" t="str">
        <f>VLOOKUP(A799,BASE.!$A$2:$T$878,6,FALSE)</f>
        <v>Certificado de vigencia Folio N° 500328992037, de 27 de julio de 2020, emitido por el Servicio de Registro Civil e Identificación</v>
      </c>
      <c r="G799" s="124" t="str">
        <f>VLOOKUP(A799,BASE.!$A$2:$T$878,7,FALSE)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799" s="124" t="str">
        <f>VLOOKUP(A799,BASE.!$A$2:$T$878,8,FALSE)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799" s="124" t="str">
        <f>VLOOKUP(A799,BASE.!$A$2:$T$878,9,FALSE)</f>
        <v xml:space="preserve">:Durarán un año en sus cargos. </v>
      </c>
      <c r="J799" s="124" t="str">
        <f>VLOOKUP(A799,BASE.!$A$2:$T$878,10,FALSE)</f>
        <v>29.03.19</v>
      </c>
      <c r="K799" s="124" t="str">
        <f>VLOOKUP(A799,BASE.!$A$2:$T$878,11,FALSE)</f>
        <v xml:space="preserve">María Cecilia Suárez Indart 
Director Nacional: 
CARLOS ARACENA MELLADO
Jorge Lavanderos Svec
</v>
      </c>
      <c r="L799" s="124" t="str">
        <f>VLOOKUP(A799,BASE.!$A$2:$T$878,12,FALSE)</f>
        <v>Los Leones Nº382, Oficina 501, Providencia.</v>
      </c>
      <c r="M799" s="124" t="str">
        <f>VLOOKUP(A799,BASE.!$A$2:$T$878,13,FALSE)</f>
        <v>XIII</v>
      </c>
      <c r="N799" s="124" t="str">
        <f>VLOOKUP(A799,BASE.!$A$2:$T$878,14,FALSE)</f>
        <v>PROVIDENCIA</v>
      </c>
      <c r="O799" s="124">
        <f>VLOOKUP(A799,BASE.!$A$2:$T$878,15,FALSE)</f>
        <v>228798000</v>
      </c>
      <c r="P799" s="124" t="str">
        <f>VLOOKUP(A799,BASE.!$A$2:$T$878,16,FALSE)</f>
        <v>Correo: recepcion@aldeasinfantiles.cl</v>
      </c>
      <c r="Q799" s="124">
        <f>VLOOKUP(A799,BASE.!$A$2:$T$878,17,FALSE)</f>
        <v>0</v>
      </c>
      <c r="R799" s="124" t="str">
        <f>VLOOKUP(A799,BASE.!$A$2:$T$878,18,FALSE)</f>
        <v>93509: Otras asociaciones.</v>
      </c>
      <c r="S799" s="124" t="str">
        <f>VLOOKUP(A799,BASE.!$A$2:$T$878,19,FALSE)</f>
        <v>Certificado de antecedentes financieros correspondientes al año 2019, aprobado por el Subdepartamento de Supervisión Financiera Nacional. (ante notario público)</v>
      </c>
      <c r="T799" s="169">
        <f>VLOOKUP(A799,BASE.!$A$2:$T$878,20,FALSE)</f>
        <v>39381</v>
      </c>
      <c r="U799" s="183">
        <v>7379</v>
      </c>
      <c r="V799" s="184">
        <v>16550193</v>
      </c>
      <c r="W799" s="184">
        <v>40945648</v>
      </c>
      <c r="X799" s="170">
        <v>44286</v>
      </c>
      <c r="Y799" s="166" t="s">
        <v>7879</v>
      </c>
      <c r="Z799" s="166" t="s">
        <v>7880</v>
      </c>
      <c r="AA799" s="183" t="s">
        <v>7900</v>
      </c>
    </row>
    <row r="800" spans="1:27" x14ac:dyDescent="0.2">
      <c r="A800" s="183">
        <v>7379</v>
      </c>
      <c r="B800" s="124" t="str">
        <f>VLOOKUP(A800,BASE.!$A$2:$T$878,2,FALSE)</f>
        <v>Aldeas Infantiles S.O.S. Chile.</v>
      </c>
      <c r="C800" s="124">
        <f>VLOOKUP(A800,BASE.!$A$2:$T$878,3,FALSE)</f>
        <v>735972006</v>
      </c>
      <c r="D800" s="124" t="str">
        <f>VLOOKUP(A800,BASE.!$A$2:$T$878,4,FALSE)</f>
        <v>Corporación de Derecho Privado</v>
      </c>
      <c r="E800" s="124" t="str">
        <f>VLOOKUP(A800,BASE.!$A$2:$T$878,5,FALSE)</f>
        <v>Otorgado por Decreto Supremo Nº 171, de 26 de febrero 1997, del Ministerio de Justicia.</v>
      </c>
      <c r="F800" s="124" t="str">
        <f>VLOOKUP(A800,BASE.!$A$2:$T$878,6,FALSE)</f>
        <v>Certificado de vigencia Folio N° 500328992037, de 27 de julio de 2020, emitido por el Servicio de Registro Civil e Identificación</v>
      </c>
      <c r="G800" s="124" t="str">
        <f>VLOOKUP(A800,BASE.!$A$2:$T$878,7,FALSE)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0" s="124" t="str">
        <f>VLOOKUP(A800,BASE.!$A$2:$T$878,8,FALSE)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0" s="124" t="str">
        <f>VLOOKUP(A800,BASE.!$A$2:$T$878,9,FALSE)</f>
        <v xml:space="preserve">:Durarán un año en sus cargos. </v>
      </c>
      <c r="J800" s="124" t="str">
        <f>VLOOKUP(A800,BASE.!$A$2:$T$878,10,FALSE)</f>
        <v>29.03.19</v>
      </c>
      <c r="K800" s="124" t="str">
        <f>VLOOKUP(A800,BASE.!$A$2:$T$878,11,FALSE)</f>
        <v xml:space="preserve">María Cecilia Suárez Indart 
Director Nacional: 
CARLOS ARACENA MELLADO
Jorge Lavanderos Svec
</v>
      </c>
      <c r="L800" s="124" t="str">
        <f>VLOOKUP(A800,BASE.!$A$2:$T$878,12,FALSE)</f>
        <v>Los Leones Nº382, Oficina 501, Providencia.</v>
      </c>
      <c r="M800" s="124" t="str">
        <f>VLOOKUP(A800,BASE.!$A$2:$T$878,13,FALSE)</f>
        <v>XIII</v>
      </c>
      <c r="N800" s="124" t="str">
        <f>VLOOKUP(A800,BASE.!$A$2:$T$878,14,FALSE)</f>
        <v>PROVIDENCIA</v>
      </c>
      <c r="O800" s="124">
        <f>VLOOKUP(A800,BASE.!$A$2:$T$878,15,FALSE)</f>
        <v>228798000</v>
      </c>
      <c r="P800" s="124" t="str">
        <f>VLOOKUP(A800,BASE.!$A$2:$T$878,16,FALSE)</f>
        <v>Correo: recepcion@aldeasinfantiles.cl</v>
      </c>
      <c r="Q800" s="124">
        <f>VLOOKUP(A800,BASE.!$A$2:$T$878,17,FALSE)</f>
        <v>0</v>
      </c>
      <c r="R800" s="124" t="str">
        <f>VLOOKUP(A800,BASE.!$A$2:$T$878,18,FALSE)</f>
        <v>93509: Otras asociaciones.</v>
      </c>
      <c r="S800" s="124" t="str">
        <f>VLOOKUP(A800,BASE.!$A$2:$T$878,19,FALSE)</f>
        <v>Certificado de antecedentes financieros correspondientes al año 2019, aprobado por el Subdepartamento de Supervisión Financiera Nacional. (ante notario público)</v>
      </c>
      <c r="T800" s="169">
        <f>VLOOKUP(A800,BASE.!$A$2:$T$878,20,FALSE)</f>
        <v>39381</v>
      </c>
      <c r="U800" s="183">
        <v>7379</v>
      </c>
      <c r="V800" s="184">
        <v>41942851</v>
      </c>
      <c r="W800" s="184">
        <v>99518472</v>
      </c>
      <c r="X800" s="170">
        <v>44286</v>
      </c>
      <c r="Y800" s="166" t="s">
        <v>7879</v>
      </c>
      <c r="Z800" s="166" t="s">
        <v>7880</v>
      </c>
      <c r="AA800" s="183" t="s">
        <v>162</v>
      </c>
    </row>
    <row r="801" spans="1:27" x14ac:dyDescent="0.2">
      <c r="A801" s="183">
        <v>7379</v>
      </c>
      <c r="B801" s="124" t="str">
        <f>VLOOKUP(A801,BASE.!$A$2:$T$878,2,FALSE)</f>
        <v>Aldeas Infantiles S.O.S. Chile.</v>
      </c>
      <c r="C801" s="124">
        <f>VLOOKUP(A801,BASE.!$A$2:$T$878,3,FALSE)</f>
        <v>735972006</v>
      </c>
      <c r="D801" s="124" t="str">
        <f>VLOOKUP(A801,BASE.!$A$2:$T$878,4,FALSE)</f>
        <v>Corporación de Derecho Privado</v>
      </c>
      <c r="E801" s="124" t="str">
        <f>VLOOKUP(A801,BASE.!$A$2:$T$878,5,FALSE)</f>
        <v>Otorgado por Decreto Supremo Nº 171, de 26 de febrero 1997, del Ministerio de Justicia.</v>
      </c>
      <c r="F801" s="124" t="str">
        <f>VLOOKUP(A801,BASE.!$A$2:$T$878,6,FALSE)</f>
        <v>Certificado de vigencia Folio N° 500328992037, de 27 de julio de 2020, emitido por el Servicio de Registro Civil e Identificación</v>
      </c>
      <c r="G801" s="124" t="str">
        <f>VLOOKUP(A801,BASE.!$A$2:$T$878,7,FALSE)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1" s="124" t="str">
        <f>VLOOKUP(A801,BASE.!$A$2:$T$878,8,FALSE)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1" s="124" t="str">
        <f>VLOOKUP(A801,BASE.!$A$2:$T$878,9,FALSE)</f>
        <v xml:space="preserve">:Durarán un año en sus cargos. </v>
      </c>
      <c r="J801" s="124" t="str">
        <f>VLOOKUP(A801,BASE.!$A$2:$T$878,10,FALSE)</f>
        <v>29.03.19</v>
      </c>
      <c r="K801" s="124" t="str">
        <f>VLOOKUP(A801,BASE.!$A$2:$T$878,11,FALSE)</f>
        <v xml:space="preserve">María Cecilia Suárez Indart 
Director Nacional: 
CARLOS ARACENA MELLADO
Jorge Lavanderos Svec
</v>
      </c>
      <c r="L801" s="124" t="str">
        <f>VLOOKUP(A801,BASE.!$A$2:$T$878,12,FALSE)</f>
        <v>Los Leones Nº382, Oficina 501, Providencia.</v>
      </c>
      <c r="M801" s="124" t="str">
        <f>VLOOKUP(A801,BASE.!$A$2:$T$878,13,FALSE)</f>
        <v>XIII</v>
      </c>
      <c r="N801" s="124" t="str">
        <f>VLOOKUP(A801,BASE.!$A$2:$T$878,14,FALSE)</f>
        <v>PROVIDENCIA</v>
      </c>
      <c r="O801" s="124">
        <f>VLOOKUP(A801,BASE.!$A$2:$T$878,15,FALSE)</f>
        <v>228798000</v>
      </c>
      <c r="P801" s="124" t="str">
        <f>VLOOKUP(A801,BASE.!$A$2:$T$878,16,FALSE)</f>
        <v>Correo: recepcion@aldeasinfantiles.cl</v>
      </c>
      <c r="Q801" s="124">
        <f>VLOOKUP(A801,BASE.!$A$2:$T$878,17,FALSE)</f>
        <v>0</v>
      </c>
      <c r="R801" s="124" t="str">
        <f>VLOOKUP(A801,BASE.!$A$2:$T$878,18,FALSE)</f>
        <v>93509: Otras asociaciones.</v>
      </c>
      <c r="S801" s="124" t="str">
        <f>VLOOKUP(A801,BASE.!$A$2:$T$878,19,FALSE)</f>
        <v>Certificado de antecedentes financieros correspondientes al año 2019, aprobado por el Subdepartamento de Supervisión Financiera Nacional. (ante notario público)</v>
      </c>
      <c r="T801" s="169">
        <f>VLOOKUP(A801,BASE.!$A$2:$T$878,20,FALSE)</f>
        <v>39381</v>
      </c>
      <c r="U801" s="183">
        <v>7379</v>
      </c>
      <c r="V801" s="184">
        <v>37623714</v>
      </c>
      <c r="W801" s="184">
        <v>93340308</v>
      </c>
      <c r="X801" s="170">
        <v>44286</v>
      </c>
      <c r="Y801" s="166" t="s">
        <v>7879</v>
      </c>
      <c r="Z801" s="166" t="s">
        <v>7880</v>
      </c>
      <c r="AA801" s="183" t="s">
        <v>7914</v>
      </c>
    </row>
    <row r="802" spans="1:27" x14ac:dyDescent="0.2">
      <c r="A802" s="183">
        <v>7379</v>
      </c>
      <c r="B802" s="124" t="str">
        <f>VLOOKUP(A802,BASE.!$A$2:$T$878,2,FALSE)</f>
        <v>Aldeas Infantiles S.O.S. Chile.</v>
      </c>
      <c r="C802" s="124">
        <f>VLOOKUP(A802,BASE.!$A$2:$T$878,3,FALSE)</f>
        <v>735972006</v>
      </c>
      <c r="D802" s="124" t="str">
        <f>VLOOKUP(A802,BASE.!$A$2:$T$878,4,FALSE)</f>
        <v>Corporación de Derecho Privado</v>
      </c>
      <c r="E802" s="124" t="str">
        <f>VLOOKUP(A802,BASE.!$A$2:$T$878,5,FALSE)</f>
        <v>Otorgado por Decreto Supremo Nº 171, de 26 de febrero 1997, del Ministerio de Justicia.</v>
      </c>
      <c r="F802" s="124" t="str">
        <f>VLOOKUP(A802,BASE.!$A$2:$T$878,6,FALSE)</f>
        <v>Certificado de vigencia Folio N° 500328992037, de 27 de julio de 2020, emitido por el Servicio de Registro Civil e Identificación</v>
      </c>
      <c r="G802" s="124" t="str">
        <f>VLOOKUP(A802,BASE.!$A$2:$T$878,7,FALSE)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2" s="124" t="str">
        <f>VLOOKUP(A802,BASE.!$A$2:$T$878,8,FALSE)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2" s="124" t="str">
        <f>VLOOKUP(A802,BASE.!$A$2:$T$878,9,FALSE)</f>
        <v xml:space="preserve">:Durarán un año en sus cargos. </v>
      </c>
      <c r="J802" s="124" t="str">
        <f>VLOOKUP(A802,BASE.!$A$2:$T$878,10,FALSE)</f>
        <v>29.03.19</v>
      </c>
      <c r="K802" s="124" t="str">
        <f>VLOOKUP(A802,BASE.!$A$2:$T$878,11,FALSE)</f>
        <v xml:space="preserve">María Cecilia Suárez Indart 
Director Nacional: 
CARLOS ARACENA MELLADO
Jorge Lavanderos Svec
</v>
      </c>
      <c r="L802" s="124" t="str">
        <f>VLOOKUP(A802,BASE.!$A$2:$T$878,12,FALSE)</f>
        <v>Los Leones Nº382, Oficina 501, Providencia.</v>
      </c>
      <c r="M802" s="124" t="str">
        <f>VLOOKUP(A802,BASE.!$A$2:$T$878,13,FALSE)</f>
        <v>XIII</v>
      </c>
      <c r="N802" s="124" t="str">
        <f>VLOOKUP(A802,BASE.!$A$2:$T$878,14,FALSE)</f>
        <v>PROVIDENCIA</v>
      </c>
      <c r="O802" s="124">
        <f>VLOOKUP(A802,BASE.!$A$2:$T$878,15,FALSE)</f>
        <v>228798000</v>
      </c>
      <c r="P802" s="124" t="str">
        <f>VLOOKUP(A802,BASE.!$A$2:$T$878,16,FALSE)</f>
        <v>Correo: recepcion@aldeasinfantiles.cl</v>
      </c>
      <c r="Q802" s="124">
        <f>VLOOKUP(A802,BASE.!$A$2:$T$878,17,FALSE)</f>
        <v>0</v>
      </c>
      <c r="R802" s="124" t="str">
        <f>VLOOKUP(A802,BASE.!$A$2:$T$878,18,FALSE)</f>
        <v>93509: Otras asociaciones.</v>
      </c>
      <c r="S802" s="124" t="str">
        <f>VLOOKUP(A802,BASE.!$A$2:$T$878,19,FALSE)</f>
        <v>Certificado de antecedentes financieros correspondientes al año 2019, aprobado por el Subdepartamento de Supervisión Financiera Nacional. (ante notario público)</v>
      </c>
      <c r="T802" s="169">
        <f>VLOOKUP(A802,BASE.!$A$2:$T$878,20,FALSE)</f>
        <v>39381</v>
      </c>
      <c r="U802" s="183">
        <v>7379</v>
      </c>
      <c r="V802" s="184">
        <v>38148672</v>
      </c>
      <c r="W802" s="184">
        <v>115519930</v>
      </c>
      <c r="X802" s="170">
        <v>44286</v>
      </c>
      <c r="Y802" s="166" t="s">
        <v>7879</v>
      </c>
      <c r="Z802" s="166" t="s">
        <v>7880</v>
      </c>
      <c r="AA802" s="183" t="s">
        <v>7950</v>
      </c>
    </row>
    <row r="803" spans="1:27" x14ac:dyDescent="0.2">
      <c r="A803" s="183">
        <v>7379</v>
      </c>
      <c r="B803" s="124" t="str">
        <f>VLOOKUP(A803,BASE.!$A$2:$T$878,2,FALSE)</f>
        <v>Aldeas Infantiles S.O.S. Chile.</v>
      </c>
      <c r="C803" s="124">
        <f>VLOOKUP(A803,BASE.!$A$2:$T$878,3,FALSE)</f>
        <v>735972006</v>
      </c>
      <c r="D803" s="124" t="str">
        <f>VLOOKUP(A803,BASE.!$A$2:$T$878,4,FALSE)</f>
        <v>Corporación de Derecho Privado</v>
      </c>
      <c r="E803" s="124" t="str">
        <f>VLOOKUP(A803,BASE.!$A$2:$T$878,5,FALSE)</f>
        <v>Otorgado por Decreto Supremo Nº 171, de 26 de febrero 1997, del Ministerio de Justicia.</v>
      </c>
      <c r="F803" s="124" t="str">
        <f>VLOOKUP(A803,BASE.!$A$2:$T$878,6,FALSE)</f>
        <v>Certificado de vigencia Folio N° 500328992037, de 27 de julio de 2020, emitido por el Servicio de Registro Civil e Identificación</v>
      </c>
      <c r="G803" s="124" t="str">
        <f>VLOOKUP(A803,BASE.!$A$2:$T$878,7,FALSE)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3" s="124" t="str">
        <f>VLOOKUP(A803,BASE.!$A$2:$T$878,8,FALSE)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3" s="124" t="str">
        <f>VLOOKUP(A803,BASE.!$A$2:$T$878,9,FALSE)</f>
        <v xml:space="preserve">:Durarán un año en sus cargos. </v>
      </c>
      <c r="J803" s="124" t="str">
        <f>VLOOKUP(A803,BASE.!$A$2:$T$878,10,FALSE)</f>
        <v>29.03.19</v>
      </c>
      <c r="K803" s="124" t="str">
        <f>VLOOKUP(A803,BASE.!$A$2:$T$878,11,FALSE)</f>
        <v xml:space="preserve">María Cecilia Suárez Indart 
Director Nacional: 
CARLOS ARACENA MELLADO
Jorge Lavanderos Svec
</v>
      </c>
      <c r="L803" s="124" t="str">
        <f>VLOOKUP(A803,BASE.!$A$2:$T$878,12,FALSE)</f>
        <v>Los Leones Nº382, Oficina 501, Providencia.</v>
      </c>
      <c r="M803" s="124" t="str">
        <f>VLOOKUP(A803,BASE.!$A$2:$T$878,13,FALSE)</f>
        <v>XIII</v>
      </c>
      <c r="N803" s="124" t="str">
        <f>VLOOKUP(A803,BASE.!$A$2:$T$878,14,FALSE)</f>
        <v>PROVIDENCIA</v>
      </c>
      <c r="O803" s="124">
        <f>VLOOKUP(A803,BASE.!$A$2:$T$878,15,FALSE)</f>
        <v>228798000</v>
      </c>
      <c r="P803" s="124" t="str">
        <f>VLOOKUP(A803,BASE.!$A$2:$T$878,16,FALSE)</f>
        <v>Correo: recepcion@aldeasinfantiles.cl</v>
      </c>
      <c r="Q803" s="124">
        <f>VLOOKUP(A803,BASE.!$A$2:$T$878,17,FALSE)</f>
        <v>0</v>
      </c>
      <c r="R803" s="124" t="str">
        <f>VLOOKUP(A803,BASE.!$A$2:$T$878,18,FALSE)</f>
        <v>93509: Otras asociaciones.</v>
      </c>
      <c r="S803" s="124" t="str">
        <f>VLOOKUP(A803,BASE.!$A$2:$T$878,19,FALSE)</f>
        <v>Certificado de antecedentes financieros correspondientes al año 2019, aprobado por el Subdepartamento de Supervisión Financiera Nacional. (ante notario público)</v>
      </c>
      <c r="T803" s="169">
        <f>VLOOKUP(A803,BASE.!$A$2:$T$878,20,FALSE)</f>
        <v>39381</v>
      </c>
      <c r="U803" s="183">
        <v>7379</v>
      </c>
      <c r="V803" s="184">
        <v>17957184</v>
      </c>
      <c r="W803" s="184">
        <v>17957184</v>
      </c>
      <c r="X803" s="170">
        <v>44286</v>
      </c>
      <c r="Y803" s="166" t="s">
        <v>7879</v>
      </c>
      <c r="Z803" s="166" t="s">
        <v>7880</v>
      </c>
      <c r="AA803" s="183" t="s">
        <v>7946</v>
      </c>
    </row>
    <row r="804" spans="1:27" x14ac:dyDescent="0.2">
      <c r="A804" s="183">
        <v>7379</v>
      </c>
      <c r="B804" s="124" t="str">
        <f>VLOOKUP(A804,BASE.!$A$2:$T$878,2,FALSE)</f>
        <v>Aldeas Infantiles S.O.S. Chile.</v>
      </c>
      <c r="C804" s="124">
        <f>VLOOKUP(A804,BASE.!$A$2:$T$878,3,FALSE)</f>
        <v>735972006</v>
      </c>
      <c r="D804" s="124" t="str">
        <f>VLOOKUP(A804,BASE.!$A$2:$T$878,4,FALSE)</f>
        <v>Corporación de Derecho Privado</v>
      </c>
      <c r="E804" s="124" t="str">
        <f>VLOOKUP(A804,BASE.!$A$2:$T$878,5,FALSE)</f>
        <v>Otorgado por Decreto Supremo Nº 171, de 26 de febrero 1997, del Ministerio de Justicia.</v>
      </c>
      <c r="F804" s="124" t="str">
        <f>VLOOKUP(A804,BASE.!$A$2:$T$878,6,FALSE)</f>
        <v>Certificado de vigencia Folio N° 500328992037, de 27 de julio de 2020, emitido por el Servicio de Registro Civil e Identificación</v>
      </c>
      <c r="G804" s="124" t="str">
        <f>VLOOKUP(A804,BASE.!$A$2:$T$878,7,FALSE)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4" s="124" t="str">
        <f>VLOOKUP(A804,BASE.!$A$2:$T$878,8,FALSE)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4" s="124" t="str">
        <f>VLOOKUP(A804,BASE.!$A$2:$T$878,9,FALSE)</f>
        <v xml:space="preserve">:Durarán un año en sus cargos. </v>
      </c>
      <c r="J804" s="124" t="str">
        <f>VLOOKUP(A804,BASE.!$A$2:$T$878,10,FALSE)</f>
        <v>29.03.19</v>
      </c>
      <c r="K804" s="124" t="str">
        <f>VLOOKUP(A804,BASE.!$A$2:$T$878,11,FALSE)</f>
        <v xml:space="preserve">María Cecilia Suárez Indart 
Director Nacional: 
CARLOS ARACENA MELLADO
Jorge Lavanderos Svec
</v>
      </c>
      <c r="L804" s="124" t="str">
        <f>VLOOKUP(A804,BASE.!$A$2:$T$878,12,FALSE)</f>
        <v>Los Leones Nº382, Oficina 501, Providencia.</v>
      </c>
      <c r="M804" s="124" t="str">
        <f>VLOOKUP(A804,BASE.!$A$2:$T$878,13,FALSE)</f>
        <v>XIII</v>
      </c>
      <c r="N804" s="124" t="str">
        <f>VLOOKUP(A804,BASE.!$A$2:$T$878,14,FALSE)</f>
        <v>PROVIDENCIA</v>
      </c>
      <c r="O804" s="124">
        <f>VLOOKUP(A804,BASE.!$A$2:$T$878,15,FALSE)</f>
        <v>228798000</v>
      </c>
      <c r="P804" s="124" t="str">
        <f>VLOOKUP(A804,BASE.!$A$2:$T$878,16,FALSE)</f>
        <v>Correo: recepcion@aldeasinfantiles.cl</v>
      </c>
      <c r="Q804" s="124">
        <f>VLOOKUP(A804,BASE.!$A$2:$T$878,17,FALSE)</f>
        <v>0</v>
      </c>
      <c r="R804" s="124" t="str">
        <f>VLOOKUP(A804,BASE.!$A$2:$T$878,18,FALSE)</f>
        <v>93509: Otras asociaciones.</v>
      </c>
      <c r="S804" s="124" t="str">
        <f>VLOOKUP(A804,BASE.!$A$2:$T$878,19,FALSE)</f>
        <v>Certificado de antecedentes financieros correspondientes al año 2019, aprobado por el Subdepartamento de Supervisión Financiera Nacional. (ante notario público)</v>
      </c>
      <c r="T804" s="169">
        <f>VLOOKUP(A804,BASE.!$A$2:$T$878,20,FALSE)</f>
        <v>39381</v>
      </c>
      <c r="U804" s="183">
        <v>7379</v>
      </c>
      <c r="V804" s="184">
        <v>21405874</v>
      </c>
      <c r="W804" s="184">
        <v>62002144</v>
      </c>
      <c r="X804" s="170">
        <v>44286</v>
      </c>
      <c r="Y804" s="166" t="s">
        <v>7879</v>
      </c>
      <c r="Z804" s="166" t="s">
        <v>7880</v>
      </c>
      <c r="AA804" s="183" t="s">
        <v>8051</v>
      </c>
    </row>
    <row r="805" spans="1:27" x14ac:dyDescent="0.2">
      <c r="A805" s="183">
        <v>7379</v>
      </c>
      <c r="B805" s="124" t="str">
        <f>VLOOKUP(A805,BASE.!$A$2:$T$878,2,FALSE)</f>
        <v>Aldeas Infantiles S.O.S. Chile.</v>
      </c>
      <c r="C805" s="124">
        <f>VLOOKUP(A805,BASE.!$A$2:$T$878,3,FALSE)</f>
        <v>735972006</v>
      </c>
      <c r="D805" s="124" t="str">
        <f>VLOOKUP(A805,BASE.!$A$2:$T$878,4,FALSE)</f>
        <v>Corporación de Derecho Privado</v>
      </c>
      <c r="E805" s="124" t="str">
        <f>VLOOKUP(A805,BASE.!$A$2:$T$878,5,FALSE)</f>
        <v>Otorgado por Decreto Supremo Nº 171, de 26 de febrero 1997, del Ministerio de Justicia.</v>
      </c>
      <c r="F805" s="124" t="str">
        <f>VLOOKUP(A805,BASE.!$A$2:$T$878,6,FALSE)</f>
        <v>Certificado de vigencia Folio N° 500328992037, de 27 de julio de 2020, emitido por el Servicio de Registro Civil e Identificación</v>
      </c>
      <c r="G805" s="124" t="str">
        <f>VLOOKUP(A805,BASE.!$A$2:$T$878,7,FALSE)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5" s="124" t="str">
        <f>VLOOKUP(A805,BASE.!$A$2:$T$878,8,FALSE)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5" s="124" t="str">
        <f>VLOOKUP(A805,BASE.!$A$2:$T$878,9,FALSE)</f>
        <v xml:space="preserve">:Durarán un año en sus cargos. </v>
      </c>
      <c r="J805" s="124" t="str">
        <f>VLOOKUP(A805,BASE.!$A$2:$T$878,10,FALSE)</f>
        <v>29.03.19</v>
      </c>
      <c r="K805" s="124" t="str">
        <f>VLOOKUP(A805,BASE.!$A$2:$T$878,11,FALSE)</f>
        <v xml:space="preserve">María Cecilia Suárez Indart 
Director Nacional: 
CARLOS ARACENA MELLADO
Jorge Lavanderos Svec
</v>
      </c>
      <c r="L805" s="124" t="str">
        <f>VLOOKUP(A805,BASE.!$A$2:$T$878,12,FALSE)</f>
        <v>Los Leones Nº382, Oficina 501, Providencia.</v>
      </c>
      <c r="M805" s="124" t="str">
        <f>VLOOKUP(A805,BASE.!$A$2:$T$878,13,FALSE)</f>
        <v>XIII</v>
      </c>
      <c r="N805" s="124" t="str">
        <f>VLOOKUP(A805,BASE.!$A$2:$T$878,14,FALSE)</f>
        <v>PROVIDENCIA</v>
      </c>
      <c r="O805" s="124">
        <f>VLOOKUP(A805,BASE.!$A$2:$T$878,15,FALSE)</f>
        <v>228798000</v>
      </c>
      <c r="P805" s="124" t="str">
        <f>VLOOKUP(A805,BASE.!$A$2:$T$878,16,FALSE)</f>
        <v>Correo: recepcion@aldeasinfantiles.cl</v>
      </c>
      <c r="Q805" s="124">
        <f>VLOOKUP(A805,BASE.!$A$2:$T$878,17,FALSE)</f>
        <v>0</v>
      </c>
      <c r="R805" s="124" t="str">
        <f>VLOOKUP(A805,BASE.!$A$2:$T$878,18,FALSE)</f>
        <v>93509: Otras asociaciones.</v>
      </c>
      <c r="S805" s="124" t="str">
        <f>VLOOKUP(A805,BASE.!$A$2:$T$878,19,FALSE)</f>
        <v>Certificado de antecedentes financieros correspondientes al año 2019, aprobado por el Subdepartamento de Supervisión Financiera Nacional. (ante notario público)</v>
      </c>
      <c r="T805" s="169">
        <f>VLOOKUP(A805,BASE.!$A$2:$T$878,20,FALSE)</f>
        <v>39381</v>
      </c>
      <c r="U805" s="183">
        <v>7379</v>
      </c>
      <c r="V805" s="184">
        <v>49825445</v>
      </c>
      <c r="W805" s="184">
        <v>137036012</v>
      </c>
      <c r="X805" s="170">
        <v>44286</v>
      </c>
      <c r="Y805" s="166" t="s">
        <v>7879</v>
      </c>
      <c r="Z805" s="166" t="s">
        <v>7880</v>
      </c>
      <c r="AA805" s="183" t="s">
        <v>8019</v>
      </c>
    </row>
    <row r="806" spans="1:27" x14ac:dyDescent="0.2">
      <c r="A806" s="183">
        <v>7379</v>
      </c>
      <c r="B806" s="124" t="str">
        <f>VLOOKUP(A806,BASE.!$A$2:$T$878,2,FALSE)</f>
        <v>Aldeas Infantiles S.O.S. Chile.</v>
      </c>
      <c r="C806" s="124">
        <f>VLOOKUP(A806,BASE.!$A$2:$T$878,3,FALSE)</f>
        <v>735972006</v>
      </c>
      <c r="D806" s="124" t="str">
        <f>VLOOKUP(A806,BASE.!$A$2:$T$878,4,FALSE)</f>
        <v>Corporación de Derecho Privado</v>
      </c>
      <c r="E806" s="124" t="str">
        <f>VLOOKUP(A806,BASE.!$A$2:$T$878,5,FALSE)</f>
        <v>Otorgado por Decreto Supremo Nº 171, de 26 de febrero 1997, del Ministerio de Justicia.</v>
      </c>
      <c r="F806" s="124" t="str">
        <f>VLOOKUP(A806,BASE.!$A$2:$T$878,6,FALSE)</f>
        <v>Certificado de vigencia Folio N° 500328992037, de 27 de julio de 2020, emitido por el Servicio de Registro Civil e Identificación</v>
      </c>
      <c r="G806" s="124" t="str">
        <f>VLOOKUP(A806,BASE.!$A$2:$T$878,7,FALSE)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06" s="124" t="str">
        <f>VLOOKUP(A806,BASE.!$A$2:$T$878,8,FALSE)</f>
        <v>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v>
      </c>
      <c r="I806" s="124" t="str">
        <f>VLOOKUP(A806,BASE.!$A$2:$T$878,9,FALSE)</f>
        <v xml:space="preserve">:Durarán un año en sus cargos. </v>
      </c>
      <c r="J806" s="124" t="str">
        <f>VLOOKUP(A806,BASE.!$A$2:$T$878,10,FALSE)</f>
        <v>29.03.19</v>
      </c>
      <c r="K806" s="124" t="str">
        <f>VLOOKUP(A806,BASE.!$A$2:$T$878,11,FALSE)</f>
        <v xml:space="preserve">María Cecilia Suárez Indart 
Director Nacional: 
CARLOS ARACENA MELLADO
Jorge Lavanderos Svec
</v>
      </c>
      <c r="L806" s="124" t="str">
        <f>VLOOKUP(A806,BASE.!$A$2:$T$878,12,FALSE)</f>
        <v>Los Leones Nº382, Oficina 501, Providencia.</v>
      </c>
      <c r="M806" s="124" t="str">
        <f>VLOOKUP(A806,BASE.!$A$2:$T$878,13,FALSE)</f>
        <v>XIII</v>
      </c>
      <c r="N806" s="124" t="str">
        <f>VLOOKUP(A806,BASE.!$A$2:$T$878,14,FALSE)</f>
        <v>PROVIDENCIA</v>
      </c>
      <c r="O806" s="124">
        <f>VLOOKUP(A806,BASE.!$A$2:$T$878,15,FALSE)</f>
        <v>228798000</v>
      </c>
      <c r="P806" s="124" t="str">
        <f>VLOOKUP(A806,BASE.!$A$2:$T$878,16,FALSE)</f>
        <v>Correo: recepcion@aldeasinfantiles.cl</v>
      </c>
      <c r="Q806" s="124">
        <f>VLOOKUP(A806,BASE.!$A$2:$T$878,17,FALSE)</f>
        <v>0</v>
      </c>
      <c r="R806" s="124" t="str">
        <f>VLOOKUP(A806,BASE.!$A$2:$T$878,18,FALSE)</f>
        <v>93509: Otras asociaciones.</v>
      </c>
      <c r="S806" s="124" t="str">
        <f>VLOOKUP(A806,BASE.!$A$2:$T$878,19,FALSE)</f>
        <v>Certificado de antecedentes financieros correspondientes al año 2019, aprobado por el Subdepartamento de Supervisión Financiera Nacional. (ante notario público)</v>
      </c>
      <c r="T806" s="169">
        <f>VLOOKUP(A806,BASE.!$A$2:$T$878,20,FALSE)</f>
        <v>39381</v>
      </c>
      <c r="U806" s="183">
        <v>7379</v>
      </c>
      <c r="V806" s="184">
        <v>37277190</v>
      </c>
      <c r="W806" s="184">
        <v>107609361</v>
      </c>
      <c r="X806" s="170">
        <v>44286</v>
      </c>
      <c r="Y806" s="166" t="s">
        <v>7879</v>
      </c>
      <c r="Z806" s="166" t="s">
        <v>7880</v>
      </c>
      <c r="AA806" s="183" t="s">
        <v>7886</v>
      </c>
    </row>
    <row r="807" spans="1:27" x14ac:dyDescent="0.2">
      <c r="A807" s="183">
        <v>7381</v>
      </c>
      <c r="B807" s="124" t="str">
        <f>VLOOKUP(A807,BASE.!$A$2:$T$878,2,FALSE)</f>
        <v xml:space="preserve">
Organización no Gubernamental de Desarrollo Renuevo Centro Integral u ONG Renuevo
</v>
      </c>
      <c r="C807" s="124">
        <f>VLOOKUP(A807,BASE.!$A$2:$T$878,3,FALSE)</f>
        <v>658279203</v>
      </c>
      <c r="D807" s="124" t="str">
        <f>VLOOKUP(A807,BASE.!$A$2:$T$878,4,FALSE)</f>
        <v xml:space="preserve">Corporación de derecho privado.
</v>
      </c>
      <c r="E807" s="124" t="str">
        <f>VLOOKUP(A807,BASE.!$A$2:$T$878,5,FALSE)</f>
        <v xml:space="preserve">Otorgado por Decreto Supremo N° 1885, de 25 de junio de 2007, del Ministerio de Justicia.
</v>
      </c>
      <c r="F807" s="124" t="str">
        <f>VLOOKUP(A807,BASE.!$A$2:$T$878,6,FALSE)</f>
        <v xml:space="preserve">Certificado de Vigencia de Persona Jurídica sin fines de lucro Folio N° 500340604300, de 14 de agosto de 2020.
</v>
      </c>
      <c r="G807" s="124" t="str">
        <f>VLOOKUP(A807,BASE.!$A$2:$T$878,7,FALSE)</f>
        <v xml:space="preserve">La promoción del desarrollo, especialmente de las personas, familias, grupos y comunidades que viven en condiciones de pobreza y/o marginalidad.
</v>
      </c>
      <c r="H807" s="124" t="str">
        <f>VLOOKUP(A807,BASE.!$A$2:$T$878,8,FALSE)</f>
        <v xml:space="preserve">Presidente:
 Jessica Raquel Letelier Trincado, 
Vicepdte: 
Miguel Ormeño Pitriqueo, 
Secretario: 
Adolfo Frías Salgado, 
Tesorera: 
Fernanda Sofía Lira Vásquez, 
Director: 
Pedro Esteban García Villagra, </v>
      </c>
      <c r="I807" s="124" t="str">
        <f>VLOOKUP(A807,BASE.!$A$2:$T$878,9,FALSE)</f>
        <v xml:space="preserve">dura dos años en su cargo. </v>
      </c>
      <c r="J807" s="124" t="str">
        <f>VLOOKUP(A807,BASE.!$A$2:$T$878,10,FALSE)</f>
        <v>30-3-2020 hasta el 30-3-2022</v>
      </c>
      <c r="K807" s="124" t="str">
        <f>VLOOKUP(A807,BASE.!$A$2:$T$878,11,FALSE)</f>
        <v xml:space="preserve">
Jessica Raquel Letelier Trincado
</v>
      </c>
      <c r="L807" s="124" t="str">
        <f>VLOOKUP(A807,BASE.!$A$2:$T$878,12,FALSE)</f>
        <v xml:space="preserve">Avenida Salvador Allende N° 92, Oficina 10, comuna de San Joaquín
</v>
      </c>
      <c r="M807" s="124" t="str">
        <f>VLOOKUP(A807,BASE.!$A$2:$T$878,13,FALSE)</f>
        <v>XIII</v>
      </c>
      <c r="N807" s="124" t="str">
        <f>VLOOKUP(A807,BASE.!$A$2:$T$878,14,FALSE)</f>
        <v>San Joaquín</v>
      </c>
      <c r="O807" s="124" t="str">
        <f>VLOOKUP(A807,BASE.!$A$2:$T$878,15,FALSE)</f>
        <v xml:space="preserve"> Teléfono: 225529266</v>
      </c>
      <c r="P807" s="124" t="str">
        <f>VLOOKUP(A807,BASE.!$A$2:$T$878,16,FALSE)</f>
        <v xml:space="preserve">email: jessica.letelier@ongrenuevo.cl
</v>
      </c>
      <c r="Q807" s="124">
        <f>VLOOKUP(A807,BASE.!$A$2:$T$878,17,FALSE)</f>
        <v>0</v>
      </c>
      <c r="R807" s="124" t="str">
        <f>VLOOKUP(A807,BASE.!$A$2:$T$878,18,FALSE)</f>
        <v>93401 Institución de Asistencia Social.</v>
      </c>
      <c r="S807" s="124" t="str">
        <f>VLOOKUP(A807,BASE.!$A$2:$T$878,19,FALSE)</f>
        <v>Certificado Financiero 2019 APROBADO  por el Subdepartamento de Supervisión financiera.</v>
      </c>
      <c r="T807" s="169">
        <f>VLOOKUP(A807,BASE.!$A$2:$T$878,20,FALSE)</f>
        <v>39392</v>
      </c>
      <c r="U807" s="183">
        <v>7381</v>
      </c>
      <c r="V807" s="184">
        <v>15519748</v>
      </c>
      <c r="W807" s="184">
        <v>40971919</v>
      </c>
      <c r="X807" s="170">
        <v>44286</v>
      </c>
      <c r="Y807" s="166" t="s">
        <v>7879</v>
      </c>
      <c r="Z807" s="166" t="s">
        <v>7880</v>
      </c>
      <c r="AA807" s="183" t="s">
        <v>7972</v>
      </c>
    </row>
    <row r="808" spans="1:27" x14ac:dyDescent="0.2">
      <c r="A808" s="183">
        <v>7381</v>
      </c>
      <c r="B808" s="124" t="str">
        <f>VLOOKUP(A808,BASE.!$A$2:$T$878,2,FALSE)</f>
        <v xml:space="preserve">
Organización no Gubernamental de Desarrollo Renuevo Centro Integral u ONG Renuevo
</v>
      </c>
      <c r="C808" s="124">
        <f>VLOOKUP(A808,BASE.!$A$2:$T$878,3,FALSE)</f>
        <v>658279203</v>
      </c>
      <c r="D808" s="124" t="str">
        <f>VLOOKUP(A808,BASE.!$A$2:$T$878,4,FALSE)</f>
        <v xml:space="preserve">Corporación de derecho privado.
</v>
      </c>
      <c r="E808" s="124" t="str">
        <f>VLOOKUP(A808,BASE.!$A$2:$T$878,5,FALSE)</f>
        <v xml:space="preserve">Otorgado por Decreto Supremo N° 1885, de 25 de junio de 2007, del Ministerio de Justicia.
</v>
      </c>
      <c r="F808" s="124" t="str">
        <f>VLOOKUP(A808,BASE.!$A$2:$T$878,6,FALSE)</f>
        <v xml:space="preserve">Certificado de Vigencia de Persona Jurídica sin fines de lucro Folio N° 500340604300, de 14 de agosto de 2020.
</v>
      </c>
      <c r="G808" s="124" t="str">
        <f>VLOOKUP(A808,BASE.!$A$2:$T$878,7,FALSE)</f>
        <v xml:space="preserve">La promoción del desarrollo, especialmente de las personas, familias, grupos y comunidades que viven en condiciones de pobreza y/o marginalidad.
</v>
      </c>
      <c r="H808" s="124" t="str">
        <f>VLOOKUP(A808,BASE.!$A$2:$T$878,8,FALSE)</f>
        <v xml:space="preserve">Presidente:
 Jessica Raquel Letelier Trincado, 
Vicepdte: 
Miguel Ormeño Pitriqueo, 
Secretario: 
Adolfo Frías Salgado, 
Tesorera: 
Fernanda Sofía Lira Vásquez, 
Director: 
Pedro Esteban García Villagra, </v>
      </c>
      <c r="I808" s="124" t="str">
        <f>VLOOKUP(A808,BASE.!$A$2:$T$878,9,FALSE)</f>
        <v xml:space="preserve">dura dos años en su cargo. </v>
      </c>
      <c r="J808" s="124" t="str">
        <f>VLOOKUP(A808,BASE.!$A$2:$T$878,10,FALSE)</f>
        <v>30-3-2020 hasta el 30-3-2022</v>
      </c>
      <c r="K808" s="124" t="str">
        <f>VLOOKUP(A808,BASE.!$A$2:$T$878,11,FALSE)</f>
        <v xml:space="preserve">
Jessica Raquel Letelier Trincado
</v>
      </c>
      <c r="L808" s="124" t="str">
        <f>VLOOKUP(A808,BASE.!$A$2:$T$878,12,FALSE)</f>
        <v xml:space="preserve">Avenida Salvador Allende N° 92, Oficina 10, comuna de San Joaquín
</v>
      </c>
      <c r="M808" s="124" t="str">
        <f>VLOOKUP(A808,BASE.!$A$2:$T$878,13,FALSE)</f>
        <v>XIII</v>
      </c>
      <c r="N808" s="124" t="str">
        <f>VLOOKUP(A808,BASE.!$A$2:$T$878,14,FALSE)</f>
        <v>San Joaquín</v>
      </c>
      <c r="O808" s="124" t="str">
        <f>VLOOKUP(A808,BASE.!$A$2:$T$878,15,FALSE)</f>
        <v xml:space="preserve"> Teléfono: 225529266</v>
      </c>
      <c r="P808" s="124" t="str">
        <f>VLOOKUP(A808,BASE.!$A$2:$T$878,16,FALSE)</f>
        <v xml:space="preserve">email: jessica.letelier@ongrenuevo.cl
</v>
      </c>
      <c r="Q808" s="124">
        <f>VLOOKUP(A808,BASE.!$A$2:$T$878,17,FALSE)</f>
        <v>0</v>
      </c>
      <c r="R808" s="124" t="str">
        <f>VLOOKUP(A808,BASE.!$A$2:$T$878,18,FALSE)</f>
        <v>93401 Institución de Asistencia Social.</v>
      </c>
      <c r="S808" s="124" t="str">
        <f>VLOOKUP(A808,BASE.!$A$2:$T$878,19,FALSE)</f>
        <v>Certificado Financiero 2019 APROBADO  por el Subdepartamento de Supervisión financiera.</v>
      </c>
      <c r="T808" s="169">
        <f>VLOOKUP(A808,BASE.!$A$2:$T$878,20,FALSE)</f>
        <v>39392</v>
      </c>
      <c r="U808" s="183">
        <v>7381</v>
      </c>
      <c r="V808" s="184">
        <v>0</v>
      </c>
      <c r="W808" s="184">
        <v>48710811</v>
      </c>
      <c r="X808" s="170">
        <v>44286</v>
      </c>
      <c r="Y808" s="166" t="s">
        <v>7879</v>
      </c>
      <c r="Z808" s="166" t="s">
        <v>7880</v>
      </c>
      <c r="AA808" s="183" t="s">
        <v>7902</v>
      </c>
    </row>
    <row r="809" spans="1:27" x14ac:dyDescent="0.2">
      <c r="A809" s="183">
        <v>7386</v>
      </c>
      <c r="B809" s="124" t="str">
        <f>VLOOKUP(A809,BASE.!$A$2:$T$878,2,FALSE)</f>
        <v xml:space="preserve">
I. Municipalidad de Cabildo
</v>
      </c>
      <c r="C809" s="124">
        <f>VLOOKUP(A809,BASE.!$A$2:$T$878,3,FALSE)</f>
        <v>690502003</v>
      </c>
      <c r="D809" s="124" t="str">
        <f>VLOOKUP(A809,BASE.!$A$2:$T$878,4,FALSE)</f>
        <v>Municipalidad</v>
      </c>
      <c r="E809" s="124" t="str">
        <f>VLOOKUP(A809,BASE.!$A$2:$T$878,5,FALSE)</f>
        <v>Constitución Política de la República, artículo 107</v>
      </c>
      <c r="F809" s="124" t="str">
        <f>VLOOKUP(A809,BASE.!$A$2:$T$878,6,FALSE)</f>
        <v>Indefinida</v>
      </c>
      <c r="G809" s="124" t="str">
        <f>VLOOKUP(A809,BASE.!$A$2:$T$878,7,FALSE)</f>
        <v>Según Ley Orgánica Nº 18.695, artículos 1º al  4º</v>
      </c>
      <c r="H809" s="124" t="str">
        <f>VLOOKUP(A809,BASE.!$A$2:$T$878,8,FALSE)</f>
        <v>no tiene</v>
      </c>
      <c r="I809" s="124">
        <f>VLOOKUP(A809,BASE.!$A$2:$T$878,9,FALSE)</f>
        <v>0</v>
      </c>
      <c r="J809" s="124">
        <f>VLOOKUP(A809,BASE.!$A$2:$T$878,10,FALSE)</f>
        <v>0</v>
      </c>
      <c r="K809" s="124" t="str">
        <f>VLOOKUP(A809,BASE.!$A$2:$T$878,11,FALSE)</f>
        <v xml:space="preserve">Alberto Patricio Aliaga Díaz </v>
      </c>
      <c r="L809" s="124" t="str">
        <f>VLOOKUP(A809,BASE.!$A$2:$T$878,12,FALSE)</f>
        <v xml:space="preserve">Avenida Humeres Nº 499, comuna de Cabildo, Quinta Región.
</v>
      </c>
      <c r="M809" s="124" t="str">
        <f>VLOOKUP(A809,BASE.!$A$2:$T$878,13,FALSE)</f>
        <v>V</v>
      </c>
      <c r="N809" s="124" t="str">
        <f>VLOOKUP(A809,BASE.!$A$2:$T$878,14,FALSE)</f>
        <v>Cabildo</v>
      </c>
      <c r="O809" s="124">
        <f>VLOOKUP(A809,BASE.!$A$2:$T$878,15,FALSE)</f>
        <v>0</v>
      </c>
      <c r="P809" s="124" t="str">
        <f>VLOOKUP(A809,BASE.!$A$2:$T$878,16,FALSE)</f>
        <v>E mail: contacto@municipiocabildo.cl</v>
      </c>
      <c r="Q809" s="124">
        <f>VLOOKUP(A809,BASE.!$A$2:$T$878,17,FALSE)</f>
        <v>0</v>
      </c>
      <c r="R809" s="124">
        <f>VLOOKUP(A809,BASE.!$A$2:$T$878,18,FALSE)</f>
        <v>91001</v>
      </c>
      <c r="S809" s="124" t="str">
        <f>VLOOKUP(A809,BASE.!$A$2:$T$878,19,FALSE)</f>
        <v xml:space="preserve">No se acompañan. Aplica Informe Jurídico Nº 09, de  fecha 14 de marzo de 2011 del Departamento Jurídico y Dictamen Nº 070791, de 2009, de la Contraloría General de la República.  
</v>
      </c>
      <c r="T809" s="169">
        <f>VLOOKUP(A809,BASE.!$A$2:$T$878,20,FALSE)</f>
        <v>39434</v>
      </c>
      <c r="U809" s="183">
        <v>7386</v>
      </c>
      <c r="V809" s="184">
        <v>2861840</v>
      </c>
      <c r="W809" s="184">
        <v>4148223</v>
      </c>
      <c r="X809" s="170">
        <v>44286</v>
      </c>
      <c r="Y809" s="166" t="s">
        <v>7879</v>
      </c>
      <c r="Z809" s="166" t="s">
        <v>7880</v>
      </c>
      <c r="AA809" s="183" t="s">
        <v>8024</v>
      </c>
    </row>
    <row r="810" spans="1:27" x14ac:dyDescent="0.2">
      <c r="A810" s="183">
        <v>7388</v>
      </c>
      <c r="B810" s="124" t="str">
        <f>VLOOKUP(A810,BASE.!$A$2:$T$878,2,FALSE)</f>
        <v>Corporación Privada de Desarrollo Social IX Región, CORPRIX</v>
      </c>
      <c r="C810" s="124">
        <f>VLOOKUP(A810,BASE.!$A$2:$T$878,3,FALSE)</f>
        <v>713394009</v>
      </c>
      <c r="D810" s="124" t="str">
        <f>VLOOKUP(A810,BASE.!$A$2:$T$878,4,FALSE)</f>
        <v>Corporación de Derecho Privado</v>
      </c>
      <c r="E810" s="124" t="str">
        <f>VLOOKUP(A810,BASE.!$A$2:$T$878,5,FALSE)</f>
        <v>Otorgada por Decreto Exento N° 1297, de 14 de octubre de 1977, modificado por Decreto Exento N° 199, ambos del Ministerio de Justicia.</v>
      </c>
      <c r="F810" s="124" t="str">
        <f>VLOOKUP(A810,BASE.!$A$2:$T$878,6,FALSE)</f>
        <v>Certificado de Vigencia de persona jurídica sin fines de lucro folio N° 500352851025, de fecha 28 de octubre de 2020, emitido por el Servicio de Registro Civil e Identificación.</v>
      </c>
      <c r="G810" s="124" t="str">
        <f>VLOOKUP(A810,BASE.!$A$2:$T$878,7,FALSE)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0" s="124" t="str">
        <f>VLOOKUP(A810,BASE.!$A$2:$T$878,8,FALSE)</f>
        <v>Presidente: 
Ermes Andrade Barría, 
Vice Presidenta: 
María Victoria Gyllen López
Tesorero: 
Iris Chávez Chaparro
Secretario: 
Marina Inés González Cabeza</v>
      </c>
      <c r="I810" s="124" t="str">
        <f>VLOOKUP(A810,BASE.!$A$2:$T$878,9,FALSE)</f>
        <v>Dos años en sus cargos.</v>
      </c>
      <c r="J810" s="124" t="str">
        <f>VLOOKUP(A810,BASE.!$A$2:$T$878,10,FALSE)</f>
        <v>De 31 de octubre de 2018 a 31 de octubre de 2020.</v>
      </c>
      <c r="K810" s="124" t="str">
        <f>VLOOKUP(A810,BASE.!$A$2:$T$878,11,FALSE)</f>
        <v xml:space="preserve">Presidente: Ermes Andrade Barría,
</v>
      </c>
      <c r="L810" s="124" t="str">
        <f>VLOOKUP(A810,BASE.!$A$2:$T$878,12,FALSE)</f>
        <v xml:space="preserve">Arturo Prat N° 350, Ciudad de Temuco
</v>
      </c>
      <c r="M810" s="124" t="str">
        <f>VLOOKUP(A810,BASE.!$A$2:$T$878,13,FALSE)</f>
        <v>IX</v>
      </c>
      <c r="N810" s="124" t="str">
        <f>VLOOKUP(A810,BASE.!$A$2:$T$878,14,FALSE)</f>
        <v>Temuco</v>
      </c>
      <c r="O810" s="124" t="str">
        <f>VLOOKUP(A810,BASE.!$A$2:$T$878,15,FALSE)</f>
        <v xml:space="preserve">Fono: (45) 2407654
</v>
      </c>
      <c r="P810" s="124" t="str">
        <f>VLOOKUP(A810,BASE.!$A$2:$T$878,16,FALSE)</f>
        <v xml:space="preserve">corprix@gmail.cl
</v>
      </c>
      <c r="Q810" s="124">
        <f>VLOOKUP(A810,BASE.!$A$2:$T$878,17,FALSE)</f>
        <v>0</v>
      </c>
      <c r="R810" s="124">
        <f>VLOOKUP(A810,BASE.!$A$2:$T$878,18,FALSE)</f>
        <v>93401</v>
      </c>
      <c r="S810" s="124" t="str">
        <f>VLOOKUP(A810,BASE.!$A$2:$T$878,19,FALSE)</f>
        <v>Se acompaña certificado financiero correspondiente al año 2019, aprobado por el Subdepartamento de Supervisión Financiera Nacional.</v>
      </c>
      <c r="T810" s="169">
        <f>VLOOKUP(A810,BASE.!$A$2:$T$878,20,FALSE)</f>
        <v>39476</v>
      </c>
      <c r="U810" s="183">
        <v>7388</v>
      </c>
      <c r="V810" s="184">
        <v>17222605</v>
      </c>
      <c r="W810" s="184">
        <v>42583744</v>
      </c>
      <c r="X810" s="170">
        <v>44286</v>
      </c>
      <c r="Y810" s="166" t="s">
        <v>7879</v>
      </c>
      <c r="Z810" s="166" t="s">
        <v>7880</v>
      </c>
      <c r="AA810" s="183" t="s">
        <v>230</v>
      </c>
    </row>
    <row r="811" spans="1:27" x14ac:dyDescent="0.2">
      <c r="A811" s="183">
        <v>7388</v>
      </c>
      <c r="B811" s="124" t="str">
        <f>VLOOKUP(A811,BASE.!$A$2:$T$878,2,FALSE)</f>
        <v>Corporación Privada de Desarrollo Social IX Región, CORPRIX</v>
      </c>
      <c r="C811" s="124">
        <f>VLOOKUP(A811,BASE.!$A$2:$T$878,3,FALSE)</f>
        <v>713394009</v>
      </c>
      <c r="D811" s="124" t="str">
        <f>VLOOKUP(A811,BASE.!$A$2:$T$878,4,FALSE)</f>
        <v>Corporación de Derecho Privado</v>
      </c>
      <c r="E811" s="124" t="str">
        <f>VLOOKUP(A811,BASE.!$A$2:$T$878,5,FALSE)</f>
        <v>Otorgada por Decreto Exento N° 1297, de 14 de octubre de 1977, modificado por Decreto Exento N° 199, ambos del Ministerio de Justicia.</v>
      </c>
      <c r="F811" s="124" t="str">
        <f>VLOOKUP(A811,BASE.!$A$2:$T$878,6,FALSE)</f>
        <v>Certificado de Vigencia de persona jurídica sin fines de lucro folio N° 500352851025, de fecha 28 de octubre de 2020, emitido por el Servicio de Registro Civil e Identificación.</v>
      </c>
      <c r="G811" s="124" t="str">
        <f>VLOOKUP(A811,BASE.!$A$2:$T$878,7,FALSE)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1" s="124" t="str">
        <f>VLOOKUP(A811,BASE.!$A$2:$T$878,8,FALSE)</f>
        <v>Presidente: 
Ermes Andrade Barría, 
Vice Presidenta: 
María Victoria Gyllen López
Tesorero: 
Iris Chávez Chaparro
Secretario: 
Marina Inés González Cabeza</v>
      </c>
      <c r="I811" s="124" t="str">
        <f>VLOOKUP(A811,BASE.!$A$2:$T$878,9,FALSE)</f>
        <v>Dos años en sus cargos.</v>
      </c>
      <c r="J811" s="124" t="str">
        <f>VLOOKUP(A811,BASE.!$A$2:$T$878,10,FALSE)</f>
        <v>De 31 de octubre de 2018 a 31 de octubre de 2020.</v>
      </c>
      <c r="K811" s="124" t="str">
        <f>VLOOKUP(A811,BASE.!$A$2:$T$878,11,FALSE)</f>
        <v xml:space="preserve">Presidente: Ermes Andrade Barría,
</v>
      </c>
      <c r="L811" s="124" t="str">
        <f>VLOOKUP(A811,BASE.!$A$2:$T$878,12,FALSE)</f>
        <v xml:space="preserve">Arturo Prat N° 350, Ciudad de Temuco
</v>
      </c>
      <c r="M811" s="124" t="str">
        <f>VLOOKUP(A811,BASE.!$A$2:$T$878,13,FALSE)</f>
        <v>IX</v>
      </c>
      <c r="N811" s="124" t="str">
        <f>VLOOKUP(A811,BASE.!$A$2:$T$878,14,FALSE)</f>
        <v>Temuco</v>
      </c>
      <c r="O811" s="124" t="str">
        <f>VLOOKUP(A811,BASE.!$A$2:$T$878,15,FALSE)</f>
        <v xml:space="preserve">Fono: (45) 2407654
</v>
      </c>
      <c r="P811" s="124" t="str">
        <f>VLOOKUP(A811,BASE.!$A$2:$T$878,16,FALSE)</f>
        <v xml:space="preserve">corprix@gmail.cl
</v>
      </c>
      <c r="Q811" s="124">
        <f>VLOOKUP(A811,BASE.!$A$2:$T$878,17,FALSE)</f>
        <v>0</v>
      </c>
      <c r="R811" s="124">
        <f>VLOOKUP(A811,BASE.!$A$2:$T$878,18,FALSE)</f>
        <v>93401</v>
      </c>
      <c r="S811" s="124" t="str">
        <f>VLOOKUP(A811,BASE.!$A$2:$T$878,19,FALSE)</f>
        <v>Se acompaña certificado financiero correspondiente al año 2019, aprobado por el Subdepartamento de Supervisión Financiera Nacional.</v>
      </c>
      <c r="T811" s="169">
        <f>VLOOKUP(A811,BASE.!$A$2:$T$878,20,FALSE)</f>
        <v>39476</v>
      </c>
      <c r="U811" s="183">
        <v>7388</v>
      </c>
      <c r="V811" s="184">
        <v>25773316</v>
      </c>
      <c r="W811" s="184">
        <v>74139815</v>
      </c>
      <c r="X811" s="170">
        <v>44286</v>
      </c>
      <c r="Y811" s="166" t="s">
        <v>7879</v>
      </c>
      <c r="Z811" s="166" t="s">
        <v>7880</v>
      </c>
      <c r="AA811" s="183" t="s">
        <v>8068</v>
      </c>
    </row>
    <row r="812" spans="1:27" x14ac:dyDescent="0.2">
      <c r="A812" s="183">
        <v>7388</v>
      </c>
      <c r="B812" s="124" t="str">
        <f>VLOOKUP(A812,BASE.!$A$2:$T$878,2,FALSE)</f>
        <v>Corporación Privada de Desarrollo Social IX Región, CORPRIX</v>
      </c>
      <c r="C812" s="124">
        <f>VLOOKUP(A812,BASE.!$A$2:$T$878,3,FALSE)</f>
        <v>713394009</v>
      </c>
      <c r="D812" s="124" t="str">
        <f>VLOOKUP(A812,BASE.!$A$2:$T$878,4,FALSE)</f>
        <v>Corporación de Derecho Privado</v>
      </c>
      <c r="E812" s="124" t="str">
        <f>VLOOKUP(A812,BASE.!$A$2:$T$878,5,FALSE)</f>
        <v>Otorgada por Decreto Exento N° 1297, de 14 de octubre de 1977, modificado por Decreto Exento N° 199, ambos del Ministerio de Justicia.</v>
      </c>
      <c r="F812" s="124" t="str">
        <f>VLOOKUP(A812,BASE.!$A$2:$T$878,6,FALSE)</f>
        <v>Certificado de Vigencia de persona jurídica sin fines de lucro folio N° 500352851025, de fecha 28 de octubre de 2020, emitido por el Servicio de Registro Civil e Identificación.</v>
      </c>
      <c r="G812" s="124" t="str">
        <f>VLOOKUP(A812,BASE.!$A$2:$T$878,7,FALSE)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2" s="124" t="str">
        <f>VLOOKUP(A812,BASE.!$A$2:$T$878,8,FALSE)</f>
        <v>Presidente: 
Ermes Andrade Barría, 
Vice Presidenta: 
María Victoria Gyllen López
Tesorero: 
Iris Chávez Chaparro
Secretario: 
Marina Inés González Cabeza</v>
      </c>
      <c r="I812" s="124" t="str">
        <f>VLOOKUP(A812,BASE.!$A$2:$T$878,9,FALSE)</f>
        <v>Dos años en sus cargos.</v>
      </c>
      <c r="J812" s="124" t="str">
        <f>VLOOKUP(A812,BASE.!$A$2:$T$878,10,FALSE)</f>
        <v>De 31 de octubre de 2018 a 31 de octubre de 2020.</v>
      </c>
      <c r="K812" s="124" t="str">
        <f>VLOOKUP(A812,BASE.!$A$2:$T$878,11,FALSE)</f>
        <v xml:space="preserve">Presidente: Ermes Andrade Barría,
</v>
      </c>
      <c r="L812" s="124" t="str">
        <f>VLOOKUP(A812,BASE.!$A$2:$T$878,12,FALSE)</f>
        <v xml:space="preserve">Arturo Prat N° 350, Ciudad de Temuco
</v>
      </c>
      <c r="M812" s="124" t="str">
        <f>VLOOKUP(A812,BASE.!$A$2:$T$878,13,FALSE)</f>
        <v>IX</v>
      </c>
      <c r="N812" s="124" t="str">
        <f>VLOOKUP(A812,BASE.!$A$2:$T$878,14,FALSE)</f>
        <v>Temuco</v>
      </c>
      <c r="O812" s="124" t="str">
        <f>VLOOKUP(A812,BASE.!$A$2:$T$878,15,FALSE)</f>
        <v xml:space="preserve">Fono: (45) 2407654
</v>
      </c>
      <c r="P812" s="124" t="str">
        <f>VLOOKUP(A812,BASE.!$A$2:$T$878,16,FALSE)</f>
        <v xml:space="preserve">corprix@gmail.cl
</v>
      </c>
      <c r="Q812" s="124">
        <f>VLOOKUP(A812,BASE.!$A$2:$T$878,17,FALSE)</f>
        <v>0</v>
      </c>
      <c r="R812" s="124">
        <f>VLOOKUP(A812,BASE.!$A$2:$T$878,18,FALSE)</f>
        <v>93401</v>
      </c>
      <c r="S812" s="124" t="str">
        <f>VLOOKUP(A812,BASE.!$A$2:$T$878,19,FALSE)</f>
        <v>Se acompaña certificado financiero correspondiente al año 2019, aprobado por el Subdepartamento de Supervisión Financiera Nacional.</v>
      </c>
      <c r="T812" s="169">
        <f>VLOOKUP(A812,BASE.!$A$2:$T$878,20,FALSE)</f>
        <v>39476</v>
      </c>
      <c r="U812" s="183">
        <v>7388</v>
      </c>
      <c r="V812" s="184">
        <v>19619361</v>
      </c>
      <c r="W812" s="184">
        <v>38596559</v>
      </c>
      <c r="X812" s="170">
        <v>44286</v>
      </c>
      <c r="Y812" s="166" t="s">
        <v>7879</v>
      </c>
      <c r="Z812" s="166" t="s">
        <v>7880</v>
      </c>
      <c r="AA812" s="183" t="s">
        <v>198</v>
      </c>
    </row>
    <row r="813" spans="1:27" x14ac:dyDescent="0.2">
      <c r="A813" s="183">
        <v>7388</v>
      </c>
      <c r="B813" s="124" t="str">
        <f>VLOOKUP(A813,BASE.!$A$2:$T$878,2,FALSE)</f>
        <v>Corporación Privada de Desarrollo Social IX Región, CORPRIX</v>
      </c>
      <c r="C813" s="124">
        <f>VLOOKUP(A813,BASE.!$A$2:$T$878,3,FALSE)</f>
        <v>713394009</v>
      </c>
      <c r="D813" s="124" t="str">
        <f>VLOOKUP(A813,BASE.!$A$2:$T$878,4,FALSE)</f>
        <v>Corporación de Derecho Privado</v>
      </c>
      <c r="E813" s="124" t="str">
        <f>VLOOKUP(A813,BASE.!$A$2:$T$878,5,FALSE)</f>
        <v>Otorgada por Decreto Exento N° 1297, de 14 de octubre de 1977, modificado por Decreto Exento N° 199, ambos del Ministerio de Justicia.</v>
      </c>
      <c r="F813" s="124" t="str">
        <f>VLOOKUP(A813,BASE.!$A$2:$T$878,6,FALSE)</f>
        <v>Certificado de Vigencia de persona jurídica sin fines de lucro folio N° 500352851025, de fecha 28 de octubre de 2020, emitido por el Servicio de Registro Civil e Identificación.</v>
      </c>
      <c r="G813" s="124" t="str">
        <f>VLOOKUP(A813,BASE.!$A$2:$T$878,7,FALSE)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3" s="124" t="str">
        <f>VLOOKUP(A813,BASE.!$A$2:$T$878,8,FALSE)</f>
        <v>Presidente: 
Ermes Andrade Barría, 
Vice Presidenta: 
María Victoria Gyllen López
Tesorero: 
Iris Chávez Chaparro
Secretario: 
Marina Inés González Cabeza</v>
      </c>
      <c r="I813" s="124" t="str">
        <f>VLOOKUP(A813,BASE.!$A$2:$T$878,9,FALSE)</f>
        <v>Dos años en sus cargos.</v>
      </c>
      <c r="J813" s="124" t="str">
        <f>VLOOKUP(A813,BASE.!$A$2:$T$878,10,FALSE)</f>
        <v>De 31 de octubre de 2018 a 31 de octubre de 2020.</v>
      </c>
      <c r="K813" s="124" t="str">
        <f>VLOOKUP(A813,BASE.!$A$2:$T$878,11,FALSE)</f>
        <v xml:space="preserve">Presidente: Ermes Andrade Barría,
</v>
      </c>
      <c r="L813" s="124" t="str">
        <f>VLOOKUP(A813,BASE.!$A$2:$T$878,12,FALSE)</f>
        <v xml:space="preserve">Arturo Prat N° 350, Ciudad de Temuco
</v>
      </c>
      <c r="M813" s="124" t="str">
        <f>VLOOKUP(A813,BASE.!$A$2:$T$878,13,FALSE)</f>
        <v>IX</v>
      </c>
      <c r="N813" s="124" t="str">
        <f>VLOOKUP(A813,BASE.!$A$2:$T$878,14,FALSE)</f>
        <v>Temuco</v>
      </c>
      <c r="O813" s="124" t="str">
        <f>VLOOKUP(A813,BASE.!$A$2:$T$878,15,FALSE)</f>
        <v xml:space="preserve">Fono: (45) 2407654
</v>
      </c>
      <c r="P813" s="124" t="str">
        <f>VLOOKUP(A813,BASE.!$A$2:$T$878,16,FALSE)</f>
        <v xml:space="preserve">corprix@gmail.cl
</v>
      </c>
      <c r="Q813" s="124">
        <f>VLOOKUP(A813,BASE.!$A$2:$T$878,17,FALSE)</f>
        <v>0</v>
      </c>
      <c r="R813" s="124">
        <f>VLOOKUP(A813,BASE.!$A$2:$T$878,18,FALSE)</f>
        <v>93401</v>
      </c>
      <c r="S813" s="124" t="str">
        <f>VLOOKUP(A813,BASE.!$A$2:$T$878,19,FALSE)</f>
        <v>Se acompaña certificado financiero correspondiente al año 2019, aprobado por el Subdepartamento de Supervisión Financiera Nacional.</v>
      </c>
      <c r="T813" s="169">
        <f>VLOOKUP(A813,BASE.!$A$2:$T$878,20,FALSE)</f>
        <v>39476</v>
      </c>
      <c r="U813" s="183">
        <v>7388</v>
      </c>
      <c r="V813" s="184">
        <v>71616845</v>
      </c>
      <c r="W813" s="184">
        <v>121499698</v>
      </c>
      <c r="X813" s="170">
        <v>44286</v>
      </c>
      <c r="Y813" s="166" t="s">
        <v>7879</v>
      </c>
      <c r="Z813" s="166" t="s">
        <v>7880</v>
      </c>
      <c r="AA813" s="183" t="s">
        <v>7890</v>
      </c>
    </row>
    <row r="814" spans="1:27" x14ac:dyDescent="0.2">
      <c r="A814" s="183">
        <v>7390</v>
      </c>
      <c r="B814" s="124" t="str">
        <f>VLOOKUP(A814,BASE.!$A$2:$T$878,2,FALSE)</f>
        <v xml:space="preserve">
I. Municipalidad de Linares
</v>
      </c>
      <c r="C814" s="124">
        <f>VLOOKUP(A814,BASE.!$A$2:$T$878,3,FALSE)</f>
        <v>691303004</v>
      </c>
      <c r="D814" s="124" t="str">
        <f>VLOOKUP(A814,BASE.!$A$2:$T$878,4,FALSE)</f>
        <v>Municipalidad</v>
      </c>
      <c r="E814" s="124" t="str">
        <f>VLOOKUP(A814,BASE.!$A$2:$T$878,5,FALSE)</f>
        <v>Constitución Política de la República, artículo 107</v>
      </c>
      <c r="F814" s="124" t="str">
        <f>VLOOKUP(A814,BASE.!$A$2:$T$878,6,FALSE)</f>
        <v>Indefinida</v>
      </c>
      <c r="G814" s="124" t="str">
        <f>VLOOKUP(A814,BASE.!$A$2:$T$878,7,FALSE)</f>
        <v>Según Ley Orgánica Nº 18.695, artículos 1º al  4º</v>
      </c>
      <c r="H814" s="124" t="str">
        <f>VLOOKUP(A814,BASE.!$A$2:$T$878,8,FALSE)</f>
        <v>no tiene</v>
      </c>
      <c r="I814" s="124">
        <f>VLOOKUP(A814,BASE.!$A$2:$T$878,9,FALSE)</f>
        <v>0</v>
      </c>
      <c r="J814" s="124">
        <f>VLOOKUP(A814,BASE.!$A$2:$T$878,10,FALSE)</f>
        <v>0</v>
      </c>
      <c r="K814" s="124" t="str">
        <f>VLOOKUP(A814,BASE.!$A$2:$T$878,11,FALSE)</f>
        <v xml:space="preserve">Rolando Rentería Moller, </v>
      </c>
      <c r="L814" s="124" t="str">
        <f>VLOOKUP(A814,BASE.!$A$2:$T$878,12,FALSE)</f>
        <v xml:space="preserve">Calle Kurt Moller Nº 391, comuna de Linares, Séptima Región.
</v>
      </c>
      <c r="M814" s="124" t="str">
        <f>VLOOKUP(A814,BASE.!$A$2:$T$878,13,FALSE)</f>
        <v>VII</v>
      </c>
      <c r="N814" s="124" t="str">
        <f>VLOOKUP(A814,BASE.!$A$2:$T$878,14,FALSE)</f>
        <v>Linares</v>
      </c>
      <c r="O814" s="124" t="str">
        <f>VLOOKUP(A814,BASE.!$A$2:$T$878,15,FALSE)</f>
        <v xml:space="preserve">Fono: (73) 634513 - </v>
      </c>
      <c r="P814" s="124">
        <f>VLOOKUP(A814,BASE.!$A$2:$T$878,16,FALSE)</f>
        <v>0</v>
      </c>
      <c r="Q814" s="124">
        <f>VLOOKUP(A814,BASE.!$A$2:$T$878,17,FALSE)</f>
        <v>0</v>
      </c>
      <c r="R814" s="124">
        <f>VLOOKUP(A814,BASE.!$A$2:$T$878,18,FALSE)</f>
        <v>91001</v>
      </c>
      <c r="S814" s="124" t="str">
        <f>VLOOKUP(A814,BASE.!$A$2:$T$878,19,FALSE)</f>
        <v xml:space="preserve">No se acompañan. Aplica Informe Jurídico Nº 09, de  fecha 14 de marzo de 2011 del Departamento Jurídico y Dictamen Nº 070791, de 2009, de la Contraloría General de la República.  
</v>
      </c>
      <c r="T814" s="169">
        <f>VLOOKUP(A814,BASE.!$A$2:$T$878,20,FALSE)</f>
        <v>39581</v>
      </c>
      <c r="U814" s="183">
        <v>7390</v>
      </c>
      <c r="V814" s="184">
        <v>6439140</v>
      </c>
      <c r="W814" s="184">
        <v>11280030</v>
      </c>
      <c r="X814" s="170">
        <v>44286</v>
      </c>
      <c r="Y814" s="166" t="s">
        <v>7879</v>
      </c>
      <c r="Z814" s="166" t="s">
        <v>7880</v>
      </c>
      <c r="AA814" s="183" t="s">
        <v>7993</v>
      </c>
    </row>
    <row r="815" spans="1:27" x14ac:dyDescent="0.2">
      <c r="A815" s="183">
        <v>7395</v>
      </c>
      <c r="B815" s="124" t="str">
        <f>VLOOKUP(A815,BASE.!$A$2:$T$878,2,FALSE)</f>
        <v xml:space="preserve">
I. Municipalidad de Lo Espejo
</v>
      </c>
      <c r="C815" s="124">
        <f>VLOOKUP(A815,BASE.!$A$2:$T$878,3,FALSE)</f>
        <v>692551001</v>
      </c>
      <c r="D815" s="124" t="str">
        <f>VLOOKUP(A815,BASE.!$A$2:$T$878,4,FALSE)</f>
        <v>Municipalidad</v>
      </c>
      <c r="E815" s="124" t="str">
        <f>VLOOKUP(A815,BASE.!$A$2:$T$878,5,FALSE)</f>
        <v>Constitución Política de la República, art. 107.</v>
      </c>
      <c r="F815" s="124" t="str">
        <f>VLOOKUP(A815,BASE.!$A$2:$T$878,6,FALSE)</f>
        <v>Indefinida.</v>
      </c>
      <c r="G815" s="124" t="str">
        <f>VLOOKUP(A815,BASE.!$A$2:$T$878,7,FALSE)</f>
        <v>Según Ley Orgánica Nº 18.695, arts. 1º al 4º.</v>
      </c>
      <c r="H815" s="124" t="str">
        <f>VLOOKUP(A815,BASE.!$A$2:$T$878,8,FALSE)</f>
        <v>no tiene</v>
      </c>
      <c r="I815" s="124">
        <f>VLOOKUP(A815,BASE.!$A$2:$T$878,9,FALSE)</f>
        <v>0</v>
      </c>
      <c r="J815" s="124">
        <f>VLOOKUP(A815,BASE.!$A$2:$T$878,10,FALSE)</f>
        <v>0</v>
      </c>
      <c r="K815" s="124" t="str">
        <f>VLOOKUP(A815,BASE.!$A$2:$T$878,11,FALSE)</f>
        <v xml:space="preserve">Miguel Ángel Bruna Silva </v>
      </c>
      <c r="L815" s="124" t="str">
        <f>VLOOKUP(A815,BASE.!$A$2:$T$878,12,FALSE)</f>
        <v xml:space="preserve">Avenida Central Raúl Silva Henríquez N° 8321, Lo Espejo, Región Metropolitana.
</v>
      </c>
      <c r="M815" s="124" t="str">
        <f>VLOOKUP(A815,BASE.!$A$2:$T$878,13,FALSE)</f>
        <v>XIII</v>
      </c>
      <c r="N815" s="124" t="str">
        <f>VLOOKUP(A815,BASE.!$A$2:$T$878,14,FALSE)</f>
        <v>Lo Espejo</v>
      </c>
      <c r="O815" s="124" t="str">
        <f>VLOOKUP(A815,BASE.!$A$2:$T$878,15,FALSE)</f>
        <v>Teléfono: 29636606</v>
      </c>
      <c r="P815" s="124" t="str">
        <f>VLOOKUP(A815,BASE.!$A$2:$T$878,16,FALSE)</f>
        <v xml:space="preserve">Correo electrónico:
alcaldía@loespejo.cl      
municipalidad@loespejo.cl
</v>
      </c>
      <c r="Q815" s="124">
        <f>VLOOKUP(A815,BASE.!$A$2:$T$878,17,FALSE)</f>
        <v>0</v>
      </c>
      <c r="R815" s="124">
        <f>VLOOKUP(A815,BASE.!$A$2:$T$878,18,FALSE)</f>
        <v>91001</v>
      </c>
      <c r="S815" s="124" t="str">
        <f>VLOOKUP(A815,BASE.!$A$2:$T$878,19,FALSE)</f>
        <v xml:space="preserve">No se acompañan. Aplica Informe Jurídico Nº 09, de  fecha 14 de marzo de 2011 del Departamento Jurídico y Dictamen Nº 070791, de 2009, de la Contraloría General de la República.  
.
</v>
      </c>
      <c r="T815" s="169">
        <f>VLOOKUP(A815,BASE.!$A$2:$T$878,20,FALSE)</f>
        <v>39612</v>
      </c>
      <c r="U815" s="183">
        <v>7395</v>
      </c>
      <c r="V815" s="184">
        <v>9730256</v>
      </c>
      <c r="W815" s="184">
        <v>29190768</v>
      </c>
      <c r="X815" s="170">
        <v>44286</v>
      </c>
      <c r="Y815" s="166" t="s">
        <v>7879</v>
      </c>
      <c r="Z815" s="166" t="s">
        <v>7880</v>
      </c>
      <c r="AA815" s="183" t="s">
        <v>7994</v>
      </c>
    </row>
    <row r="816" spans="1:27" x14ac:dyDescent="0.2">
      <c r="A816" s="183">
        <v>7411</v>
      </c>
      <c r="B816" s="124" t="str">
        <f>VLOOKUP(A816,BASE.!$A$2:$T$878,2,FALSE)</f>
        <v xml:space="preserve">
I. Municipalidad de San Fernando 
</v>
      </c>
      <c r="C816" s="124">
        <f>VLOOKUP(A816,BASE.!$A$2:$T$878,3,FALSE)</f>
        <v>690901005</v>
      </c>
      <c r="D816" s="124" t="str">
        <f>VLOOKUP(A816,BASE.!$A$2:$T$878,4,FALSE)</f>
        <v>Municipalidad</v>
      </c>
      <c r="E816" s="124" t="str">
        <f>VLOOKUP(A816,BASE.!$A$2:$T$878,5,FALSE)</f>
        <v>Constitución Política de la República, art. 107.</v>
      </c>
      <c r="F816" s="124" t="str">
        <f>VLOOKUP(A816,BASE.!$A$2:$T$878,6,FALSE)</f>
        <v>Indefinida.</v>
      </c>
      <c r="G816" s="124" t="str">
        <f>VLOOKUP(A816,BASE.!$A$2:$T$878,7,FALSE)</f>
        <v>Según Ley Orgánica Nº 18.695, arts. 1º al 4º.</v>
      </c>
      <c r="H816" s="124" t="str">
        <f>VLOOKUP(A816,BASE.!$A$2:$T$878,8,FALSE)</f>
        <v>no tiene</v>
      </c>
      <c r="I816" s="124">
        <f>VLOOKUP(A816,BASE.!$A$2:$T$878,9,FALSE)</f>
        <v>0</v>
      </c>
      <c r="J816" s="124">
        <f>VLOOKUP(A816,BASE.!$A$2:$T$878,10,FALSE)</f>
        <v>0</v>
      </c>
      <c r="K816" s="124" t="str">
        <f>VLOOKUP(A816,BASE.!$A$2:$T$878,11,FALSE)</f>
        <v xml:space="preserve">Luis Antonio Berwart Araya    </v>
      </c>
      <c r="L816" s="124" t="str">
        <f>VLOOKUP(A816,BASE.!$A$2:$T$878,12,FALSE)</f>
        <v xml:space="preserve">Calle  Argomedo Nº 480, comuna de San Fernando, Región del Libertador Bernardo O`Higgins.
</v>
      </c>
      <c r="M816" s="124" t="str">
        <f>VLOOKUP(A816,BASE.!$A$2:$T$878,13,FALSE)</f>
        <v>VI</v>
      </c>
      <c r="N816" s="124" t="str">
        <f>VLOOKUP(A816,BASE.!$A$2:$T$878,14,FALSE)</f>
        <v>San Fernando</v>
      </c>
      <c r="O816" s="124">
        <f>VLOOKUP(A816,BASE.!$A$2:$T$878,15,FALSE)</f>
        <v>0</v>
      </c>
      <c r="P816" s="124">
        <f>VLOOKUP(A816,BASE.!$A$2:$T$878,16,FALSE)</f>
        <v>0</v>
      </c>
      <c r="Q816" s="124">
        <f>VLOOKUP(A816,BASE.!$A$2:$T$878,17,FALSE)</f>
        <v>0</v>
      </c>
      <c r="R816" s="124">
        <f>VLOOKUP(A816,BASE.!$A$2:$T$878,18,FALSE)</f>
        <v>91001</v>
      </c>
      <c r="S816" s="124" t="str">
        <f>VLOOKUP(A816,BASE.!$A$2:$T$878,19,FALSE)</f>
        <v xml:space="preserve">No se acompañan. Aplica Informe Jurídico Nº 09, de  fecha 14 de marzo de 2011 del Departamento Jurídico y Dictamen Nº 070791, de 2009, de la Contraloría General de la República.  
</v>
      </c>
      <c r="T816" s="169">
        <f>VLOOKUP(A816,BASE.!$A$2:$T$878,20,FALSE)</f>
        <v>39912</v>
      </c>
      <c r="U816" s="183">
        <v>7411</v>
      </c>
      <c r="V816" s="184">
        <v>5008220</v>
      </c>
      <c r="W816" s="184">
        <v>10161690</v>
      </c>
      <c r="X816" s="170">
        <v>44286</v>
      </c>
      <c r="Y816" s="166" t="s">
        <v>7879</v>
      </c>
      <c r="Z816" s="166" t="s">
        <v>7880</v>
      </c>
      <c r="AA816" s="183" t="s">
        <v>7934</v>
      </c>
    </row>
    <row r="817" spans="1:27" x14ac:dyDescent="0.2">
      <c r="A817" s="183">
        <v>7412</v>
      </c>
      <c r="B817" s="124" t="str">
        <f>VLOOKUP(A817,BASE.!$A$2:$T$878,2,FALSE)</f>
        <v xml:space="preserve">
Fundación Tabor.
</v>
      </c>
      <c r="C817" s="124" t="str">
        <f>VLOOKUP(A817,BASE.!$A$2:$T$878,3,FALSE)</f>
        <v>65766670K</v>
      </c>
      <c r="D817" s="124" t="str">
        <f>VLOOKUP(A817,BASE.!$A$2:$T$878,4,FALSE)</f>
        <v>Fundación de Derecho Privado.</v>
      </c>
      <c r="E817" s="124" t="str">
        <f>VLOOKUP(A817,BASE.!$A$2:$T$878,5,FALSE)</f>
        <v>Otorgada mediante Decreto Supremo N°4924, de fecha 29 de diciembre de 2006.</v>
      </c>
      <c r="F817" s="124" t="str">
        <f>VLOOKUP(A817,BASE.!$A$2:$T$878,6,FALSE)</f>
        <v>Certificado de Vigencia, folio Nº 500355509281, emitido por el SRCeI con fecha 11 de noviembre de 2020.</v>
      </c>
      <c r="G817" s="124" t="str">
        <f>VLOOKUP(A817,BASE.!$A$2:$T$878,7,FALSE)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17" s="124" t="str">
        <f>VLOOKUP(A817,BASE.!$A$2:$T$878,8,FALSE)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17" s="124" t="str">
        <f>VLOOKUP(A817,BASE.!$A$2:$T$878,9,FALSE)</f>
        <v xml:space="preserve">2 años. 
</v>
      </c>
      <c r="J817" s="124" t="str">
        <f>VLOOKUP(A817,BASE.!$A$2:$T$878,10,FALSE)</f>
        <v>25 de enero de 2018.</v>
      </c>
      <c r="K817" s="124" t="str">
        <f>VLOOKUP(A817,BASE.!$A$2:$T$878,11,FALSE)</f>
        <v xml:space="preserve">Presidente y Representante Legal: 
 Sergio Maureira Arzich,          
El Presidente de la Fundación tendrá la representación judicial y extrajudicial de la institución.
</v>
      </c>
      <c r="L817" s="124" t="str">
        <f>VLOOKUP(A817,BASE.!$A$2:$T$878,12,FALSE)</f>
        <v xml:space="preserve">Domicilio: calle Bellavista N°3846, ciudad de Antofagasta, 
</v>
      </c>
      <c r="M817" s="124" t="str">
        <f>VLOOKUP(A817,BASE.!$A$2:$T$878,13,FALSE)</f>
        <v>III</v>
      </c>
      <c r="N817" s="124" t="str">
        <f>VLOOKUP(A817,BASE.!$A$2:$T$878,14,FALSE)</f>
        <v>Antofagasta</v>
      </c>
      <c r="O817" s="124" t="str">
        <f>VLOOKUP(A817,BASE.!$A$2:$T$878,15,FALSE)</f>
        <v>teléfono 798858</v>
      </c>
      <c r="P817" s="124" t="str">
        <f>VLOOKUP(A817,BASE.!$A$2:$T$878,16,FALSE)</f>
        <v>tabor@vtr.net</v>
      </c>
      <c r="Q817" s="124">
        <f>VLOOKUP(A817,BASE.!$A$2:$T$878,17,FALSE)</f>
        <v>0</v>
      </c>
      <c r="R817" s="124">
        <f>VLOOKUP(A817,BASE.!$A$2:$T$878,18,FALSE)</f>
        <v>93401</v>
      </c>
      <c r="S817" s="124" t="str">
        <f>VLOOKUP(A817,BASE.!$A$2:$T$878,19,FALSE)</f>
        <v xml:space="preserve">Se adjunta certificado de Antecedentes Financieros correspondiente al año 2019, aprobados por el Departamento de Supervisión Financiera Nacional. </v>
      </c>
      <c r="T817" s="169">
        <f>VLOOKUP(A817,BASE.!$A$2:$T$878,20,FALSE)</f>
        <v>39938</v>
      </c>
      <c r="U817" s="183">
        <v>7412</v>
      </c>
      <c r="V817" s="184">
        <v>29870162</v>
      </c>
      <c r="W817" s="184">
        <v>62798838</v>
      </c>
      <c r="X817" s="170">
        <v>44286</v>
      </c>
      <c r="Y817" s="166" t="s">
        <v>7879</v>
      </c>
      <c r="Z817" s="166" t="s">
        <v>7880</v>
      </c>
      <c r="AA817" s="183" t="s">
        <v>7882</v>
      </c>
    </row>
    <row r="818" spans="1:27" x14ac:dyDescent="0.2">
      <c r="A818" s="183">
        <v>7418</v>
      </c>
      <c r="B818" s="124" t="str">
        <f>VLOOKUP(A818,BASE.!$A$2:$T$878,2,FALSE)</f>
        <v xml:space="preserve">
I. Municipalidad de Renca
</v>
      </c>
      <c r="C818" s="124">
        <f>VLOOKUP(A818,BASE.!$A$2:$T$878,3,FALSE)</f>
        <v>690712008</v>
      </c>
      <c r="D818" s="124" t="str">
        <f>VLOOKUP(A818,BASE.!$A$2:$T$878,4,FALSE)</f>
        <v xml:space="preserve">
Municipalidad
</v>
      </c>
      <c r="E818" s="124" t="str">
        <f>VLOOKUP(A818,BASE.!$A$2:$T$878,5,FALSE)</f>
        <v xml:space="preserve">
Constitución Política de la República, artículo 107
</v>
      </c>
      <c r="F818" s="124" t="str">
        <f>VLOOKUP(A818,BASE.!$A$2:$T$878,6,FALSE)</f>
        <v>Indefinida</v>
      </c>
      <c r="G818" s="124" t="str">
        <f>VLOOKUP(A818,BASE.!$A$2:$T$878,7,FALSE)</f>
        <v xml:space="preserve">
Según ley Orgánica N° 18.695, artículos 1° al 4°
</v>
      </c>
      <c r="H818" s="124" t="str">
        <f>VLOOKUP(A818,BASE.!$A$2:$T$878,8,FALSE)</f>
        <v>no tiene</v>
      </c>
      <c r="I818" s="124">
        <f>VLOOKUP(A818,BASE.!$A$2:$T$878,9,FALSE)</f>
        <v>0</v>
      </c>
      <c r="J818" s="124">
        <f>VLOOKUP(A818,BASE.!$A$2:$T$878,10,FALSE)</f>
        <v>0</v>
      </c>
      <c r="K818" s="124" t="str">
        <f>VLOOKUP(A818,BASE.!$A$2:$T$878,11,FALSE)</f>
        <v xml:space="preserve">CLAUDIO NICOLAS SALAS CASTRO, </v>
      </c>
      <c r="L818" s="124" t="str">
        <f>VLOOKUP(A818,BASE.!$A$2:$T$878,12,FALSE)</f>
        <v xml:space="preserve">Avenida Blanco Encalada N°1335, comuna de Renca, Región Metropolitana.
</v>
      </c>
      <c r="M818" s="124" t="str">
        <f>VLOOKUP(A818,BASE.!$A$2:$T$878,13,FALSE)</f>
        <v>XIII</v>
      </c>
      <c r="N818" s="124" t="str">
        <f>VLOOKUP(A818,BASE.!$A$2:$T$878,14,FALSE)</f>
        <v>Renca</v>
      </c>
      <c r="O818" s="124" t="str">
        <f>VLOOKUP(A818,BASE.!$A$2:$T$878,15,FALSE)</f>
        <v>Fonos:  685 66 00 / 800-202-836</v>
      </c>
      <c r="P818" s="124" t="str">
        <f>VLOOKUP(A818,BASE.!$A$2:$T$878,16,FALSE)</f>
        <v>Página web: www.renca.cl</v>
      </c>
      <c r="Q818" s="124">
        <f>VLOOKUP(A818,BASE.!$A$2:$T$878,17,FALSE)</f>
        <v>0</v>
      </c>
      <c r="R818" s="124">
        <f>VLOOKUP(A818,BASE.!$A$2:$T$878,18,FALSE)</f>
        <v>91001</v>
      </c>
      <c r="S818" s="124" t="str">
        <f>VLOOKUP(A818,BASE.!$A$2:$T$878,19,FALSE)</f>
        <v xml:space="preserve">No se acompañan. Aplica Informe Jurídico Nº 09, de fecha 14 de marzo de 2011 del Departamento Jurídico y Dictamen Nº 070791, de 2009, de la Contraloría General de la República.  </v>
      </c>
      <c r="T818" s="169">
        <f>VLOOKUP(A818,BASE.!$A$2:$T$878,20,FALSE)</f>
        <v>40057</v>
      </c>
      <c r="U818" s="183">
        <v>7418</v>
      </c>
      <c r="V818" s="184">
        <v>0</v>
      </c>
      <c r="W818" s="184">
        <v>7362100</v>
      </c>
      <c r="X818" s="170">
        <v>44286</v>
      </c>
      <c r="Y818" s="166" t="s">
        <v>7879</v>
      </c>
      <c r="Z818" s="166" t="s">
        <v>7880</v>
      </c>
      <c r="AA818" s="183" t="s">
        <v>7931</v>
      </c>
    </row>
    <row r="819" spans="1:27" x14ac:dyDescent="0.2">
      <c r="A819" s="183">
        <v>7423</v>
      </c>
      <c r="B819" s="124" t="str">
        <f>VLOOKUP(A819,BASE.!$A$2:$T$878,2,FALSE)</f>
        <v xml:space="preserve">
I. Municipalidad de Olmué
</v>
      </c>
      <c r="C819" s="124">
        <f>VLOOKUP(A819,BASE.!$A$2:$T$878,3,FALSE)</f>
        <v>690612003</v>
      </c>
      <c r="D819" s="124" t="str">
        <f>VLOOKUP(A819,BASE.!$A$2:$T$878,4,FALSE)</f>
        <v>Municipalidad</v>
      </c>
      <c r="E819" s="124" t="str">
        <f>VLOOKUP(A819,BASE.!$A$2:$T$878,5,FALSE)</f>
        <v>Constitución Política de la República, artículo 107.</v>
      </c>
      <c r="F819" s="124" t="str">
        <f>VLOOKUP(A819,BASE.!$A$2:$T$878,6,FALSE)</f>
        <v>Indefinida.</v>
      </c>
      <c r="G819" s="124" t="str">
        <f>VLOOKUP(A819,BASE.!$A$2:$T$878,7,FALSE)</f>
        <v>Según Ley Orgánica Nº 18.695, artículos 1º al 4º.</v>
      </c>
      <c r="H819" s="124" t="str">
        <f>VLOOKUP(A819,BASE.!$A$2:$T$878,8,FALSE)</f>
        <v>no tiene</v>
      </c>
      <c r="I819" s="124">
        <f>VLOOKUP(A819,BASE.!$A$2:$T$878,9,FALSE)</f>
        <v>0</v>
      </c>
      <c r="J819" s="124">
        <f>VLOOKUP(A819,BASE.!$A$2:$T$878,10,FALSE)</f>
        <v>0</v>
      </c>
      <c r="K819" s="124" t="str">
        <f>VLOOKUP(A819,BASE.!$A$2:$T$878,11,FALSE)</f>
        <v xml:space="preserve">Macarena Santelices Cañas </v>
      </c>
      <c r="L819" s="124" t="str">
        <f>VLOOKUP(A819,BASE.!$A$2:$T$878,12,FALSE)</f>
        <v xml:space="preserve">Calle Prat N° 12, comuna de Olmué, Quinta Región.
</v>
      </c>
      <c r="M819" s="124" t="str">
        <f>VLOOKUP(A819,BASE.!$A$2:$T$878,13,FALSE)</f>
        <v>V</v>
      </c>
      <c r="N819" s="124">
        <f>VLOOKUP(A819,BASE.!$A$2:$T$878,14,FALSE)</f>
        <v>0</v>
      </c>
      <c r="O819" s="124" t="str">
        <f>VLOOKUP(A819,BASE.!$A$2:$T$878,15,FALSE)</f>
        <v>Fono: (56-33) 44 24 48</v>
      </c>
      <c r="P819" s="124" t="str">
        <f>VLOOKUP(A819,BASE.!$A$2:$T$878,16,FALSE)</f>
        <v xml:space="preserve"> dideco@olmue.cl
</v>
      </c>
      <c r="Q819" s="124">
        <f>VLOOKUP(A819,BASE.!$A$2:$T$878,17,FALSE)</f>
        <v>0</v>
      </c>
      <c r="R819" s="124">
        <f>VLOOKUP(A819,BASE.!$A$2:$T$878,18,FALSE)</f>
        <v>91001</v>
      </c>
      <c r="S819" s="124" t="str">
        <f>VLOOKUP(A819,BASE.!$A$2:$T$878,19,FALSE)</f>
        <v xml:space="preserve">No se acompañan. Aplica Informe Jurídico Nº 09, de  fecha 14 de marzo de 2011 del Departamento Jurídico y Dictamen Nº 070791, de 2009, de la Contraloría General de la República.  
</v>
      </c>
      <c r="T819" s="169">
        <f>VLOOKUP(A819,BASE.!$A$2:$T$878,20,FALSE)</f>
        <v>40190</v>
      </c>
      <c r="U819" s="183">
        <v>7423</v>
      </c>
      <c r="V819" s="184">
        <v>0</v>
      </c>
      <c r="W819" s="184">
        <v>2861840</v>
      </c>
      <c r="X819" s="170">
        <v>44286</v>
      </c>
      <c r="Y819" s="166" t="s">
        <v>7879</v>
      </c>
      <c r="Z819" s="166" t="s">
        <v>7880</v>
      </c>
      <c r="AA819" s="183" t="s">
        <v>8028</v>
      </c>
    </row>
    <row r="820" spans="1:27" x14ac:dyDescent="0.2">
      <c r="A820" s="183">
        <v>7425</v>
      </c>
      <c r="B820" s="124" t="str">
        <f>VLOOKUP(A820,BASE.!$A$2:$T$878,2,FALSE)</f>
        <v xml:space="preserve">
I. Municipalidad de Chillán Viejo
</v>
      </c>
      <c r="C820" s="124">
        <f>VLOOKUP(A820,BASE.!$A$2:$T$878,3,FALSE)</f>
        <v>692665007</v>
      </c>
      <c r="D820" s="124" t="str">
        <f>VLOOKUP(A820,BASE.!$A$2:$T$878,4,FALSE)</f>
        <v>Municipalidad</v>
      </c>
      <c r="E820" s="124" t="str">
        <f>VLOOKUP(A820,BASE.!$A$2:$T$878,5,FALSE)</f>
        <v>Constitución Política de la República, artículo 107.</v>
      </c>
      <c r="F820" s="124" t="str">
        <f>VLOOKUP(A820,BASE.!$A$2:$T$878,6,FALSE)</f>
        <v>Indefinida.</v>
      </c>
      <c r="G820" s="124" t="str">
        <f>VLOOKUP(A820,BASE.!$A$2:$T$878,7,FALSE)</f>
        <v>Según Ley Orgánica Nº 18.695, artículos 1º al 4º.</v>
      </c>
      <c r="H820" s="124" t="str">
        <f>VLOOKUP(A820,BASE.!$A$2:$T$878,8,FALSE)</f>
        <v>no tiene</v>
      </c>
      <c r="I820" s="124">
        <f>VLOOKUP(A820,BASE.!$A$2:$T$878,9,FALSE)</f>
        <v>0</v>
      </c>
      <c r="J820" s="124">
        <f>VLOOKUP(A820,BASE.!$A$2:$T$878,10,FALSE)</f>
        <v>0</v>
      </c>
      <c r="K820" s="124" t="str">
        <f>VLOOKUP(A820,BASE.!$A$2:$T$878,11,FALSE)</f>
        <v xml:space="preserve">Felipe Eduardo Aylwin Lagos.
</v>
      </c>
      <c r="L820" s="124" t="str">
        <f>VLOOKUP(A820,BASE.!$A$2:$T$878,12,FALSE)</f>
        <v xml:space="preserve">Serrano Nº 300, comuna de Chillán Viejo
</v>
      </c>
      <c r="M820" s="124" t="str">
        <f>VLOOKUP(A820,BASE.!$A$2:$T$878,13,FALSE)</f>
        <v>XVI</v>
      </c>
      <c r="N820" s="124" t="str">
        <f>VLOOKUP(A820,BASE.!$A$2:$T$878,14,FALSE)</f>
        <v>Chillán Viejo</v>
      </c>
      <c r="O820" s="124" t="str">
        <f>VLOOKUP(A820,BASE.!$A$2:$T$878,15,FALSE)</f>
        <v>Fono: 42-2201502</v>
      </c>
      <c r="P820" s="124" t="str">
        <f>VLOOKUP(A820,BASE.!$A$2:$T$878,16,FALSE)</f>
        <v>alcaldia@chillanviejo.cl</v>
      </c>
      <c r="Q820" s="124">
        <f>VLOOKUP(A820,BASE.!$A$2:$T$878,17,FALSE)</f>
        <v>0</v>
      </c>
      <c r="R820" s="124">
        <f>VLOOKUP(A820,BASE.!$A$2:$T$878,18,FALSE)</f>
        <v>91001</v>
      </c>
      <c r="S820" s="124" t="str">
        <f>VLOOKUP(A820,BASE.!$A$2:$T$878,19,FALSE)</f>
        <v xml:space="preserve">No se acompañan. Aplica Informe Jurídico Nº 09, de  fecha 14 de marzo de 2011 del Departamento Jurídico y Dictamen Nº 070791, de 2009, de la Contraloría General de la República.  
</v>
      </c>
      <c r="T820" s="169">
        <f>VLOOKUP(A820,BASE.!$A$2:$T$878,20,FALSE)</f>
        <v>40249</v>
      </c>
      <c r="U820" s="183">
        <v>7425</v>
      </c>
      <c r="V820" s="184">
        <v>3262498</v>
      </c>
      <c r="W820" s="184">
        <v>6619616</v>
      </c>
      <c r="X820" s="170">
        <v>44286</v>
      </c>
      <c r="Y820" s="166" t="s">
        <v>7879</v>
      </c>
      <c r="Z820" s="166" t="s">
        <v>7880</v>
      </c>
      <c r="AA820" s="183" t="s">
        <v>8057</v>
      </c>
    </row>
    <row r="821" spans="1:27" x14ac:dyDescent="0.2">
      <c r="A821" s="183">
        <v>7436</v>
      </c>
      <c r="B821" s="124" t="str">
        <f>VLOOKUP(A821,BASE.!$A$2:$T$878,2,FALSE)</f>
        <v xml:space="preserve">
I. Municipalidad de Panguipulli
</v>
      </c>
      <c r="C821" s="124">
        <f>VLOOKUP(A821,BASE.!$A$2:$T$878,3,FALSE)</f>
        <v>692012003</v>
      </c>
      <c r="D821" s="124" t="str">
        <f>VLOOKUP(A821,BASE.!$A$2:$T$878,4,FALSE)</f>
        <v>Municipalidad</v>
      </c>
      <c r="E821" s="124" t="str">
        <f>VLOOKUP(A821,BASE.!$A$2:$T$878,5,FALSE)</f>
        <v>Constitución Política de la República, art. 107.</v>
      </c>
      <c r="F821" s="124" t="str">
        <f>VLOOKUP(A821,BASE.!$A$2:$T$878,6,FALSE)</f>
        <v>Indefinida.</v>
      </c>
      <c r="G821" s="124" t="str">
        <f>VLOOKUP(A821,BASE.!$A$2:$T$878,7,FALSE)</f>
        <v>Según Ley Orgánica Nº 18.695, arts. 1º al 4º.</v>
      </c>
      <c r="H821" s="124" t="str">
        <f>VLOOKUP(A821,BASE.!$A$2:$T$878,8,FALSE)</f>
        <v>no tiene</v>
      </c>
      <c r="I821" s="124">
        <f>VLOOKUP(A821,BASE.!$A$2:$T$878,9,FALSE)</f>
        <v>0</v>
      </c>
      <c r="J821" s="124">
        <f>VLOOKUP(A821,BASE.!$A$2:$T$878,10,FALSE)</f>
        <v>0</v>
      </c>
      <c r="K821" s="124" t="str">
        <f>VLOOKUP(A821,BASE.!$A$2:$T$878,11,FALSE)</f>
        <v xml:space="preserve">Rodrigo Fernando Valdivia Orias </v>
      </c>
      <c r="L821" s="124" t="str">
        <f>VLOOKUP(A821,BASE.!$A$2:$T$878,12,FALSE)</f>
        <v>Calle Bernardo O¨Higgins Nº 793, comuna de Valdivia, Región de Los Ríos.</v>
      </c>
      <c r="M821" s="124" t="str">
        <f>VLOOKUP(A821,BASE.!$A$2:$T$878,13,FALSE)</f>
        <v>XIV</v>
      </c>
      <c r="N821" s="124" t="str">
        <f>VLOOKUP(A821,BASE.!$A$2:$T$878,14,FALSE)</f>
        <v xml:space="preserve"> Valdivia</v>
      </c>
      <c r="O821" s="124" t="str">
        <f>VLOOKUP(A821,BASE.!$A$2:$T$878,15,FALSE)</f>
        <v>Teléfono: 2232251-2232252</v>
      </c>
      <c r="P821" s="124">
        <f>VLOOKUP(A821,BASE.!$A$2:$T$878,16,FALSE)</f>
        <v>0</v>
      </c>
      <c r="Q821" s="124">
        <f>VLOOKUP(A821,BASE.!$A$2:$T$878,17,FALSE)</f>
        <v>0</v>
      </c>
      <c r="R821" s="124">
        <f>VLOOKUP(A821,BASE.!$A$2:$T$878,18,FALSE)</f>
        <v>91001</v>
      </c>
      <c r="S821" s="124" t="str">
        <f>VLOOKUP(A821,BASE.!$A$2:$T$878,19,FALSE)</f>
        <v xml:space="preserve">No se acompañan. Aplica Informe Jurídico Nº 09, de fecha 14 de marzo de 2011 del Departamento Jurídico y Dictamen Nº 070791, de 2009, de la Contraloría General de la República.
</v>
      </c>
      <c r="T821" s="169">
        <f>VLOOKUP(A821,BASE.!$A$2:$T$878,20,FALSE)</f>
        <v>40500</v>
      </c>
      <c r="U821" s="183">
        <v>7436</v>
      </c>
      <c r="V821" s="184">
        <v>4893746</v>
      </c>
      <c r="W821" s="184">
        <v>14681238</v>
      </c>
      <c r="X821" s="170">
        <v>44286</v>
      </c>
      <c r="Y821" s="166" t="s">
        <v>7879</v>
      </c>
      <c r="Z821" s="166" t="s">
        <v>7880</v>
      </c>
      <c r="AA821" s="183" t="s">
        <v>7924</v>
      </c>
    </row>
    <row r="822" spans="1:27" x14ac:dyDescent="0.2">
      <c r="A822" s="183">
        <v>7446</v>
      </c>
      <c r="B822" s="124" t="str">
        <f>VLOOKUP(A822,BASE.!$A$2:$T$878,2,FALSE)</f>
        <v>Corporación Municipal de Peñalolén Para el Desarrollo Social  CORMUP</v>
      </c>
      <c r="C822" s="124">
        <f>VLOOKUP(A822,BASE.!$A$2:$T$878,3,FALSE)</f>
        <v>712341009</v>
      </c>
      <c r="D822" s="124" t="str">
        <f>VLOOKUP(A822,BASE.!$A$2:$T$878,4,FALSE)</f>
        <v>Corporación de Derecho Privado.</v>
      </c>
      <c r="E822" s="124" t="str">
        <f>VLOOKUP(A822,BASE.!$A$2:$T$878,5,FALSE)</f>
        <v xml:space="preserve">Decreto Supremo Nº 639, de 16 de Julio de 1985, del Ministerio de Justicia. </v>
      </c>
      <c r="F822" s="124" t="str">
        <f>VLOOKUP(A822,BASE.!$A$2:$T$878,6,FALSE)</f>
        <v>Certificado de Vigencia Folio Nº 500355630326, 11 de noviembre de 2020, del Servicio de Registro Civil e Identificación.</v>
      </c>
      <c r="G822" s="124" t="str">
        <f>VLOOKUP(A822,BASE.!$A$2:$T$878,7,FALSE)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22" s="124" t="str">
        <f>VLOOKUP(A822,BASE.!$A$2:$T$878,8,FALSE)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22" s="124" t="str">
        <f>VLOOKUP(A822,BASE.!$A$2:$T$878,9,FALSE)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22" s="124" t="str">
        <f>VLOOKUP(A822,BASE.!$A$2:$T$878,10,FALSE)</f>
        <v>16 de diciembre de 2014</v>
      </c>
      <c r="K822" s="124" t="str">
        <f>VLOOKUP(A822,BASE.!$A$2:$T$878,11,FALSE)</f>
        <v xml:space="preserve">Secretario General y Representante Legal: Cristian Eduardo Olea Azar,
</v>
      </c>
      <c r="L822" s="124" t="str">
        <f>VLOOKUP(A822,BASE.!$A$2:$T$878,12,FALSE)</f>
        <v>Avenida Oriental  N°6958, comuna de Peñalolén, ciudad de Santiago.</v>
      </c>
      <c r="M822" s="124" t="str">
        <f>VLOOKUP(A822,BASE.!$A$2:$T$878,13,FALSE)</f>
        <v>XIII</v>
      </c>
      <c r="N822" s="124" t="str">
        <f>VLOOKUP(A822,BASE.!$A$2:$T$878,14,FALSE)</f>
        <v>Avenida Oriental  N°6958, comuna de Peñalolén, ciudad de Santiago.</v>
      </c>
      <c r="O822" s="124" t="str">
        <f>VLOOKUP(A822,BASE.!$A$2:$T$878,15,FALSE)</f>
        <v xml:space="preserve">56-2-4407989
</v>
      </c>
      <c r="P822" s="124" t="str">
        <f>VLOOKUP(A822,BASE.!$A$2:$T$878,16,FALSE)</f>
        <v xml:space="preserve">degas@cormup.cl
</v>
      </c>
      <c r="Q822" s="124">
        <f>VLOOKUP(A822,BASE.!$A$2:$T$878,17,FALSE)</f>
        <v>0</v>
      </c>
      <c r="R822" s="124">
        <f>VLOOKUP(A822,BASE.!$A$2:$T$878,18,FALSE)</f>
        <v>93401</v>
      </c>
      <c r="S822" s="124" t="str">
        <f>VLOOKUP(A822,BASE.!$A$2:$T$878,19,FALSE)</f>
        <v>Se acompaña Certificado de Antecedentes Financieros año  2019, aprobado por  el Subdepartamento de Supervisión Financiera Nacional.</v>
      </c>
      <c r="T822" s="169">
        <f>VLOOKUP(A822,BASE.!$A$2:$T$878,20,FALSE)</f>
        <v>40745</v>
      </c>
      <c r="U822" s="183">
        <v>7446</v>
      </c>
      <c r="V822" s="184">
        <v>18919176</v>
      </c>
      <c r="W822" s="184">
        <v>57078192</v>
      </c>
      <c r="X822" s="170">
        <v>44286</v>
      </c>
      <c r="Y822" s="166" t="s">
        <v>7879</v>
      </c>
      <c r="Z822" s="166" t="s">
        <v>7880</v>
      </c>
      <c r="AA822" s="183" t="s">
        <v>7961</v>
      </c>
    </row>
    <row r="823" spans="1:27" x14ac:dyDescent="0.2">
      <c r="A823" s="183">
        <v>7450</v>
      </c>
      <c r="B823" s="124" t="str">
        <f>VLOOKUP(A823,BASE.!$A$2:$T$878,2,FALSE)</f>
        <v xml:space="preserve">
I. Municipalidad de Palena
</v>
      </c>
      <c r="C823" s="124">
        <f>VLOOKUP(A823,BASE.!$A$2:$T$878,3,FALSE)</f>
        <v>692313003</v>
      </c>
      <c r="D823" s="124" t="str">
        <f>VLOOKUP(A823,BASE.!$A$2:$T$878,4,FALSE)</f>
        <v>Municipalidad</v>
      </c>
      <c r="E823" s="124" t="str">
        <f>VLOOKUP(A823,BASE.!$A$2:$T$878,5,FALSE)</f>
        <v>Constitución Política de la República, art. 107.</v>
      </c>
      <c r="F823" s="124" t="str">
        <f>VLOOKUP(A823,BASE.!$A$2:$T$878,6,FALSE)</f>
        <v>Indefinida.</v>
      </c>
      <c r="G823" s="124" t="str">
        <f>VLOOKUP(A823,BASE.!$A$2:$T$878,7,FALSE)</f>
        <v>Según Ley Orgánica Nº 18.695, arts. 1º al 4º.</v>
      </c>
      <c r="H823" s="124" t="str">
        <f>VLOOKUP(A823,BASE.!$A$2:$T$878,8,FALSE)</f>
        <v>no tiene</v>
      </c>
      <c r="I823" s="124">
        <f>VLOOKUP(A823,BASE.!$A$2:$T$878,9,FALSE)</f>
        <v>0</v>
      </c>
      <c r="J823" s="124">
        <f>VLOOKUP(A823,BASE.!$A$2:$T$878,10,FALSE)</f>
        <v>0</v>
      </c>
      <c r="K823" s="124" t="str">
        <f>VLOOKUP(A823,BASE.!$A$2:$T$878,11,FALSE)</f>
        <v>Ricardo Soto Said</v>
      </c>
      <c r="L823" s="124" t="str">
        <f>VLOOKUP(A823,BASE.!$A$2:$T$878,12,FALSE)</f>
        <v xml:space="preserve">Bernardo O`Higgins Nº 740, comuna de Palena, Región de Los Lagos. </v>
      </c>
      <c r="M823" s="124" t="str">
        <f>VLOOKUP(A823,BASE.!$A$2:$T$878,13,FALSE)</f>
        <v>X</v>
      </c>
      <c r="N823" s="124" t="str">
        <f>VLOOKUP(A823,BASE.!$A$2:$T$878,14,FALSE)</f>
        <v>Palena</v>
      </c>
      <c r="O823" s="124" t="str">
        <f>VLOOKUP(A823,BASE.!$A$2:$T$878,15,FALSE)</f>
        <v xml:space="preserve">Fono: 652-741702
</v>
      </c>
      <c r="P823" s="124" t="str">
        <f>VLOOKUP(A823,BASE.!$A$2:$T$878,16,FALSE)</f>
        <v>Correo electrónico: alcalde@municipalidadpalena.cl</v>
      </c>
      <c r="Q823" s="124">
        <f>VLOOKUP(A823,BASE.!$A$2:$T$878,17,FALSE)</f>
        <v>0</v>
      </c>
      <c r="R823" s="124">
        <f>VLOOKUP(A823,BASE.!$A$2:$T$878,18,FALSE)</f>
        <v>91001</v>
      </c>
      <c r="S823" s="124" t="str">
        <f>VLOOKUP(A823,BASE.!$A$2:$T$878,19,FALSE)</f>
        <v xml:space="preserve">No se acompañan. Aplica Informe Jurídico Nº 09, de  fecha 14 de marzo de 2011 del Departamento Jurídico y Dictamen Nº 070791, de 2009, de la Contraloría General de la República.  
</v>
      </c>
      <c r="T823" s="169">
        <f>VLOOKUP(A823,BASE.!$A$2:$T$878,20,FALSE)</f>
        <v>40683</v>
      </c>
      <c r="U823" s="183">
        <v>7450</v>
      </c>
      <c r="V823" s="184">
        <v>22462306</v>
      </c>
      <c r="W823" s="184">
        <v>52100447</v>
      </c>
      <c r="X823" s="170">
        <v>44286</v>
      </c>
      <c r="Y823" s="166" t="s">
        <v>7879</v>
      </c>
      <c r="Z823" s="166" t="s">
        <v>7880</v>
      </c>
      <c r="AA823" s="183" t="s">
        <v>8091</v>
      </c>
    </row>
    <row r="824" spans="1:27" x14ac:dyDescent="0.2">
      <c r="A824" s="183">
        <v>7451</v>
      </c>
      <c r="B824" s="124" t="str">
        <f>VLOOKUP(A824,BASE.!$A$2:$T$878,2,FALSE)</f>
        <v xml:space="preserve">
I. Municipalidad de San Nicolás
</v>
      </c>
      <c r="C824" s="124">
        <f>VLOOKUP(A824,BASE.!$A$2:$T$878,3,FALSE)</f>
        <v>691408000</v>
      </c>
      <c r="D824" s="124" t="str">
        <f>VLOOKUP(A824,BASE.!$A$2:$T$878,4,FALSE)</f>
        <v>69.140.800-0</v>
      </c>
      <c r="E824" s="124" t="str">
        <f>VLOOKUP(A824,BASE.!$A$2:$T$878,5,FALSE)</f>
        <v>Constitución Política de la República, art. 107.</v>
      </c>
      <c r="F824" s="124" t="str">
        <f>VLOOKUP(A824,BASE.!$A$2:$T$878,6,FALSE)</f>
        <v>Indefinida.</v>
      </c>
      <c r="G824" s="124" t="str">
        <f>VLOOKUP(A824,BASE.!$A$2:$T$878,7,FALSE)</f>
        <v>Según Ley Orgánica Nº 18.695, arts. 1º al 4º.</v>
      </c>
      <c r="H824" s="124" t="str">
        <f>VLOOKUP(A824,BASE.!$A$2:$T$878,8,FALSE)</f>
        <v>no tiene</v>
      </c>
      <c r="I824" s="124">
        <f>VLOOKUP(A824,BASE.!$A$2:$T$878,9,FALSE)</f>
        <v>0</v>
      </c>
      <c r="J824" s="124">
        <f>VLOOKUP(A824,BASE.!$A$2:$T$878,10,FALSE)</f>
        <v>0</v>
      </c>
      <c r="K824" s="124" t="str">
        <f>VLOOKUP(A824,BASE.!$A$2:$T$878,11,FALSE)</f>
        <v xml:space="preserve">Víctor Toro Leiva, </v>
      </c>
      <c r="L824" s="124" t="str">
        <f>VLOOKUP(A824,BASE.!$A$2:$T$878,12,FALSE)</f>
        <v xml:space="preserve">Arturo Prat N° 202,  comuna de San Nicolás
</v>
      </c>
      <c r="M824" s="124" t="str">
        <f>VLOOKUP(A824,BASE.!$A$2:$T$878,13,FALSE)</f>
        <v>XVI</v>
      </c>
      <c r="N824" s="124" t="str">
        <f>VLOOKUP(A824,BASE.!$A$2:$T$878,14,FALSE)</f>
        <v xml:space="preserve"> San Nicolás</v>
      </c>
      <c r="O824" s="124" t="str">
        <f>VLOOKUP(A824,BASE.!$A$2:$T$878,15,FALSE)</f>
        <v xml:space="preserve">Fonos:042 - 561416 /042 – 561443  </v>
      </c>
      <c r="P824" s="124" t="str">
        <f>VLOOKUP(A824,BASE.!$A$2:$T$878,16,FALSE)</f>
        <v xml:space="preserve"> alcaldia@municipalidadsannicolas.cl</v>
      </c>
      <c r="Q824" s="124">
        <f>VLOOKUP(A824,BASE.!$A$2:$T$878,17,FALSE)</f>
        <v>0</v>
      </c>
      <c r="R824" s="124">
        <f>VLOOKUP(A824,BASE.!$A$2:$T$878,18,FALSE)</f>
        <v>91001</v>
      </c>
      <c r="S824" s="124" t="str">
        <f>VLOOKUP(A824,BASE.!$A$2:$T$878,19,FALSE)</f>
        <v xml:space="preserve">No se acompañan. Aplica Informe Jurídico Nº 09, de  fecha 14 de marzo de 2011 del Departamento Jurídico y Dictamen Nº 070791, de 2009, de la Contraloría General de la República.  
</v>
      </c>
      <c r="T824" s="169">
        <f>VLOOKUP(A824,BASE.!$A$2:$T$878,20,FALSE)</f>
        <v>40764</v>
      </c>
      <c r="U824" s="183">
        <v>7451</v>
      </c>
      <c r="V824" s="184">
        <v>4893746</v>
      </c>
      <c r="W824" s="184">
        <v>9929422</v>
      </c>
      <c r="X824" s="170">
        <v>44286</v>
      </c>
      <c r="Y824" s="166" t="s">
        <v>7879</v>
      </c>
      <c r="Z824" s="166" t="s">
        <v>7880</v>
      </c>
      <c r="AA824" s="183" t="s">
        <v>8088</v>
      </c>
    </row>
    <row r="825" spans="1:27" x14ac:dyDescent="0.2">
      <c r="A825" s="183">
        <v>7452</v>
      </c>
      <c r="B825" s="124" t="str">
        <f>VLOOKUP(A825,BASE.!$A$2:$T$878,2,FALSE)</f>
        <v xml:space="preserve">
Organización no Gubernamental de Desarrollo Hogar Santa Catalina u ONG Santa Catalina
</v>
      </c>
      <c r="C825" s="124">
        <f>VLOOKUP(A825,BASE.!$A$2:$T$878,3,FALSE)</f>
        <v>650401387</v>
      </c>
      <c r="D825" s="124" t="str">
        <f>VLOOKUP(A825,BASE.!$A$2:$T$878,4,FALSE)</f>
        <v xml:space="preserve">Corporación de derecho privado.
</v>
      </c>
      <c r="E825" s="124" t="str">
        <f>VLOOKUP(A825,BASE.!$A$2:$T$878,5,FALSE)</f>
        <v xml:space="preserve">Otorgado por Decreto Supremo N° 1920, de 20 de abril de 2011, del Ministerio de Justicia.
</v>
      </c>
      <c r="F825" s="124" t="str">
        <f>VLOOKUP(A825,BASE.!$A$2:$T$878,6,FALSE)</f>
        <v xml:space="preserve">Certificado de Vigencia Folio Nº 500355985442, de 13 de noviembre de 2020, emitido por el Servicio de Registro Civil e Identificación.
</v>
      </c>
      <c r="G825" s="124" t="str">
        <f>VLOOKUP(A825,BASE.!$A$2:$T$878,7,FALSE)</f>
        <v xml:space="preserve">La promoción del desarrollo, especialmente de las personas, familias, grupos y comunidades que viven en condiciones de pobreza y/o marginalidad.
</v>
      </c>
      <c r="H825" s="124" t="str">
        <f>VLOOKUP(A825,BASE.!$A$2:$T$878,8,FALSE)</f>
        <v>Presidente: Alejandro Thomas Bas
Vicepdte: Luis Felipe Ovalle Valdés
Secretaria: Catalina Larraín Geisse
Obs: Se envía carta solicitando escritura pública donde conste la designación de nuevo directorio, más otros antecedentes.</v>
      </c>
      <c r="I825" s="124" t="str">
        <f>VLOOKUP(A825,BASE.!$A$2:$T$878,9,FALSE)</f>
        <v>Directorio dura dos años en su cargo</v>
      </c>
      <c r="J825" s="124" t="str">
        <f>VLOOKUP(A825,BASE.!$A$2:$T$878,10,FALSE)</f>
        <v xml:space="preserve">De 06 de junio de 2019 a 06 de junio de 2022.
</v>
      </c>
      <c r="K825" s="124" t="str">
        <f>VLOOKUP(A825,BASE.!$A$2:$T$878,11,FALSE)</f>
        <v xml:space="preserve">Presidente: Alejandro Thomas Bas; RUT N° </v>
      </c>
      <c r="L825" s="124" t="str">
        <f>VLOOKUP(A825,BASE.!$A$2:$T$878,12,FALSE)</f>
        <v xml:space="preserve">Juan Castellón N° 4005, Quinta Normal, Santiago, Región Metropolitana. 
</v>
      </c>
      <c r="M825" s="124" t="str">
        <f>VLOOKUP(A825,BASE.!$A$2:$T$878,13,FALSE)</f>
        <v>XIII</v>
      </c>
      <c r="N825" s="124" t="str">
        <f>VLOOKUP(A825,BASE.!$A$2:$T$878,14,FALSE)</f>
        <v>Quinta Normal</v>
      </c>
      <c r="O825" s="124" t="str">
        <f>VLOOKUP(A825,BASE.!$A$2:$T$878,15,FALSE)</f>
        <v>Teléfono 8944614</v>
      </c>
      <c r="P825" s="124">
        <f>VLOOKUP(A825,BASE.!$A$2:$T$878,16,FALSE)</f>
        <v>0</v>
      </c>
      <c r="Q825" s="124">
        <f>VLOOKUP(A825,BASE.!$A$2:$T$878,17,FALSE)</f>
        <v>0</v>
      </c>
      <c r="R825" s="124" t="str">
        <f>VLOOKUP(A825,BASE.!$A$2:$T$878,18,FALSE)</f>
        <v>93401 Institución de Asistencia Social.</v>
      </c>
      <c r="S825" s="124" t="str">
        <f>VLOOKUP(A825,BASE.!$A$2:$T$878,19,FALSE)</f>
        <v xml:space="preserve">Certificado correspondiente al año 2019, aprobado por el Sub Departamento de Supervisión Financiera.
</v>
      </c>
      <c r="T825" s="169">
        <f>VLOOKUP(A825,BASE.!$A$2:$T$878,20,FALSE)</f>
        <v>40793</v>
      </c>
      <c r="U825" s="183">
        <v>7452</v>
      </c>
      <c r="V825" s="184">
        <v>18567531</v>
      </c>
      <c r="W825" s="184">
        <v>48082571</v>
      </c>
      <c r="X825" s="170">
        <v>44286</v>
      </c>
      <c r="Y825" s="166" t="s">
        <v>7879</v>
      </c>
      <c r="Z825" s="166" t="s">
        <v>7880</v>
      </c>
      <c r="AA825" s="183" t="s">
        <v>8016</v>
      </c>
    </row>
    <row r="826" spans="1:27" x14ac:dyDescent="0.2">
      <c r="A826" s="183">
        <v>7458</v>
      </c>
      <c r="B826" s="124" t="str">
        <f>VLOOKUP(A826,BASE.!$A$2:$T$878,2,FALSE)</f>
        <v xml:space="preserve">
I. Municipalidad de Peñaflor
</v>
      </c>
      <c r="C826" s="124" t="str">
        <f>VLOOKUP(A826,BASE.!$A$2:$T$878,3,FALSE)</f>
        <v>69071700K</v>
      </c>
      <c r="D826" s="124" t="str">
        <f>VLOOKUP(A826,BASE.!$A$2:$T$878,4,FALSE)</f>
        <v>Municipalidad</v>
      </c>
      <c r="E826" s="124" t="str">
        <f>VLOOKUP(A826,BASE.!$A$2:$T$878,5,FALSE)</f>
        <v>Constitución Política de la República, art. 107.</v>
      </c>
      <c r="F826" s="124" t="str">
        <f>VLOOKUP(A826,BASE.!$A$2:$T$878,6,FALSE)</f>
        <v>Indefinida.</v>
      </c>
      <c r="G826" s="124" t="str">
        <f>VLOOKUP(A826,BASE.!$A$2:$T$878,7,FALSE)</f>
        <v>Según Ley Orgánica Nº 18.695, arts. 1º al 4º.</v>
      </c>
      <c r="H826" s="124" t="str">
        <f>VLOOKUP(A826,BASE.!$A$2:$T$878,8,FALSE)</f>
        <v>no tiene</v>
      </c>
      <c r="I826" s="124">
        <f>VLOOKUP(A826,BASE.!$A$2:$T$878,9,FALSE)</f>
        <v>0</v>
      </c>
      <c r="J826" s="124">
        <f>VLOOKUP(A826,BASE.!$A$2:$T$878,10,FALSE)</f>
        <v>0</v>
      </c>
      <c r="K826" s="124" t="str">
        <f>VLOOKUP(A826,BASE.!$A$2:$T$878,11,FALSE)</f>
        <v xml:space="preserve">Nibaldo Favio Meza Garfia.  </v>
      </c>
      <c r="L826" s="124" t="str">
        <f>VLOOKUP(A826,BASE.!$A$2:$T$878,12,FALSE)</f>
        <v xml:space="preserve">Calle Luis Araya Cereceda N°1215, comuna de Peñaflor, Región Metropolitana.
</v>
      </c>
      <c r="M826" s="124" t="str">
        <f>VLOOKUP(A826,BASE.!$A$2:$T$878,13,FALSE)</f>
        <v>XIII</v>
      </c>
      <c r="N826" s="124" t="str">
        <f>VLOOKUP(A826,BASE.!$A$2:$T$878,14,FALSE)</f>
        <v xml:space="preserve"> Peñaflor</v>
      </c>
      <c r="O826" s="124" t="str">
        <f>VLOOKUP(A826,BASE.!$A$2:$T$878,15,FALSE)</f>
        <v>Teléfono: 56-24327700</v>
      </c>
      <c r="P826" s="124">
        <f>VLOOKUP(A826,BASE.!$A$2:$T$878,16,FALSE)</f>
        <v>0</v>
      </c>
      <c r="Q826" s="124">
        <f>VLOOKUP(A826,BASE.!$A$2:$T$878,17,FALSE)</f>
        <v>0</v>
      </c>
      <c r="R826" s="124">
        <f>VLOOKUP(A826,BASE.!$A$2:$T$878,18,FALSE)</f>
        <v>91001</v>
      </c>
      <c r="S826" s="124" t="str">
        <f>VLOOKUP(A826,BASE.!$A$2:$T$878,19,FALSE)</f>
        <v>No corresponde.</v>
      </c>
      <c r="T826" s="169">
        <f>VLOOKUP(A826,BASE.!$A$2:$T$878,20,FALSE)</f>
        <v>40875</v>
      </c>
      <c r="U826" s="183">
        <v>7458</v>
      </c>
      <c r="V826" s="184">
        <v>5008220</v>
      </c>
      <c r="W826" s="184">
        <v>15024660</v>
      </c>
      <c r="X826" s="170">
        <v>44286</v>
      </c>
      <c r="Y826" s="166" t="s">
        <v>7879</v>
      </c>
      <c r="Z826" s="166" t="s">
        <v>7880</v>
      </c>
      <c r="AA826" s="183" t="s">
        <v>7925</v>
      </c>
    </row>
    <row r="827" spans="1:27" x14ac:dyDescent="0.2">
      <c r="A827" s="183">
        <v>7459</v>
      </c>
      <c r="B827" s="124" t="str">
        <f>VLOOKUP(A827,BASE.!$A$2:$T$878,2,FALSE)</f>
        <v>Corporación Comunidad Terapéutica Esperanza</v>
      </c>
      <c r="C827" s="124">
        <f>VLOOKUP(A827,BASE.!$A$2:$T$878,3,FALSE)</f>
        <v>650447174</v>
      </c>
      <c r="D827" s="124" t="str">
        <f>VLOOKUP(A827,BASE.!$A$2:$T$878,4,FALSE)</f>
        <v>Corporación de Derecho Privado</v>
      </c>
      <c r="E827" s="124" t="str">
        <f>VLOOKUP(A827,BASE.!$A$2:$T$878,5,FALSE)</f>
        <v>Otorgada por Decreto Exento  Nº 3782, de fecha 29 de Agosto de  2011, del Ministerio de Justicia.</v>
      </c>
      <c r="F827" s="124" t="str">
        <f>VLOOKUP(A827,BASE.!$A$2:$T$878,6,FALSE)</f>
        <v xml:space="preserve">Certificado de vigencia de persona jurídica sin fines de lucro, folio N° 80522069, emitido por el SRCeI con fecha 13 de noviembre de 2020. 
</v>
      </c>
      <c r="G827" s="124" t="str">
        <f>VLOOKUP(A827,BASE.!$A$2:$T$878,7,FALSE)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27" s="124" t="str">
        <f>VLOOKUP(A827,BASE.!$A$2:$T$878,8,FALSE)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27" s="124" t="str">
        <f>VLOOKUP(A827,BASE.!$A$2:$T$878,9,FALSE)</f>
        <v xml:space="preserve">2 años. </v>
      </c>
      <c r="J827" s="124" t="str">
        <f>VLOOKUP(A827,BASE.!$A$2:$T$878,10,FALSE)</f>
        <v xml:space="preserve">03 de junio de 2019 a 03 de junio de 2021. </v>
      </c>
      <c r="K827" s="124" t="str">
        <f>VLOOKUP(A827,BASE.!$A$2:$T$878,11,FALSE)</f>
        <v xml:space="preserve">Presidente: Rodrigo  Escobar  Olmedo </v>
      </c>
      <c r="L827" s="124" t="str">
        <f>VLOOKUP(A827,BASE.!$A$2:$T$878,12,FALSE)</f>
        <v xml:space="preserve">Calle Merced N° 741, sector centro, ciudad y comuna de Vallenar, Provincia  de Huasco, Región de Atacama.
</v>
      </c>
      <c r="M827" s="124" t="str">
        <f>VLOOKUP(A827,BASE.!$A$2:$T$878,13,FALSE)</f>
        <v>III</v>
      </c>
      <c r="N827" s="124" t="str">
        <f>VLOOKUP(A827,BASE.!$A$2:$T$878,14,FALSE)</f>
        <v>huasco</v>
      </c>
      <c r="O827" s="124" t="str">
        <f>VLOOKUP(A827,BASE.!$A$2:$T$878,15,FALSE)</f>
        <v>Teléfono: 51 (2) 612617</v>
      </c>
      <c r="P827" s="124" t="str">
        <f>VLOOKUP(A827,BASE.!$A$2:$T$878,16,FALSE)</f>
        <v>Correo electrónico: piehusco@hotmail.com
                            comesperanza@gmail.com</v>
      </c>
      <c r="Q827" s="124">
        <f>VLOOKUP(A827,BASE.!$A$2:$T$878,17,FALSE)</f>
        <v>0</v>
      </c>
      <c r="R827" s="124" t="str">
        <f>VLOOKUP(A827,BASE.!$A$2:$T$878,18,FALSE)</f>
        <v>93401: Institución de Asistencia Social</v>
      </c>
      <c r="S827" s="124" t="str">
        <f>VLOOKUP(A827,BASE.!$A$2:$T$878,19,FALSE)</f>
        <v>Certificado Financiero, correspondiente al año 2019, aprobados por el Sub Departamento de Supervisión Fiannciera Nacional.</v>
      </c>
      <c r="T827" s="169">
        <f>VLOOKUP(A827,BASE.!$A$2:$T$878,20,FALSE)</f>
        <v>40882</v>
      </c>
      <c r="U827" s="183">
        <v>7459</v>
      </c>
      <c r="V827" s="184">
        <v>10966709</v>
      </c>
      <c r="W827" s="184">
        <v>28513443</v>
      </c>
      <c r="X827" s="170">
        <v>44286</v>
      </c>
      <c r="Y827" s="166" t="s">
        <v>7879</v>
      </c>
      <c r="Z827" s="166" t="s">
        <v>7880</v>
      </c>
      <c r="AA827" s="183" t="s">
        <v>7906</v>
      </c>
    </row>
    <row r="828" spans="1:27" x14ac:dyDescent="0.2">
      <c r="A828" s="183">
        <v>7460</v>
      </c>
      <c r="B828" s="124" t="str">
        <f>VLOOKUP(A828,BASE.!$A$2:$T$878,2,FALSE)</f>
        <v xml:space="preserve">
I. Municipalidad de Zapallar
</v>
      </c>
      <c r="C828" s="124">
        <f>VLOOKUP(A828,BASE.!$A$2:$T$878,3,FALSE)</f>
        <v>690504006</v>
      </c>
      <c r="D828" s="124" t="str">
        <f>VLOOKUP(A828,BASE.!$A$2:$T$878,4,FALSE)</f>
        <v>Municipalidad</v>
      </c>
      <c r="E828" s="124" t="str">
        <f>VLOOKUP(A828,BASE.!$A$2:$T$878,5,FALSE)</f>
        <v>Constitución Política de la República, art. 107.</v>
      </c>
      <c r="F828" s="124" t="str">
        <f>VLOOKUP(A828,BASE.!$A$2:$T$878,6,FALSE)</f>
        <v>Indefinida.</v>
      </c>
      <c r="G828" s="124" t="str">
        <f>VLOOKUP(A828,BASE.!$A$2:$T$878,7,FALSE)</f>
        <v>Según Ley Orgánica Nº 18.695, arts. 1º al 4º.</v>
      </c>
      <c r="H828" s="124" t="str">
        <f>VLOOKUP(A828,BASE.!$A$2:$T$878,8,FALSE)</f>
        <v>no tiene</v>
      </c>
      <c r="I828" s="124">
        <f>VLOOKUP(A828,BASE.!$A$2:$T$878,9,FALSE)</f>
        <v>0</v>
      </c>
      <c r="J828" s="124">
        <f>VLOOKUP(A828,BASE.!$A$2:$T$878,10,FALSE)</f>
        <v>0</v>
      </c>
      <c r="K828" s="124" t="str">
        <f>VLOOKUP(A828,BASE.!$A$2:$T$878,11,FALSE)</f>
        <v>Nicolás Cox Urrejola</v>
      </c>
      <c r="L828" s="124" t="str">
        <f>VLOOKUP(A828,BASE.!$A$2:$T$878,12,FALSE)</f>
        <v xml:space="preserve">Germán Riesco Nº 399,  comuna de Zapallar, Región de Valparaíso.
</v>
      </c>
      <c r="M828" s="124" t="str">
        <f>VLOOKUP(A828,BASE.!$A$2:$T$878,13,FALSE)</f>
        <v>V</v>
      </c>
      <c r="N828" s="124" t="str">
        <f>VLOOKUP(A828,BASE.!$A$2:$T$878,14,FALSE)</f>
        <v xml:space="preserve"> Zapallar</v>
      </c>
      <c r="O828" s="124" t="str">
        <f>VLOOKUP(A828,BASE.!$A$2:$T$878,15,FALSE)</f>
        <v>Fono (33) 741040- 742000</v>
      </c>
      <c r="P828" s="124">
        <f>VLOOKUP(A828,BASE.!$A$2:$T$878,16,FALSE)</f>
        <v>0</v>
      </c>
      <c r="Q828" s="124">
        <f>VLOOKUP(A828,BASE.!$A$2:$T$878,17,FALSE)</f>
        <v>0</v>
      </c>
      <c r="R828" s="124">
        <f>VLOOKUP(A828,BASE.!$A$2:$T$878,18,FALSE)</f>
        <v>91001</v>
      </c>
      <c r="S828" s="124" t="str">
        <f>VLOOKUP(A828,BASE.!$A$2:$T$878,19,FALSE)</f>
        <v xml:space="preserve">No se acompañan. Aplica Informe Jurídico Nº 09, de  fecha 14 de marzo de 2011 del Departamento Jurídico y Dictamen Nº 070791, de 2009, de la Contraloría General de la República.  
</v>
      </c>
      <c r="T828" s="169">
        <f>VLOOKUP(A828,BASE.!$A$2:$T$878,20,FALSE)</f>
        <v>40884</v>
      </c>
      <c r="U828" s="183">
        <v>7460</v>
      </c>
      <c r="V828" s="184">
        <v>3577300</v>
      </c>
      <c r="W828" s="184">
        <v>7258350</v>
      </c>
      <c r="X828" s="170">
        <v>44286</v>
      </c>
      <c r="Y828" s="166" t="s">
        <v>7879</v>
      </c>
      <c r="Z828" s="166" t="s">
        <v>7880</v>
      </c>
      <c r="AA828" s="183" t="s">
        <v>8092</v>
      </c>
    </row>
    <row r="829" spans="1:27" x14ac:dyDescent="0.2">
      <c r="A829" s="183">
        <v>7462</v>
      </c>
      <c r="B829" s="124" t="str">
        <f>VLOOKUP(A829,BASE.!$A$2:$T$878,2,FALSE)</f>
        <v>Corporación  de Ayuda a la Familia</v>
      </c>
      <c r="C829" s="124">
        <f>VLOOKUP(A829,BASE.!$A$2:$T$878,3,FALSE)</f>
        <v>650213203</v>
      </c>
      <c r="D829" s="124" t="str">
        <f>VLOOKUP(A829,BASE.!$A$2:$T$878,4,FALSE)</f>
        <v>Corporación de Derecho Privado.</v>
      </c>
      <c r="E829" s="124" t="str">
        <f>VLOOKUP(A829,BASE.!$A$2:$T$878,5,FALSE)</f>
        <v>Otorgada por Decreto Exento  Nº 314, de fecha 30  de marzo  de  2001, del Ministerio de Justicia.</v>
      </c>
      <c r="F829" s="124" t="str">
        <f>VLOOKUP(A829,BASE.!$A$2:$T$878,6,FALSE)</f>
        <v xml:space="preserve">Certificado de Vigencia de persona jurídica sin fines de lucro, folio N° 500183005964, de 17 de mayo de 2018, emitido por el Servicio de Registro Civil e Identificación. 
</v>
      </c>
      <c r="G829" s="124" t="str">
        <f>VLOOKUP(A829,BASE.!$A$2:$T$878,7,FALSE)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29" s="124" t="str">
        <f>VLOOKUP(A829,BASE.!$A$2:$T$878,8,FALSE)</f>
        <v xml:space="preserve">Presidente:
Gastón Francisco José Pinochet Donoso, 
Secretaria: 
Victoria del Carmen Huenante Nanco, 
Tesorera: 
Natalia Fernanda Oyaneder Sarmiento, 
Director:
José Guillermo Molina Bravo, 
Matías Alberto Lavadero Franzani, 
</v>
      </c>
      <c r="I829" s="124" t="str">
        <f>VLOOKUP(A829,BASE.!$A$2:$T$878,9,FALSE)</f>
        <v>Dos años. Si, por cualquier causa no se efectúa oportunamente la elección de Directorio, se entenderá renovado el mandato de quienes se encuentran en funciones hasta que se realice la correspondiente elección.</v>
      </c>
      <c r="J829" s="124" t="str">
        <f>VLOOKUP(A829,BASE.!$A$2:$T$878,10,FALSE)</f>
        <v>Del 31-07-2018 a 31-07-2020</v>
      </c>
      <c r="K829" s="124" t="str">
        <f>VLOOKUP(A829,BASE.!$A$2:$T$878,11,FALSE)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29" s="124" t="str">
        <f>VLOOKUP(A829,BASE.!$A$2:$T$878,12,FALSE)</f>
        <v xml:space="preserve">Uno Oriente N°1550, comuna de Talca, Región del Maule. </v>
      </c>
      <c r="M829" s="124" t="str">
        <f>VLOOKUP(A829,BASE.!$A$2:$T$878,13,FALSE)</f>
        <v>VII</v>
      </c>
      <c r="N829" s="124" t="str">
        <f>VLOOKUP(A829,BASE.!$A$2:$T$878,14,FALSE)</f>
        <v>talca</v>
      </c>
      <c r="O829" s="124">
        <f>VLOOKUP(A829,BASE.!$A$2:$T$878,15,FALSE)</f>
        <v>0</v>
      </c>
      <c r="P829" s="124">
        <f>VLOOKUP(A829,BASE.!$A$2:$T$878,16,FALSE)</f>
        <v>0</v>
      </c>
      <c r="Q829" s="124">
        <f>VLOOKUP(A829,BASE.!$A$2:$T$878,17,FALSE)</f>
        <v>0</v>
      </c>
      <c r="R829" s="124" t="str">
        <f>VLOOKUP(A829,BASE.!$A$2:$T$878,18,FALSE)</f>
        <v>93401: Institución de Asistencia Social</v>
      </c>
      <c r="S829" s="124" t="str">
        <f>VLOOKUP(A829,BASE.!$A$2:$T$878,19,FALSE)</f>
        <v xml:space="preserve">Certificado de antecedentes financieros, correspondientes al año 2019, aprobados por el Subdepartamento de Supervisión Financiera Nacional. </v>
      </c>
      <c r="T829" s="169">
        <f>VLOOKUP(A829,BASE.!$A$2:$T$878,20,FALSE)</f>
        <v>43174</v>
      </c>
      <c r="U829" s="183">
        <v>7462</v>
      </c>
      <c r="V829" s="184">
        <v>42553923</v>
      </c>
      <c r="W829" s="184">
        <v>113570082</v>
      </c>
      <c r="X829" s="170">
        <v>44286</v>
      </c>
      <c r="Y829" s="166" t="s">
        <v>7879</v>
      </c>
      <c r="Z829" s="166" t="s">
        <v>7880</v>
      </c>
      <c r="AA829" s="183" t="s">
        <v>7914</v>
      </c>
    </row>
    <row r="830" spans="1:27" x14ac:dyDescent="0.2">
      <c r="A830" s="183">
        <v>7462</v>
      </c>
      <c r="B830" s="124" t="str">
        <f>VLOOKUP(A830,BASE.!$A$2:$T$878,2,FALSE)</f>
        <v>Corporación  de Ayuda a la Familia</v>
      </c>
      <c r="C830" s="124">
        <f>VLOOKUP(A830,BASE.!$A$2:$T$878,3,FALSE)</f>
        <v>650213203</v>
      </c>
      <c r="D830" s="124" t="str">
        <f>VLOOKUP(A830,BASE.!$A$2:$T$878,4,FALSE)</f>
        <v>Corporación de Derecho Privado.</v>
      </c>
      <c r="E830" s="124" t="str">
        <f>VLOOKUP(A830,BASE.!$A$2:$T$878,5,FALSE)</f>
        <v>Otorgada por Decreto Exento  Nº 314, de fecha 30  de marzo  de  2001, del Ministerio de Justicia.</v>
      </c>
      <c r="F830" s="124" t="str">
        <f>VLOOKUP(A830,BASE.!$A$2:$T$878,6,FALSE)</f>
        <v xml:space="preserve">Certificado de Vigencia de persona jurídica sin fines de lucro, folio N° 500183005964, de 17 de mayo de 2018, emitido por el Servicio de Registro Civil e Identificación. 
</v>
      </c>
      <c r="G830" s="124" t="str">
        <f>VLOOKUP(A830,BASE.!$A$2:$T$878,7,FALSE)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0" s="124" t="str">
        <f>VLOOKUP(A830,BASE.!$A$2:$T$878,8,FALSE)</f>
        <v xml:space="preserve">Presidente:
Gastón Francisco José Pinochet Donoso, 
Secretaria: 
Victoria del Carmen Huenante Nanco, 
Tesorera: 
Natalia Fernanda Oyaneder Sarmiento, 
Director:
José Guillermo Molina Bravo, 
Matías Alberto Lavadero Franzani, 
</v>
      </c>
      <c r="I830" s="124" t="str">
        <f>VLOOKUP(A830,BASE.!$A$2:$T$878,9,FALSE)</f>
        <v>Dos años. Si, por cualquier causa no se efectúa oportunamente la elección de Directorio, se entenderá renovado el mandato de quienes se encuentran en funciones hasta que se realice la correspondiente elección.</v>
      </c>
      <c r="J830" s="124" t="str">
        <f>VLOOKUP(A830,BASE.!$A$2:$T$878,10,FALSE)</f>
        <v>Del 31-07-2018 a 31-07-2020</v>
      </c>
      <c r="K830" s="124" t="str">
        <f>VLOOKUP(A830,BASE.!$A$2:$T$878,11,FALSE)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0" s="124" t="str">
        <f>VLOOKUP(A830,BASE.!$A$2:$T$878,12,FALSE)</f>
        <v xml:space="preserve">Uno Oriente N°1550, comuna de Talca, Región del Maule. </v>
      </c>
      <c r="M830" s="124" t="str">
        <f>VLOOKUP(A830,BASE.!$A$2:$T$878,13,FALSE)</f>
        <v>VII</v>
      </c>
      <c r="N830" s="124" t="str">
        <f>VLOOKUP(A830,BASE.!$A$2:$T$878,14,FALSE)</f>
        <v>talca</v>
      </c>
      <c r="O830" s="124">
        <f>VLOOKUP(A830,BASE.!$A$2:$T$878,15,FALSE)</f>
        <v>0</v>
      </c>
      <c r="P830" s="124">
        <f>VLOOKUP(A830,BASE.!$A$2:$T$878,16,FALSE)</f>
        <v>0</v>
      </c>
      <c r="Q830" s="124">
        <f>VLOOKUP(A830,BASE.!$A$2:$T$878,17,FALSE)</f>
        <v>0</v>
      </c>
      <c r="R830" s="124" t="str">
        <f>VLOOKUP(A830,BASE.!$A$2:$T$878,18,FALSE)</f>
        <v>93401: Institución de Asistencia Social</v>
      </c>
      <c r="S830" s="124" t="str">
        <f>VLOOKUP(A830,BASE.!$A$2:$T$878,19,FALSE)</f>
        <v xml:space="preserve">Certificado de antecedentes financieros, correspondientes al año 2019, aprobados por el Subdepartamento de Supervisión Financiera Nacional. </v>
      </c>
      <c r="T830" s="169">
        <f>VLOOKUP(A830,BASE.!$A$2:$T$878,20,FALSE)</f>
        <v>43174</v>
      </c>
      <c r="U830" s="183">
        <v>7462</v>
      </c>
      <c r="V830" s="184">
        <v>14608314</v>
      </c>
      <c r="W830" s="184">
        <v>41457446</v>
      </c>
      <c r="X830" s="170">
        <v>44286</v>
      </c>
      <c r="Y830" s="166" t="s">
        <v>7879</v>
      </c>
      <c r="Z830" s="166" t="s">
        <v>7880</v>
      </c>
      <c r="AA830" s="183" t="s">
        <v>7993</v>
      </c>
    </row>
    <row r="831" spans="1:27" x14ac:dyDescent="0.2">
      <c r="A831" s="183">
        <v>7462</v>
      </c>
      <c r="B831" s="124" t="str">
        <f>VLOOKUP(A831,BASE.!$A$2:$T$878,2,FALSE)</f>
        <v>Corporación  de Ayuda a la Familia</v>
      </c>
      <c r="C831" s="124">
        <f>VLOOKUP(A831,BASE.!$A$2:$T$878,3,FALSE)</f>
        <v>650213203</v>
      </c>
      <c r="D831" s="124" t="str">
        <f>VLOOKUP(A831,BASE.!$A$2:$T$878,4,FALSE)</f>
        <v>Corporación de Derecho Privado.</v>
      </c>
      <c r="E831" s="124" t="str">
        <f>VLOOKUP(A831,BASE.!$A$2:$T$878,5,FALSE)</f>
        <v>Otorgada por Decreto Exento  Nº 314, de fecha 30  de marzo  de  2001, del Ministerio de Justicia.</v>
      </c>
      <c r="F831" s="124" t="str">
        <f>VLOOKUP(A831,BASE.!$A$2:$T$878,6,FALSE)</f>
        <v xml:space="preserve">Certificado de Vigencia de persona jurídica sin fines de lucro, folio N° 500183005964, de 17 de mayo de 2018, emitido por el Servicio de Registro Civil e Identificación. 
</v>
      </c>
      <c r="G831" s="124" t="str">
        <f>VLOOKUP(A831,BASE.!$A$2:$T$878,7,FALSE)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31" s="124" t="str">
        <f>VLOOKUP(A831,BASE.!$A$2:$T$878,8,FALSE)</f>
        <v xml:space="preserve">Presidente:
Gastón Francisco José Pinochet Donoso, 
Secretaria: 
Victoria del Carmen Huenante Nanco, 
Tesorera: 
Natalia Fernanda Oyaneder Sarmiento, 
Director:
José Guillermo Molina Bravo, 
Matías Alberto Lavadero Franzani, 
</v>
      </c>
      <c r="I831" s="124" t="str">
        <f>VLOOKUP(A831,BASE.!$A$2:$T$878,9,FALSE)</f>
        <v>Dos años. Si, por cualquier causa no se efectúa oportunamente la elección de Directorio, se entenderá renovado el mandato de quienes se encuentran en funciones hasta que se realice la correspondiente elección.</v>
      </c>
      <c r="J831" s="124" t="str">
        <f>VLOOKUP(A831,BASE.!$A$2:$T$878,10,FALSE)</f>
        <v>Del 31-07-2018 a 31-07-2020</v>
      </c>
      <c r="K831" s="124" t="str">
        <f>VLOOKUP(A831,BASE.!$A$2:$T$878,11,FALSE)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31" s="124" t="str">
        <f>VLOOKUP(A831,BASE.!$A$2:$T$878,12,FALSE)</f>
        <v xml:space="preserve">Uno Oriente N°1550, comuna de Talca, Región del Maule. </v>
      </c>
      <c r="M831" s="124" t="str">
        <f>VLOOKUP(A831,BASE.!$A$2:$T$878,13,FALSE)</f>
        <v>VII</v>
      </c>
      <c r="N831" s="124" t="str">
        <f>VLOOKUP(A831,BASE.!$A$2:$T$878,14,FALSE)</f>
        <v>talca</v>
      </c>
      <c r="O831" s="124">
        <f>VLOOKUP(A831,BASE.!$A$2:$T$878,15,FALSE)</f>
        <v>0</v>
      </c>
      <c r="P831" s="124">
        <f>VLOOKUP(A831,BASE.!$A$2:$T$878,16,FALSE)</f>
        <v>0</v>
      </c>
      <c r="Q831" s="124">
        <f>VLOOKUP(A831,BASE.!$A$2:$T$878,17,FALSE)</f>
        <v>0</v>
      </c>
      <c r="R831" s="124" t="str">
        <f>VLOOKUP(A831,BASE.!$A$2:$T$878,18,FALSE)</f>
        <v>93401: Institución de Asistencia Social</v>
      </c>
      <c r="S831" s="124" t="str">
        <f>VLOOKUP(A831,BASE.!$A$2:$T$878,19,FALSE)</f>
        <v xml:space="preserve">Certificado de antecedentes financieros, correspondientes al año 2019, aprobados por el Subdepartamento de Supervisión Financiera Nacional. </v>
      </c>
      <c r="T831" s="169">
        <f>VLOOKUP(A831,BASE.!$A$2:$T$878,20,FALSE)</f>
        <v>43174</v>
      </c>
      <c r="U831" s="183">
        <v>7462</v>
      </c>
      <c r="V831" s="184">
        <v>53429346</v>
      </c>
      <c r="W831" s="184">
        <v>139654536</v>
      </c>
      <c r="X831" s="170">
        <v>44286</v>
      </c>
      <c r="Y831" s="166" t="s">
        <v>7879</v>
      </c>
      <c r="Z831" s="166" t="s">
        <v>7880</v>
      </c>
      <c r="AA831" s="183" t="s">
        <v>7899</v>
      </c>
    </row>
    <row r="832" spans="1:27" x14ac:dyDescent="0.2">
      <c r="A832" s="183">
        <v>7463</v>
      </c>
      <c r="B832" s="124" t="str">
        <f>VLOOKUP(A832,BASE.!$A$2:$T$878,2,FALSE)</f>
        <v xml:space="preserve">Corporación Municipal de Desarrollo Social de San Joaquín
</v>
      </c>
      <c r="C832" s="124">
        <f>VLOOKUP(A832,BASE.!$A$2:$T$878,3,FALSE)</f>
        <v>714555006</v>
      </c>
      <c r="D832" s="124" t="str">
        <f>VLOOKUP(A832,BASE.!$A$2:$T$878,4,FALSE)</f>
        <v>Corporación de Derecho Privado.</v>
      </c>
      <c r="E832" s="124" t="str">
        <f>VLOOKUP(A832,BASE.!$A$2:$T$878,5,FALSE)</f>
        <v xml:space="preserve">Decreto Supremo Nº 1312, de 23 de diciembre de 1987, del Ministerio de Justicia. </v>
      </c>
      <c r="F832" s="124" t="str">
        <f>VLOOKUP(A832,BASE.!$A$2:$T$878,6,FALSE)</f>
        <v>Certificado de Vigencia folio Nº 500345592485, de 14 de septiembre de 2020, del Servicio de Registro Civil e identificación.</v>
      </c>
      <c r="G832" s="124" t="str">
        <f>VLOOKUP(A832,BASE.!$A$2:$T$878,7,FALSE)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32" s="124" t="str">
        <f>VLOOKUP(A832,BASE.!$A$2:$T$878,8,FALSE)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32" s="124" t="str">
        <f>VLOOKUP(A832,BASE.!$A$2:$T$878,9,FALSE)</f>
        <v>Dos años, pudiendo ser reelegidos.</v>
      </c>
      <c r="J832" s="124" t="str">
        <f>VLOOKUP(A832,BASE.!$A$2:$T$878,10,FALSE)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32" s="124" t="str">
        <f>VLOOKUP(A832,BASE.!$A$2:$T$878,11,FALSE)</f>
        <v>Secretario General: Alvaro Medina Cisternas, 
Secretario General Subrogante: Juan Ilabaca Mendoza (Director Área Salud Municipal)</v>
      </c>
      <c r="L832" s="124" t="str">
        <f>VLOOKUP(A832,BASE.!$A$2:$T$878,12,FALSE)</f>
        <v xml:space="preserve">Avenida Santa Rosa N° 2606, 3° piso, comuna de San Joaquín, Región Metropolitana
</v>
      </c>
      <c r="M832" s="124" t="str">
        <f>VLOOKUP(A832,BASE.!$A$2:$T$878,13,FALSE)</f>
        <v>XIII</v>
      </c>
      <c r="N832" s="124" t="str">
        <f>VLOOKUP(A832,BASE.!$A$2:$T$878,14,FALSE)</f>
        <v>San Joaquín</v>
      </c>
      <c r="O832" s="124">
        <f>VLOOKUP(A832,BASE.!$A$2:$T$878,15,FALSE)</f>
        <v>3604100</v>
      </c>
      <c r="P832" s="124" t="str">
        <f>VLOOKUP(A832,BASE.!$A$2:$T$878,16,FALSE)</f>
        <v>Correo Electrónico: alvaromedina@cormusanjoaquin.cl</v>
      </c>
      <c r="Q832" s="124">
        <f>VLOOKUP(A832,BASE.!$A$2:$T$878,17,FALSE)</f>
        <v>0</v>
      </c>
      <c r="R832" s="124">
        <f>VLOOKUP(A832,BASE.!$A$2:$T$878,18,FALSE)</f>
        <v>93401</v>
      </c>
      <c r="S832" s="124" t="str">
        <f>VLOOKUP(A832,BASE.!$A$2:$T$878,19,FALSE)</f>
        <v>Se acompaña certificado financiero correspondiente al año 2019, remitido para aprobación del Sub Departamento de Supervisión Financiera Nacional.</v>
      </c>
      <c r="T832" s="169">
        <f>VLOOKUP(A832,BASE.!$A$2:$T$878,20,FALSE)</f>
        <v>41012</v>
      </c>
      <c r="U832" s="183">
        <v>7463</v>
      </c>
      <c r="V832" s="184">
        <v>5611620</v>
      </c>
      <c r="W832" s="184">
        <v>21631648</v>
      </c>
      <c r="X832" s="170">
        <v>44286</v>
      </c>
      <c r="Y832" s="166" t="s">
        <v>7879</v>
      </c>
      <c r="Z832" s="166" t="s">
        <v>7880</v>
      </c>
      <c r="AA832" s="183" t="s">
        <v>7948</v>
      </c>
    </row>
    <row r="833" spans="1:27" x14ac:dyDescent="0.2">
      <c r="A833" s="183">
        <v>7473</v>
      </c>
      <c r="B833" s="124" t="str">
        <f>VLOOKUP(A833,BASE.!$A$2:$T$878,2,FALSE)</f>
        <v>Fundación Creseres</v>
      </c>
      <c r="C833" s="124">
        <f>VLOOKUP(A833,BASE.!$A$2:$T$878,3,FALSE)</f>
        <v>650587340</v>
      </c>
      <c r="D833" s="124" t="str">
        <f>VLOOKUP(A833,BASE.!$A$2:$T$878,4,FALSE)</f>
        <v>Fundación de Derecho Privado.</v>
      </c>
      <c r="E833" s="124" t="str">
        <f>VLOOKUP(A833,BASE.!$A$2:$T$878,5,FALSE)</f>
        <v xml:space="preserve">Registro Nacional de Personas Jurídicas Nº860, del Servicio de Registro Civil e Identificación.
Fecha de concesión de Personalidad Jurídica: 19 de julio de 2012.
</v>
      </c>
      <c r="F833" s="124" t="str">
        <f>VLOOKUP(A833,BASE.!$A$2:$T$878,6,FALSE)</f>
        <v>Certificado de Vigencia Folio Nº 500355159900, de fecha 9 de noviembre de 2020, del Servicio de Registro Civil e Identificación.</v>
      </c>
      <c r="G833" s="124" t="str">
        <f>VLOOKUP(A833,BASE.!$A$2:$T$878,7,FALSE)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3" s="124" t="str">
        <f>VLOOKUP(A833,BASE.!$A$2:$T$878,8,FALSE)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3" s="124" t="str">
        <f>VLOOKUP(A833,BASE.!$A$2:$T$878,9,FALSE)</f>
        <v xml:space="preserve">Dos años </v>
      </c>
      <c r="J833" s="124" t="str">
        <f>VLOOKUP(A833,BASE.!$A$2:$T$878,10,FALSE)</f>
        <v xml:space="preserve">                         Última Elección de Directorio: 31 de marzo de 2020.
Duración: agosto 2020 a agosto de 2022.
</v>
      </c>
      <c r="K833" s="124" t="str">
        <f>VLOOKUP(A833,BASE.!$A$2:$T$878,11,FALSE)</f>
        <v xml:space="preserve">Carmen Gloria Hidalgo Belmar 
</v>
      </c>
      <c r="L833" s="124" t="str">
        <f>VLOOKUP(A833,BASE.!$A$2:$T$878,12,FALSE)</f>
        <v xml:space="preserve">O'higgins 416A comuna de Temuco, región de La Araucanía.
</v>
      </c>
      <c r="M833" s="124" t="str">
        <f>VLOOKUP(A833,BASE.!$A$2:$T$878,13,FALSE)</f>
        <v>IX</v>
      </c>
      <c r="N833" s="124" t="str">
        <f>VLOOKUP(A833,BASE.!$A$2:$T$878,14,FALSE)</f>
        <v>Temuco</v>
      </c>
      <c r="O833" s="124">
        <f>VLOOKUP(A833,BASE.!$A$2:$T$878,15,FALSE)</f>
        <v>0</v>
      </c>
      <c r="P833" s="124" t="str">
        <f>VLOOKUP(A833,BASE.!$A$2:$T$878,16,FALSE)</f>
        <v xml:space="preserve">: dirección@fundacioncreseres.cl </v>
      </c>
      <c r="Q833" s="124">
        <f>VLOOKUP(A833,BASE.!$A$2:$T$878,17,FALSE)</f>
        <v>0</v>
      </c>
      <c r="R833" s="124">
        <f>VLOOKUP(A833,BASE.!$A$2:$T$878,18,FALSE)</f>
        <v>93401</v>
      </c>
      <c r="S833" s="124" t="str">
        <f>VLOOKUP(A833,BASE.!$A$2:$T$878,19,FALSE)</f>
        <v>Se acompaña certificado de antecedentes financiares año 2019  aprobado por el Departamento de Supervisión financiera</v>
      </c>
      <c r="T833" s="169">
        <f>VLOOKUP(A833,BASE.!$A$2:$T$878,20,FALSE)</f>
        <v>41340</v>
      </c>
      <c r="U833" s="183">
        <v>7473</v>
      </c>
      <c r="V833" s="184">
        <v>8619448</v>
      </c>
      <c r="W833" s="184">
        <v>25037444</v>
      </c>
      <c r="X833" s="170">
        <v>44286</v>
      </c>
      <c r="Y833" s="166" t="s">
        <v>7879</v>
      </c>
      <c r="Z833" s="166" t="s">
        <v>7880</v>
      </c>
      <c r="AA833" s="183" t="s">
        <v>8012</v>
      </c>
    </row>
    <row r="834" spans="1:27" x14ac:dyDescent="0.2">
      <c r="A834" s="183">
        <v>7473</v>
      </c>
      <c r="B834" s="124" t="str">
        <f>VLOOKUP(A834,BASE.!$A$2:$T$878,2,FALSE)</f>
        <v>Fundación Creseres</v>
      </c>
      <c r="C834" s="124">
        <f>VLOOKUP(A834,BASE.!$A$2:$T$878,3,FALSE)</f>
        <v>650587340</v>
      </c>
      <c r="D834" s="124" t="str">
        <f>VLOOKUP(A834,BASE.!$A$2:$T$878,4,FALSE)</f>
        <v>Fundación de Derecho Privado.</v>
      </c>
      <c r="E834" s="124" t="str">
        <f>VLOOKUP(A834,BASE.!$A$2:$T$878,5,FALSE)</f>
        <v xml:space="preserve">Registro Nacional de Personas Jurídicas Nº860, del Servicio de Registro Civil e Identificación.
Fecha de concesión de Personalidad Jurídica: 19 de julio de 2012.
</v>
      </c>
      <c r="F834" s="124" t="str">
        <f>VLOOKUP(A834,BASE.!$A$2:$T$878,6,FALSE)</f>
        <v>Certificado de Vigencia Folio Nº 500355159900, de fecha 9 de noviembre de 2020, del Servicio de Registro Civil e Identificación.</v>
      </c>
      <c r="G834" s="124" t="str">
        <f>VLOOKUP(A834,BASE.!$A$2:$T$878,7,FALSE)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4" s="124" t="str">
        <f>VLOOKUP(A834,BASE.!$A$2:$T$878,8,FALSE)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4" s="124" t="str">
        <f>VLOOKUP(A834,BASE.!$A$2:$T$878,9,FALSE)</f>
        <v xml:space="preserve">Dos años </v>
      </c>
      <c r="J834" s="124" t="str">
        <f>VLOOKUP(A834,BASE.!$A$2:$T$878,10,FALSE)</f>
        <v xml:space="preserve">                         Última Elección de Directorio: 31 de marzo de 2020.
Duración: agosto 2020 a agosto de 2022.
</v>
      </c>
      <c r="K834" s="124" t="str">
        <f>VLOOKUP(A834,BASE.!$A$2:$T$878,11,FALSE)</f>
        <v xml:space="preserve">Carmen Gloria Hidalgo Belmar 
</v>
      </c>
      <c r="L834" s="124" t="str">
        <f>VLOOKUP(A834,BASE.!$A$2:$T$878,12,FALSE)</f>
        <v xml:space="preserve">O'higgins 416A comuna de Temuco, región de La Araucanía.
</v>
      </c>
      <c r="M834" s="124" t="str">
        <f>VLOOKUP(A834,BASE.!$A$2:$T$878,13,FALSE)</f>
        <v>IX</v>
      </c>
      <c r="N834" s="124" t="str">
        <f>VLOOKUP(A834,BASE.!$A$2:$T$878,14,FALSE)</f>
        <v>Temuco</v>
      </c>
      <c r="O834" s="124">
        <f>VLOOKUP(A834,BASE.!$A$2:$T$878,15,FALSE)</f>
        <v>0</v>
      </c>
      <c r="P834" s="124" t="str">
        <f>VLOOKUP(A834,BASE.!$A$2:$T$878,16,FALSE)</f>
        <v xml:space="preserve">: dirección@fundacioncreseres.cl </v>
      </c>
      <c r="Q834" s="124">
        <f>VLOOKUP(A834,BASE.!$A$2:$T$878,17,FALSE)</f>
        <v>0</v>
      </c>
      <c r="R834" s="124">
        <f>VLOOKUP(A834,BASE.!$A$2:$T$878,18,FALSE)</f>
        <v>93401</v>
      </c>
      <c r="S834" s="124" t="str">
        <f>VLOOKUP(A834,BASE.!$A$2:$T$878,19,FALSE)</f>
        <v>Se acompaña certificado de antecedentes financiares año 2019  aprobado por el Departamento de Supervisión financiera</v>
      </c>
      <c r="T834" s="169">
        <f>VLOOKUP(A834,BASE.!$A$2:$T$878,20,FALSE)</f>
        <v>41340</v>
      </c>
      <c r="U834" s="183">
        <v>7473</v>
      </c>
      <c r="V834" s="184">
        <v>9279258</v>
      </c>
      <c r="W834" s="184">
        <v>38668497</v>
      </c>
      <c r="X834" s="170">
        <v>44286</v>
      </c>
      <c r="Y834" s="166" t="s">
        <v>7879</v>
      </c>
      <c r="Z834" s="166" t="s">
        <v>7880</v>
      </c>
      <c r="AA834" s="183" t="s">
        <v>7907</v>
      </c>
    </row>
    <row r="835" spans="1:27" x14ac:dyDescent="0.2">
      <c r="A835" s="183">
        <v>7473</v>
      </c>
      <c r="B835" s="124" t="str">
        <f>VLOOKUP(A835,BASE.!$A$2:$T$878,2,FALSE)</f>
        <v>Fundación Creseres</v>
      </c>
      <c r="C835" s="124">
        <f>VLOOKUP(A835,BASE.!$A$2:$T$878,3,FALSE)</f>
        <v>650587340</v>
      </c>
      <c r="D835" s="124" t="str">
        <f>VLOOKUP(A835,BASE.!$A$2:$T$878,4,FALSE)</f>
        <v>Fundación de Derecho Privado.</v>
      </c>
      <c r="E835" s="124" t="str">
        <f>VLOOKUP(A835,BASE.!$A$2:$T$878,5,FALSE)</f>
        <v xml:space="preserve">Registro Nacional de Personas Jurídicas Nº860, del Servicio de Registro Civil e Identificación.
Fecha de concesión de Personalidad Jurídica: 19 de julio de 2012.
</v>
      </c>
      <c r="F835" s="124" t="str">
        <f>VLOOKUP(A835,BASE.!$A$2:$T$878,6,FALSE)</f>
        <v>Certificado de Vigencia Folio Nº 500355159900, de fecha 9 de noviembre de 2020, del Servicio de Registro Civil e Identificación.</v>
      </c>
      <c r="G835" s="124" t="str">
        <f>VLOOKUP(A835,BASE.!$A$2:$T$878,7,FALSE)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5" s="124" t="str">
        <f>VLOOKUP(A835,BASE.!$A$2:$T$878,8,FALSE)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5" s="124" t="str">
        <f>VLOOKUP(A835,BASE.!$A$2:$T$878,9,FALSE)</f>
        <v xml:space="preserve">Dos años </v>
      </c>
      <c r="J835" s="124" t="str">
        <f>VLOOKUP(A835,BASE.!$A$2:$T$878,10,FALSE)</f>
        <v xml:space="preserve">                         Última Elección de Directorio: 31 de marzo de 2020.
Duración: agosto 2020 a agosto de 2022.
</v>
      </c>
      <c r="K835" s="124" t="str">
        <f>VLOOKUP(A835,BASE.!$A$2:$T$878,11,FALSE)</f>
        <v xml:space="preserve">Carmen Gloria Hidalgo Belmar 
</v>
      </c>
      <c r="L835" s="124" t="str">
        <f>VLOOKUP(A835,BASE.!$A$2:$T$878,12,FALSE)</f>
        <v xml:space="preserve">O'higgins 416A comuna de Temuco, región de La Araucanía.
</v>
      </c>
      <c r="M835" s="124" t="str">
        <f>VLOOKUP(A835,BASE.!$A$2:$T$878,13,FALSE)</f>
        <v>IX</v>
      </c>
      <c r="N835" s="124" t="str">
        <f>VLOOKUP(A835,BASE.!$A$2:$T$878,14,FALSE)</f>
        <v>Temuco</v>
      </c>
      <c r="O835" s="124">
        <f>VLOOKUP(A835,BASE.!$A$2:$T$878,15,FALSE)</f>
        <v>0</v>
      </c>
      <c r="P835" s="124" t="str">
        <f>VLOOKUP(A835,BASE.!$A$2:$T$878,16,FALSE)</f>
        <v xml:space="preserve">: dirección@fundacioncreseres.cl </v>
      </c>
      <c r="Q835" s="124">
        <f>VLOOKUP(A835,BASE.!$A$2:$T$878,17,FALSE)</f>
        <v>0</v>
      </c>
      <c r="R835" s="124">
        <f>VLOOKUP(A835,BASE.!$A$2:$T$878,18,FALSE)</f>
        <v>93401</v>
      </c>
      <c r="S835" s="124" t="str">
        <f>VLOOKUP(A835,BASE.!$A$2:$T$878,19,FALSE)</f>
        <v>Se acompaña certificado de antecedentes financiares año 2019  aprobado por el Departamento de Supervisión financiera</v>
      </c>
      <c r="T835" s="169">
        <f>VLOOKUP(A835,BASE.!$A$2:$T$878,20,FALSE)</f>
        <v>41340</v>
      </c>
      <c r="U835" s="183">
        <v>7473</v>
      </c>
      <c r="V835" s="184">
        <v>3454710</v>
      </c>
      <c r="W835" s="184">
        <v>10678194</v>
      </c>
      <c r="X835" s="170">
        <v>44286</v>
      </c>
      <c r="Y835" s="166" t="s">
        <v>7879</v>
      </c>
      <c r="Z835" s="166" t="s">
        <v>7880</v>
      </c>
      <c r="AA835" s="183" t="s">
        <v>230</v>
      </c>
    </row>
    <row r="836" spans="1:27" x14ac:dyDescent="0.2">
      <c r="A836" s="183">
        <v>7473</v>
      </c>
      <c r="B836" s="124" t="str">
        <f>VLOOKUP(A836,BASE.!$A$2:$T$878,2,FALSE)</f>
        <v>Fundación Creseres</v>
      </c>
      <c r="C836" s="124">
        <f>VLOOKUP(A836,BASE.!$A$2:$T$878,3,FALSE)</f>
        <v>650587340</v>
      </c>
      <c r="D836" s="124" t="str">
        <f>VLOOKUP(A836,BASE.!$A$2:$T$878,4,FALSE)</f>
        <v>Fundación de Derecho Privado.</v>
      </c>
      <c r="E836" s="124" t="str">
        <f>VLOOKUP(A836,BASE.!$A$2:$T$878,5,FALSE)</f>
        <v xml:space="preserve">Registro Nacional de Personas Jurídicas Nº860, del Servicio de Registro Civil e Identificación.
Fecha de concesión de Personalidad Jurídica: 19 de julio de 2012.
</v>
      </c>
      <c r="F836" s="124" t="str">
        <f>VLOOKUP(A836,BASE.!$A$2:$T$878,6,FALSE)</f>
        <v>Certificado de Vigencia Folio Nº 500355159900, de fecha 9 de noviembre de 2020, del Servicio de Registro Civil e Identificación.</v>
      </c>
      <c r="G836" s="124" t="str">
        <f>VLOOKUP(A836,BASE.!$A$2:$T$878,7,FALSE)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6" s="124" t="str">
        <f>VLOOKUP(A836,BASE.!$A$2:$T$878,8,FALSE)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6" s="124" t="str">
        <f>VLOOKUP(A836,BASE.!$A$2:$T$878,9,FALSE)</f>
        <v xml:space="preserve">Dos años </v>
      </c>
      <c r="J836" s="124" t="str">
        <f>VLOOKUP(A836,BASE.!$A$2:$T$878,10,FALSE)</f>
        <v xml:space="preserve">                         Última Elección de Directorio: 31 de marzo de 2020.
Duración: agosto 2020 a agosto de 2022.
</v>
      </c>
      <c r="K836" s="124" t="str">
        <f>VLOOKUP(A836,BASE.!$A$2:$T$878,11,FALSE)</f>
        <v xml:space="preserve">Carmen Gloria Hidalgo Belmar 
</v>
      </c>
      <c r="L836" s="124" t="str">
        <f>VLOOKUP(A836,BASE.!$A$2:$T$878,12,FALSE)</f>
        <v xml:space="preserve">O'higgins 416A comuna de Temuco, región de La Araucanía.
</v>
      </c>
      <c r="M836" s="124" t="str">
        <f>VLOOKUP(A836,BASE.!$A$2:$T$878,13,FALSE)</f>
        <v>IX</v>
      </c>
      <c r="N836" s="124" t="str">
        <f>VLOOKUP(A836,BASE.!$A$2:$T$878,14,FALSE)</f>
        <v>Temuco</v>
      </c>
      <c r="O836" s="124">
        <f>VLOOKUP(A836,BASE.!$A$2:$T$878,15,FALSE)</f>
        <v>0</v>
      </c>
      <c r="P836" s="124" t="str">
        <f>VLOOKUP(A836,BASE.!$A$2:$T$878,16,FALSE)</f>
        <v xml:space="preserve">: dirección@fundacioncreseres.cl </v>
      </c>
      <c r="Q836" s="124">
        <f>VLOOKUP(A836,BASE.!$A$2:$T$878,17,FALSE)</f>
        <v>0</v>
      </c>
      <c r="R836" s="124">
        <f>VLOOKUP(A836,BASE.!$A$2:$T$878,18,FALSE)</f>
        <v>93401</v>
      </c>
      <c r="S836" s="124" t="str">
        <f>VLOOKUP(A836,BASE.!$A$2:$T$878,19,FALSE)</f>
        <v>Se acompaña certificado de antecedentes financiares año 2019  aprobado por el Departamento de Supervisión financiera</v>
      </c>
      <c r="T836" s="169">
        <f>VLOOKUP(A836,BASE.!$A$2:$T$878,20,FALSE)</f>
        <v>41340</v>
      </c>
      <c r="U836" s="183">
        <v>7473</v>
      </c>
      <c r="V836" s="184">
        <v>18470246</v>
      </c>
      <c r="W836" s="184">
        <v>57052535</v>
      </c>
      <c r="X836" s="170">
        <v>44286</v>
      </c>
      <c r="Y836" s="166" t="s">
        <v>7879</v>
      </c>
      <c r="Z836" s="166" t="s">
        <v>7880</v>
      </c>
      <c r="AA836" s="183" t="s">
        <v>7900</v>
      </c>
    </row>
    <row r="837" spans="1:27" x14ac:dyDescent="0.2">
      <c r="A837" s="183">
        <v>7473</v>
      </c>
      <c r="B837" s="124" t="str">
        <f>VLOOKUP(A837,BASE.!$A$2:$T$878,2,FALSE)</f>
        <v>Fundación Creseres</v>
      </c>
      <c r="C837" s="124">
        <f>VLOOKUP(A837,BASE.!$A$2:$T$878,3,FALSE)</f>
        <v>650587340</v>
      </c>
      <c r="D837" s="124" t="str">
        <f>VLOOKUP(A837,BASE.!$A$2:$T$878,4,FALSE)</f>
        <v>Fundación de Derecho Privado.</v>
      </c>
      <c r="E837" s="124" t="str">
        <f>VLOOKUP(A837,BASE.!$A$2:$T$878,5,FALSE)</f>
        <v xml:space="preserve">Registro Nacional de Personas Jurídicas Nº860, del Servicio de Registro Civil e Identificación.
Fecha de concesión de Personalidad Jurídica: 19 de julio de 2012.
</v>
      </c>
      <c r="F837" s="124" t="str">
        <f>VLOOKUP(A837,BASE.!$A$2:$T$878,6,FALSE)</f>
        <v>Certificado de Vigencia Folio Nº 500355159900, de fecha 9 de noviembre de 2020, del Servicio de Registro Civil e Identificación.</v>
      </c>
      <c r="G837" s="124" t="str">
        <f>VLOOKUP(A837,BASE.!$A$2:$T$878,7,FALSE)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7" s="124" t="str">
        <f>VLOOKUP(A837,BASE.!$A$2:$T$878,8,FALSE)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7" s="124" t="str">
        <f>VLOOKUP(A837,BASE.!$A$2:$T$878,9,FALSE)</f>
        <v xml:space="preserve">Dos años </v>
      </c>
      <c r="J837" s="124" t="str">
        <f>VLOOKUP(A837,BASE.!$A$2:$T$878,10,FALSE)</f>
        <v xml:space="preserve">                         Última Elección de Directorio: 31 de marzo de 2020.
Duración: agosto 2020 a agosto de 2022.
</v>
      </c>
      <c r="K837" s="124" t="str">
        <f>VLOOKUP(A837,BASE.!$A$2:$T$878,11,FALSE)</f>
        <v xml:space="preserve">Carmen Gloria Hidalgo Belmar 
</v>
      </c>
      <c r="L837" s="124" t="str">
        <f>VLOOKUP(A837,BASE.!$A$2:$T$878,12,FALSE)</f>
        <v xml:space="preserve">O'higgins 416A comuna de Temuco, región de La Araucanía.
</v>
      </c>
      <c r="M837" s="124" t="str">
        <f>VLOOKUP(A837,BASE.!$A$2:$T$878,13,FALSE)</f>
        <v>IX</v>
      </c>
      <c r="N837" s="124" t="str">
        <f>VLOOKUP(A837,BASE.!$A$2:$T$878,14,FALSE)</f>
        <v>Temuco</v>
      </c>
      <c r="O837" s="124">
        <f>VLOOKUP(A837,BASE.!$A$2:$T$878,15,FALSE)</f>
        <v>0</v>
      </c>
      <c r="P837" s="124" t="str">
        <f>VLOOKUP(A837,BASE.!$A$2:$T$878,16,FALSE)</f>
        <v xml:space="preserve">: dirección@fundacioncreseres.cl </v>
      </c>
      <c r="Q837" s="124">
        <f>VLOOKUP(A837,BASE.!$A$2:$T$878,17,FALSE)</f>
        <v>0</v>
      </c>
      <c r="R837" s="124">
        <f>VLOOKUP(A837,BASE.!$A$2:$T$878,18,FALSE)</f>
        <v>93401</v>
      </c>
      <c r="S837" s="124" t="str">
        <f>VLOOKUP(A837,BASE.!$A$2:$T$878,19,FALSE)</f>
        <v>Se acompaña certificado de antecedentes financiares año 2019  aprobado por el Departamento de Supervisión financiera</v>
      </c>
      <c r="T837" s="169">
        <f>VLOOKUP(A837,BASE.!$A$2:$T$878,20,FALSE)</f>
        <v>41340</v>
      </c>
      <c r="U837" s="183">
        <v>7473</v>
      </c>
      <c r="V837" s="184">
        <v>2355484</v>
      </c>
      <c r="W837" s="184">
        <v>7066452</v>
      </c>
      <c r="X837" s="170">
        <v>44286</v>
      </c>
      <c r="Y837" s="166" t="s">
        <v>7879</v>
      </c>
      <c r="Z837" s="166" t="s">
        <v>7880</v>
      </c>
      <c r="AA837" s="183" t="s">
        <v>8093</v>
      </c>
    </row>
    <row r="838" spans="1:27" x14ac:dyDescent="0.2">
      <c r="A838" s="183">
        <v>7473</v>
      </c>
      <c r="B838" s="124" t="str">
        <f>VLOOKUP(A838,BASE.!$A$2:$T$878,2,FALSE)</f>
        <v>Fundación Creseres</v>
      </c>
      <c r="C838" s="124">
        <f>VLOOKUP(A838,BASE.!$A$2:$T$878,3,FALSE)</f>
        <v>650587340</v>
      </c>
      <c r="D838" s="124" t="str">
        <f>VLOOKUP(A838,BASE.!$A$2:$T$878,4,FALSE)</f>
        <v>Fundación de Derecho Privado.</v>
      </c>
      <c r="E838" s="124" t="str">
        <f>VLOOKUP(A838,BASE.!$A$2:$T$878,5,FALSE)</f>
        <v xml:space="preserve">Registro Nacional de Personas Jurídicas Nº860, del Servicio de Registro Civil e Identificación.
Fecha de concesión de Personalidad Jurídica: 19 de julio de 2012.
</v>
      </c>
      <c r="F838" s="124" t="str">
        <f>VLOOKUP(A838,BASE.!$A$2:$T$878,6,FALSE)</f>
        <v>Certificado de Vigencia Folio Nº 500355159900, de fecha 9 de noviembre de 2020, del Servicio de Registro Civil e Identificación.</v>
      </c>
      <c r="G838" s="124" t="str">
        <f>VLOOKUP(A838,BASE.!$A$2:$T$878,7,FALSE)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8" s="124" t="str">
        <f>VLOOKUP(A838,BASE.!$A$2:$T$878,8,FALSE)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8" s="124" t="str">
        <f>VLOOKUP(A838,BASE.!$A$2:$T$878,9,FALSE)</f>
        <v xml:space="preserve">Dos años </v>
      </c>
      <c r="J838" s="124" t="str">
        <f>VLOOKUP(A838,BASE.!$A$2:$T$878,10,FALSE)</f>
        <v xml:space="preserve">                         Última Elección de Directorio: 31 de marzo de 2020.
Duración: agosto 2020 a agosto de 2022.
</v>
      </c>
      <c r="K838" s="124" t="str">
        <f>VLOOKUP(A838,BASE.!$A$2:$T$878,11,FALSE)</f>
        <v xml:space="preserve">Carmen Gloria Hidalgo Belmar 
</v>
      </c>
      <c r="L838" s="124" t="str">
        <f>VLOOKUP(A838,BASE.!$A$2:$T$878,12,FALSE)</f>
        <v xml:space="preserve">O'higgins 416A comuna de Temuco, región de La Araucanía.
</v>
      </c>
      <c r="M838" s="124" t="str">
        <f>VLOOKUP(A838,BASE.!$A$2:$T$878,13,FALSE)</f>
        <v>IX</v>
      </c>
      <c r="N838" s="124" t="str">
        <f>VLOOKUP(A838,BASE.!$A$2:$T$878,14,FALSE)</f>
        <v>Temuco</v>
      </c>
      <c r="O838" s="124">
        <f>VLOOKUP(A838,BASE.!$A$2:$T$878,15,FALSE)</f>
        <v>0</v>
      </c>
      <c r="P838" s="124" t="str">
        <f>VLOOKUP(A838,BASE.!$A$2:$T$878,16,FALSE)</f>
        <v xml:space="preserve">: dirección@fundacioncreseres.cl </v>
      </c>
      <c r="Q838" s="124">
        <f>VLOOKUP(A838,BASE.!$A$2:$T$878,17,FALSE)</f>
        <v>0</v>
      </c>
      <c r="R838" s="124">
        <f>VLOOKUP(A838,BASE.!$A$2:$T$878,18,FALSE)</f>
        <v>93401</v>
      </c>
      <c r="S838" s="124" t="str">
        <f>VLOOKUP(A838,BASE.!$A$2:$T$878,19,FALSE)</f>
        <v>Se acompaña certificado de antecedentes financiares año 2019  aprobado por el Departamento de Supervisión financiera</v>
      </c>
      <c r="T838" s="169">
        <f>VLOOKUP(A838,BASE.!$A$2:$T$878,20,FALSE)</f>
        <v>41340</v>
      </c>
      <c r="U838" s="183">
        <v>7473</v>
      </c>
      <c r="V838" s="184">
        <v>16450063</v>
      </c>
      <c r="W838" s="184">
        <v>49715745</v>
      </c>
      <c r="X838" s="170">
        <v>44286</v>
      </c>
      <c r="Y838" s="166" t="s">
        <v>7879</v>
      </c>
      <c r="Z838" s="166" t="s">
        <v>7880</v>
      </c>
      <c r="AA838" s="183" t="s">
        <v>7892</v>
      </c>
    </row>
    <row r="839" spans="1:27" x14ac:dyDescent="0.2">
      <c r="A839" s="183">
        <v>7473</v>
      </c>
      <c r="B839" s="124" t="str">
        <f>VLOOKUP(A839,BASE.!$A$2:$T$878,2,FALSE)</f>
        <v>Fundación Creseres</v>
      </c>
      <c r="C839" s="124">
        <f>VLOOKUP(A839,BASE.!$A$2:$T$878,3,FALSE)</f>
        <v>650587340</v>
      </c>
      <c r="D839" s="124" t="str">
        <f>VLOOKUP(A839,BASE.!$A$2:$T$878,4,FALSE)</f>
        <v>Fundación de Derecho Privado.</v>
      </c>
      <c r="E839" s="124" t="str">
        <f>VLOOKUP(A839,BASE.!$A$2:$T$878,5,FALSE)</f>
        <v xml:space="preserve">Registro Nacional de Personas Jurídicas Nº860, del Servicio de Registro Civil e Identificación.
Fecha de concesión de Personalidad Jurídica: 19 de julio de 2012.
</v>
      </c>
      <c r="F839" s="124" t="str">
        <f>VLOOKUP(A839,BASE.!$A$2:$T$878,6,FALSE)</f>
        <v>Certificado de Vigencia Folio Nº 500355159900, de fecha 9 de noviembre de 2020, del Servicio de Registro Civil e Identificación.</v>
      </c>
      <c r="G839" s="124" t="str">
        <f>VLOOKUP(A839,BASE.!$A$2:$T$878,7,FALSE)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39" s="124" t="str">
        <f>VLOOKUP(A839,BASE.!$A$2:$T$878,8,FALSE)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39" s="124" t="str">
        <f>VLOOKUP(A839,BASE.!$A$2:$T$878,9,FALSE)</f>
        <v xml:space="preserve">Dos años </v>
      </c>
      <c r="J839" s="124" t="str">
        <f>VLOOKUP(A839,BASE.!$A$2:$T$878,10,FALSE)</f>
        <v xml:space="preserve">                         Última Elección de Directorio: 31 de marzo de 2020.
Duración: agosto 2020 a agosto de 2022.
</v>
      </c>
      <c r="K839" s="124" t="str">
        <f>VLOOKUP(A839,BASE.!$A$2:$T$878,11,FALSE)</f>
        <v xml:space="preserve">Carmen Gloria Hidalgo Belmar 
</v>
      </c>
      <c r="L839" s="124" t="str">
        <f>VLOOKUP(A839,BASE.!$A$2:$T$878,12,FALSE)</f>
        <v xml:space="preserve">O'higgins 416A comuna de Temuco, región de La Araucanía.
</v>
      </c>
      <c r="M839" s="124" t="str">
        <f>VLOOKUP(A839,BASE.!$A$2:$T$878,13,FALSE)</f>
        <v>IX</v>
      </c>
      <c r="N839" s="124" t="str">
        <f>VLOOKUP(A839,BASE.!$A$2:$T$878,14,FALSE)</f>
        <v>Temuco</v>
      </c>
      <c r="O839" s="124">
        <f>VLOOKUP(A839,BASE.!$A$2:$T$878,15,FALSE)</f>
        <v>0</v>
      </c>
      <c r="P839" s="124" t="str">
        <f>VLOOKUP(A839,BASE.!$A$2:$T$878,16,FALSE)</f>
        <v xml:space="preserve">: dirección@fundacioncreseres.cl </v>
      </c>
      <c r="Q839" s="124">
        <f>VLOOKUP(A839,BASE.!$A$2:$T$878,17,FALSE)</f>
        <v>0</v>
      </c>
      <c r="R839" s="124">
        <f>VLOOKUP(A839,BASE.!$A$2:$T$878,18,FALSE)</f>
        <v>93401</v>
      </c>
      <c r="S839" s="124" t="str">
        <f>VLOOKUP(A839,BASE.!$A$2:$T$878,19,FALSE)</f>
        <v>Se acompaña certificado de antecedentes financiares año 2019  aprobado por el Departamento de Supervisión financiera</v>
      </c>
      <c r="T839" s="169">
        <f>VLOOKUP(A839,BASE.!$A$2:$T$878,20,FALSE)</f>
        <v>41340</v>
      </c>
      <c r="U839" s="183">
        <v>7473</v>
      </c>
      <c r="V839" s="184">
        <v>21138171</v>
      </c>
      <c r="W839" s="184">
        <v>84069773</v>
      </c>
      <c r="X839" s="170">
        <v>44286</v>
      </c>
      <c r="Y839" s="166" t="s">
        <v>7879</v>
      </c>
      <c r="Z839" s="166" t="s">
        <v>7880</v>
      </c>
      <c r="AA839" s="183" t="s">
        <v>187</v>
      </c>
    </row>
    <row r="840" spans="1:27" x14ac:dyDescent="0.2">
      <c r="A840" s="183">
        <v>7473</v>
      </c>
      <c r="B840" s="124" t="str">
        <f>VLOOKUP(A840,BASE.!$A$2:$T$878,2,FALSE)</f>
        <v>Fundación Creseres</v>
      </c>
      <c r="C840" s="124">
        <f>VLOOKUP(A840,BASE.!$A$2:$T$878,3,FALSE)</f>
        <v>650587340</v>
      </c>
      <c r="D840" s="124" t="str">
        <f>VLOOKUP(A840,BASE.!$A$2:$T$878,4,FALSE)</f>
        <v>Fundación de Derecho Privado.</v>
      </c>
      <c r="E840" s="124" t="str">
        <f>VLOOKUP(A840,BASE.!$A$2:$T$878,5,FALSE)</f>
        <v xml:space="preserve">Registro Nacional de Personas Jurídicas Nº860, del Servicio de Registro Civil e Identificación.
Fecha de concesión de Personalidad Jurídica: 19 de julio de 2012.
</v>
      </c>
      <c r="F840" s="124" t="str">
        <f>VLOOKUP(A840,BASE.!$A$2:$T$878,6,FALSE)</f>
        <v>Certificado de Vigencia Folio Nº 500355159900, de fecha 9 de noviembre de 2020, del Servicio de Registro Civil e Identificación.</v>
      </c>
      <c r="G840" s="124" t="str">
        <f>VLOOKUP(A840,BASE.!$A$2:$T$878,7,FALSE)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0" s="124" t="str">
        <f>VLOOKUP(A840,BASE.!$A$2:$T$878,8,FALSE)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0" s="124" t="str">
        <f>VLOOKUP(A840,BASE.!$A$2:$T$878,9,FALSE)</f>
        <v xml:space="preserve">Dos años </v>
      </c>
      <c r="J840" s="124" t="str">
        <f>VLOOKUP(A840,BASE.!$A$2:$T$878,10,FALSE)</f>
        <v xml:space="preserve">                         Última Elección de Directorio: 31 de marzo de 2020.
Duración: agosto 2020 a agosto de 2022.
</v>
      </c>
      <c r="K840" s="124" t="str">
        <f>VLOOKUP(A840,BASE.!$A$2:$T$878,11,FALSE)</f>
        <v xml:space="preserve">Carmen Gloria Hidalgo Belmar 
</v>
      </c>
      <c r="L840" s="124" t="str">
        <f>VLOOKUP(A840,BASE.!$A$2:$T$878,12,FALSE)</f>
        <v xml:space="preserve">O'higgins 416A comuna de Temuco, región de La Araucanía.
</v>
      </c>
      <c r="M840" s="124" t="str">
        <f>VLOOKUP(A840,BASE.!$A$2:$T$878,13,FALSE)</f>
        <v>IX</v>
      </c>
      <c r="N840" s="124" t="str">
        <f>VLOOKUP(A840,BASE.!$A$2:$T$878,14,FALSE)</f>
        <v>Temuco</v>
      </c>
      <c r="O840" s="124">
        <f>VLOOKUP(A840,BASE.!$A$2:$T$878,15,FALSE)</f>
        <v>0</v>
      </c>
      <c r="P840" s="124" t="str">
        <f>VLOOKUP(A840,BASE.!$A$2:$T$878,16,FALSE)</f>
        <v xml:space="preserve">: dirección@fundacioncreseres.cl </v>
      </c>
      <c r="Q840" s="124">
        <f>VLOOKUP(A840,BASE.!$A$2:$T$878,17,FALSE)</f>
        <v>0</v>
      </c>
      <c r="R840" s="124">
        <f>VLOOKUP(A840,BASE.!$A$2:$T$878,18,FALSE)</f>
        <v>93401</v>
      </c>
      <c r="S840" s="124" t="str">
        <f>VLOOKUP(A840,BASE.!$A$2:$T$878,19,FALSE)</f>
        <v>Se acompaña certificado de antecedentes financiares año 2019  aprobado por el Departamento de Supervisión financiera</v>
      </c>
      <c r="T840" s="169">
        <f>VLOOKUP(A840,BASE.!$A$2:$T$878,20,FALSE)</f>
        <v>41340</v>
      </c>
      <c r="U840" s="183">
        <v>7473</v>
      </c>
      <c r="V840" s="184">
        <v>8657928</v>
      </c>
      <c r="W840" s="184">
        <v>38190048</v>
      </c>
      <c r="X840" s="170">
        <v>44286</v>
      </c>
      <c r="Y840" s="166" t="s">
        <v>7879</v>
      </c>
      <c r="Z840" s="166" t="s">
        <v>7880</v>
      </c>
      <c r="AA840" s="183" t="s">
        <v>7941</v>
      </c>
    </row>
    <row r="841" spans="1:27" x14ac:dyDescent="0.2">
      <c r="A841" s="183">
        <v>7473</v>
      </c>
      <c r="B841" s="124" t="str">
        <f>VLOOKUP(A841,BASE.!$A$2:$T$878,2,FALSE)</f>
        <v>Fundación Creseres</v>
      </c>
      <c r="C841" s="124">
        <f>VLOOKUP(A841,BASE.!$A$2:$T$878,3,FALSE)</f>
        <v>650587340</v>
      </c>
      <c r="D841" s="124" t="str">
        <f>VLOOKUP(A841,BASE.!$A$2:$T$878,4,FALSE)</f>
        <v>Fundación de Derecho Privado.</v>
      </c>
      <c r="E841" s="124" t="str">
        <f>VLOOKUP(A841,BASE.!$A$2:$T$878,5,FALSE)</f>
        <v xml:space="preserve">Registro Nacional de Personas Jurídicas Nº860, del Servicio de Registro Civil e Identificación.
Fecha de concesión de Personalidad Jurídica: 19 de julio de 2012.
</v>
      </c>
      <c r="F841" s="124" t="str">
        <f>VLOOKUP(A841,BASE.!$A$2:$T$878,6,FALSE)</f>
        <v>Certificado de Vigencia Folio Nº 500355159900, de fecha 9 de noviembre de 2020, del Servicio de Registro Civil e Identificación.</v>
      </c>
      <c r="G841" s="124" t="str">
        <f>VLOOKUP(A841,BASE.!$A$2:$T$878,7,FALSE)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1" s="124" t="str">
        <f>VLOOKUP(A841,BASE.!$A$2:$T$878,8,FALSE)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1" s="124" t="str">
        <f>VLOOKUP(A841,BASE.!$A$2:$T$878,9,FALSE)</f>
        <v xml:space="preserve">Dos años </v>
      </c>
      <c r="J841" s="124" t="str">
        <f>VLOOKUP(A841,BASE.!$A$2:$T$878,10,FALSE)</f>
        <v xml:space="preserve">                         Última Elección de Directorio: 31 de marzo de 2020.
Duración: agosto 2020 a agosto de 2022.
</v>
      </c>
      <c r="K841" s="124" t="str">
        <f>VLOOKUP(A841,BASE.!$A$2:$T$878,11,FALSE)</f>
        <v xml:space="preserve">Carmen Gloria Hidalgo Belmar 
</v>
      </c>
      <c r="L841" s="124" t="str">
        <f>VLOOKUP(A841,BASE.!$A$2:$T$878,12,FALSE)</f>
        <v xml:space="preserve">O'higgins 416A comuna de Temuco, región de La Araucanía.
</v>
      </c>
      <c r="M841" s="124" t="str">
        <f>VLOOKUP(A841,BASE.!$A$2:$T$878,13,FALSE)</f>
        <v>IX</v>
      </c>
      <c r="N841" s="124" t="str">
        <f>VLOOKUP(A841,BASE.!$A$2:$T$878,14,FALSE)</f>
        <v>Temuco</v>
      </c>
      <c r="O841" s="124">
        <f>VLOOKUP(A841,BASE.!$A$2:$T$878,15,FALSE)</f>
        <v>0</v>
      </c>
      <c r="P841" s="124" t="str">
        <f>VLOOKUP(A841,BASE.!$A$2:$T$878,16,FALSE)</f>
        <v xml:space="preserve">: dirección@fundacioncreseres.cl </v>
      </c>
      <c r="Q841" s="124">
        <f>VLOOKUP(A841,BASE.!$A$2:$T$878,17,FALSE)</f>
        <v>0</v>
      </c>
      <c r="R841" s="124">
        <f>VLOOKUP(A841,BASE.!$A$2:$T$878,18,FALSE)</f>
        <v>93401</v>
      </c>
      <c r="S841" s="124" t="str">
        <f>VLOOKUP(A841,BASE.!$A$2:$T$878,19,FALSE)</f>
        <v>Se acompaña certificado de antecedentes financiares año 2019  aprobado por el Departamento de Supervisión financiera</v>
      </c>
      <c r="T841" s="169">
        <f>VLOOKUP(A841,BASE.!$A$2:$T$878,20,FALSE)</f>
        <v>41340</v>
      </c>
      <c r="U841" s="183">
        <v>7473</v>
      </c>
      <c r="V841" s="184">
        <v>23260035</v>
      </c>
      <c r="W841" s="184">
        <v>72722247</v>
      </c>
      <c r="X841" s="170">
        <v>44286</v>
      </c>
      <c r="Y841" s="166" t="s">
        <v>7879</v>
      </c>
      <c r="Z841" s="166" t="s">
        <v>7880</v>
      </c>
      <c r="AA841" s="183" t="s">
        <v>7928</v>
      </c>
    </row>
    <row r="842" spans="1:27" x14ac:dyDescent="0.2">
      <c r="A842" s="183">
        <v>7473</v>
      </c>
      <c r="B842" s="124" t="str">
        <f>VLOOKUP(A842,BASE.!$A$2:$T$878,2,FALSE)</f>
        <v>Fundación Creseres</v>
      </c>
      <c r="C842" s="124">
        <f>VLOOKUP(A842,BASE.!$A$2:$T$878,3,FALSE)</f>
        <v>650587340</v>
      </c>
      <c r="D842" s="124" t="str">
        <f>VLOOKUP(A842,BASE.!$A$2:$T$878,4,FALSE)</f>
        <v>Fundación de Derecho Privado.</v>
      </c>
      <c r="E842" s="124" t="str">
        <f>VLOOKUP(A842,BASE.!$A$2:$T$878,5,FALSE)</f>
        <v xml:space="preserve">Registro Nacional de Personas Jurídicas Nº860, del Servicio de Registro Civil e Identificación.
Fecha de concesión de Personalidad Jurídica: 19 de julio de 2012.
</v>
      </c>
      <c r="F842" s="124" t="str">
        <f>VLOOKUP(A842,BASE.!$A$2:$T$878,6,FALSE)</f>
        <v>Certificado de Vigencia Folio Nº 500355159900, de fecha 9 de noviembre de 2020, del Servicio de Registro Civil e Identificación.</v>
      </c>
      <c r="G842" s="124" t="str">
        <f>VLOOKUP(A842,BASE.!$A$2:$T$878,7,FALSE)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2" s="124" t="str">
        <f>VLOOKUP(A842,BASE.!$A$2:$T$878,8,FALSE)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2" s="124" t="str">
        <f>VLOOKUP(A842,BASE.!$A$2:$T$878,9,FALSE)</f>
        <v xml:space="preserve">Dos años </v>
      </c>
      <c r="J842" s="124" t="str">
        <f>VLOOKUP(A842,BASE.!$A$2:$T$878,10,FALSE)</f>
        <v xml:space="preserve">                         Última Elección de Directorio: 31 de marzo de 2020.
Duración: agosto 2020 a agosto de 2022.
</v>
      </c>
      <c r="K842" s="124" t="str">
        <f>VLOOKUP(A842,BASE.!$A$2:$T$878,11,FALSE)</f>
        <v xml:space="preserve">Carmen Gloria Hidalgo Belmar 
</v>
      </c>
      <c r="L842" s="124" t="str">
        <f>VLOOKUP(A842,BASE.!$A$2:$T$878,12,FALSE)</f>
        <v xml:space="preserve">O'higgins 416A comuna de Temuco, región de La Araucanía.
</v>
      </c>
      <c r="M842" s="124" t="str">
        <f>VLOOKUP(A842,BASE.!$A$2:$T$878,13,FALSE)</f>
        <v>IX</v>
      </c>
      <c r="N842" s="124" t="str">
        <f>VLOOKUP(A842,BASE.!$A$2:$T$878,14,FALSE)</f>
        <v>Temuco</v>
      </c>
      <c r="O842" s="124">
        <f>VLOOKUP(A842,BASE.!$A$2:$T$878,15,FALSE)</f>
        <v>0</v>
      </c>
      <c r="P842" s="124" t="str">
        <f>VLOOKUP(A842,BASE.!$A$2:$T$878,16,FALSE)</f>
        <v xml:space="preserve">: dirección@fundacioncreseres.cl </v>
      </c>
      <c r="Q842" s="124">
        <f>VLOOKUP(A842,BASE.!$A$2:$T$878,17,FALSE)</f>
        <v>0</v>
      </c>
      <c r="R842" s="124">
        <f>VLOOKUP(A842,BASE.!$A$2:$T$878,18,FALSE)</f>
        <v>93401</v>
      </c>
      <c r="S842" s="124" t="str">
        <f>VLOOKUP(A842,BASE.!$A$2:$T$878,19,FALSE)</f>
        <v>Se acompaña certificado de antecedentes financiares año 2019  aprobado por el Departamento de Supervisión financiera</v>
      </c>
      <c r="T842" s="169">
        <f>VLOOKUP(A842,BASE.!$A$2:$T$878,20,FALSE)</f>
        <v>41340</v>
      </c>
      <c r="U842" s="183">
        <v>7473</v>
      </c>
      <c r="V842" s="184">
        <v>8124690</v>
      </c>
      <c r="W842" s="184">
        <v>26242206</v>
      </c>
      <c r="X842" s="170">
        <v>44286</v>
      </c>
      <c r="Y842" s="166" t="s">
        <v>7879</v>
      </c>
      <c r="Z842" s="166" t="s">
        <v>7880</v>
      </c>
      <c r="AA842" s="183" t="s">
        <v>7931</v>
      </c>
    </row>
    <row r="843" spans="1:27" x14ac:dyDescent="0.2">
      <c r="A843" s="183">
        <v>7473</v>
      </c>
      <c r="B843" s="124" t="str">
        <f>VLOOKUP(A843,BASE.!$A$2:$T$878,2,FALSE)</f>
        <v>Fundación Creseres</v>
      </c>
      <c r="C843" s="124">
        <f>VLOOKUP(A843,BASE.!$A$2:$T$878,3,FALSE)</f>
        <v>650587340</v>
      </c>
      <c r="D843" s="124" t="str">
        <f>VLOOKUP(A843,BASE.!$A$2:$T$878,4,FALSE)</f>
        <v>Fundación de Derecho Privado.</v>
      </c>
      <c r="E843" s="124" t="str">
        <f>VLOOKUP(A843,BASE.!$A$2:$T$878,5,FALSE)</f>
        <v xml:space="preserve">Registro Nacional de Personas Jurídicas Nº860, del Servicio de Registro Civil e Identificación.
Fecha de concesión de Personalidad Jurídica: 19 de julio de 2012.
</v>
      </c>
      <c r="F843" s="124" t="str">
        <f>VLOOKUP(A843,BASE.!$A$2:$T$878,6,FALSE)</f>
        <v>Certificado de Vigencia Folio Nº 500355159900, de fecha 9 de noviembre de 2020, del Servicio de Registro Civil e Identificación.</v>
      </c>
      <c r="G843" s="124" t="str">
        <f>VLOOKUP(A843,BASE.!$A$2:$T$878,7,FALSE)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3" s="124" t="str">
        <f>VLOOKUP(A843,BASE.!$A$2:$T$878,8,FALSE)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3" s="124" t="str">
        <f>VLOOKUP(A843,BASE.!$A$2:$T$878,9,FALSE)</f>
        <v xml:space="preserve">Dos años </v>
      </c>
      <c r="J843" s="124" t="str">
        <f>VLOOKUP(A843,BASE.!$A$2:$T$878,10,FALSE)</f>
        <v xml:space="preserve">                         Última Elección de Directorio: 31 de marzo de 2020.
Duración: agosto 2020 a agosto de 2022.
</v>
      </c>
      <c r="K843" s="124" t="str">
        <f>VLOOKUP(A843,BASE.!$A$2:$T$878,11,FALSE)</f>
        <v xml:space="preserve">Carmen Gloria Hidalgo Belmar 
</v>
      </c>
      <c r="L843" s="124" t="str">
        <f>VLOOKUP(A843,BASE.!$A$2:$T$878,12,FALSE)</f>
        <v xml:space="preserve">O'higgins 416A comuna de Temuco, región de La Araucanía.
</v>
      </c>
      <c r="M843" s="124" t="str">
        <f>VLOOKUP(A843,BASE.!$A$2:$T$878,13,FALSE)</f>
        <v>IX</v>
      </c>
      <c r="N843" s="124" t="str">
        <f>VLOOKUP(A843,BASE.!$A$2:$T$878,14,FALSE)</f>
        <v>Temuco</v>
      </c>
      <c r="O843" s="124">
        <f>VLOOKUP(A843,BASE.!$A$2:$T$878,15,FALSE)</f>
        <v>0</v>
      </c>
      <c r="P843" s="124" t="str">
        <f>VLOOKUP(A843,BASE.!$A$2:$T$878,16,FALSE)</f>
        <v xml:space="preserve">: dirección@fundacioncreseres.cl </v>
      </c>
      <c r="Q843" s="124">
        <f>VLOOKUP(A843,BASE.!$A$2:$T$878,17,FALSE)</f>
        <v>0</v>
      </c>
      <c r="R843" s="124">
        <f>VLOOKUP(A843,BASE.!$A$2:$T$878,18,FALSE)</f>
        <v>93401</v>
      </c>
      <c r="S843" s="124" t="str">
        <f>VLOOKUP(A843,BASE.!$A$2:$T$878,19,FALSE)</f>
        <v>Se acompaña certificado de antecedentes financiares año 2019  aprobado por el Departamento de Supervisión financiera</v>
      </c>
      <c r="T843" s="169">
        <f>VLOOKUP(A843,BASE.!$A$2:$T$878,20,FALSE)</f>
        <v>41340</v>
      </c>
      <c r="U843" s="183">
        <v>7473</v>
      </c>
      <c r="V843" s="184">
        <v>6413280</v>
      </c>
      <c r="W843" s="184">
        <v>19239840</v>
      </c>
      <c r="X843" s="170">
        <v>44286</v>
      </c>
      <c r="Y843" s="166" t="s">
        <v>7879</v>
      </c>
      <c r="Z843" s="166" t="s">
        <v>7880</v>
      </c>
      <c r="AA843" s="183" t="s">
        <v>7899</v>
      </c>
    </row>
    <row r="844" spans="1:27" x14ac:dyDescent="0.2">
      <c r="A844" s="183">
        <v>7473</v>
      </c>
      <c r="B844" s="124" t="str">
        <f>VLOOKUP(A844,BASE.!$A$2:$T$878,2,FALSE)</f>
        <v>Fundación Creseres</v>
      </c>
      <c r="C844" s="124">
        <f>VLOOKUP(A844,BASE.!$A$2:$T$878,3,FALSE)</f>
        <v>650587340</v>
      </c>
      <c r="D844" s="124" t="str">
        <f>VLOOKUP(A844,BASE.!$A$2:$T$878,4,FALSE)</f>
        <v>Fundación de Derecho Privado.</v>
      </c>
      <c r="E844" s="124" t="str">
        <f>VLOOKUP(A844,BASE.!$A$2:$T$878,5,FALSE)</f>
        <v xml:space="preserve">Registro Nacional de Personas Jurídicas Nº860, del Servicio de Registro Civil e Identificación.
Fecha de concesión de Personalidad Jurídica: 19 de julio de 2012.
</v>
      </c>
      <c r="F844" s="124" t="str">
        <f>VLOOKUP(A844,BASE.!$A$2:$T$878,6,FALSE)</f>
        <v>Certificado de Vigencia Folio Nº 500355159900, de fecha 9 de noviembre de 2020, del Servicio de Registro Civil e Identificación.</v>
      </c>
      <c r="G844" s="124" t="str">
        <f>VLOOKUP(A844,BASE.!$A$2:$T$878,7,FALSE)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4" s="124" t="str">
        <f>VLOOKUP(A844,BASE.!$A$2:$T$878,8,FALSE)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4" s="124" t="str">
        <f>VLOOKUP(A844,BASE.!$A$2:$T$878,9,FALSE)</f>
        <v xml:space="preserve">Dos años </v>
      </c>
      <c r="J844" s="124" t="str">
        <f>VLOOKUP(A844,BASE.!$A$2:$T$878,10,FALSE)</f>
        <v xml:space="preserve">                         Última Elección de Directorio: 31 de marzo de 2020.
Duración: agosto 2020 a agosto de 2022.
</v>
      </c>
      <c r="K844" s="124" t="str">
        <f>VLOOKUP(A844,BASE.!$A$2:$T$878,11,FALSE)</f>
        <v xml:space="preserve">Carmen Gloria Hidalgo Belmar 
</v>
      </c>
      <c r="L844" s="124" t="str">
        <f>VLOOKUP(A844,BASE.!$A$2:$T$878,12,FALSE)</f>
        <v xml:space="preserve">O'higgins 416A comuna de Temuco, región de La Araucanía.
</v>
      </c>
      <c r="M844" s="124" t="str">
        <f>VLOOKUP(A844,BASE.!$A$2:$T$878,13,FALSE)</f>
        <v>IX</v>
      </c>
      <c r="N844" s="124" t="str">
        <f>VLOOKUP(A844,BASE.!$A$2:$T$878,14,FALSE)</f>
        <v>Temuco</v>
      </c>
      <c r="O844" s="124">
        <f>VLOOKUP(A844,BASE.!$A$2:$T$878,15,FALSE)</f>
        <v>0</v>
      </c>
      <c r="P844" s="124" t="str">
        <f>VLOOKUP(A844,BASE.!$A$2:$T$878,16,FALSE)</f>
        <v xml:space="preserve">: dirección@fundacioncreseres.cl </v>
      </c>
      <c r="Q844" s="124">
        <f>VLOOKUP(A844,BASE.!$A$2:$T$878,17,FALSE)</f>
        <v>0</v>
      </c>
      <c r="R844" s="124">
        <f>VLOOKUP(A844,BASE.!$A$2:$T$878,18,FALSE)</f>
        <v>93401</v>
      </c>
      <c r="S844" s="124" t="str">
        <f>VLOOKUP(A844,BASE.!$A$2:$T$878,19,FALSE)</f>
        <v>Se acompaña certificado de antecedentes financiares año 2019  aprobado por el Departamento de Supervisión financiera</v>
      </c>
      <c r="T844" s="169">
        <f>VLOOKUP(A844,BASE.!$A$2:$T$878,20,FALSE)</f>
        <v>41340</v>
      </c>
      <c r="U844" s="183">
        <v>7473</v>
      </c>
      <c r="V844" s="184">
        <v>18277848</v>
      </c>
      <c r="W844" s="184">
        <v>54833544</v>
      </c>
      <c r="X844" s="170">
        <v>44286</v>
      </c>
      <c r="Y844" s="166" t="s">
        <v>7879</v>
      </c>
      <c r="Z844" s="166" t="s">
        <v>7880</v>
      </c>
      <c r="AA844" s="183" t="s">
        <v>198</v>
      </c>
    </row>
    <row r="845" spans="1:27" x14ac:dyDescent="0.2">
      <c r="A845" s="183">
        <v>7475</v>
      </c>
      <c r="B845" s="124" t="str">
        <f>VLOOKUP(A845,BASE.!$A$2:$T$878,2,FALSE)</f>
        <v xml:space="preserve">
I. Municipalidad de Santiago
</v>
      </c>
      <c r="C845" s="124">
        <f>VLOOKUP(A845,BASE.!$A$2:$T$878,3,FALSE)</f>
        <v>690701006</v>
      </c>
      <c r="D845" s="124" t="str">
        <f>VLOOKUP(A845,BASE.!$A$2:$T$878,4,FALSE)</f>
        <v>Municipalidad</v>
      </c>
      <c r="E845" s="124" t="str">
        <f>VLOOKUP(A845,BASE.!$A$2:$T$878,5,FALSE)</f>
        <v>Constitución Política de la República, art. 107.</v>
      </c>
      <c r="F845" s="124" t="str">
        <f>VLOOKUP(A845,BASE.!$A$2:$T$878,6,FALSE)</f>
        <v>Indefinida.</v>
      </c>
      <c r="G845" s="124" t="str">
        <f>VLOOKUP(A845,BASE.!$A$2:$T$878,7,FALSE)</f>
        <v>Según Ley Orgánica Nº 18.695, arts. 1º al 4º.</v>
      </c>
      <c r="H845" s="124" t="str">
        <f>VLOOKUP(A845,BASE.!$A$2:$T$878,8,FALSE)</f>
        <v>no tiene</v>
      </c>
      <c r="I845" s="124">
        <f>VLOOKUP(A845,BASE.!$A$2:$T$878,9,FALSE)</f>
        <v>0</v>
      </c>
      <c r="J845" s="124">
        <f>VLOOKUP(A845,BASE.!$A$2:$T$878,10,FALSE)</f>
        <v>0</v>
      </c>
      <c r="K845" s="124" t="str">
        <f>VLOOKUP(A845,BASE.!$A$2:$T$878,11,FALSE)</f>
        <v xml:space="preserve">Felipe Alessandri Vergara, </v>
      </c>
      <c r="L845" s="124" t="str">
        <f>VLOOKUP(A845,BASE.!$A$2:$T$878,12,FALSE)</f>
        <v xml:space="preserve">Plaza de Armas s/n, Casilla 52/D, comuna de Santiago, Región Metropolitana.
</v>
      </c>
      <c r="M845" s="124" t="str">
        <f>VLOOKUP(A845,BASE.!$A$2:$T$878,13,FALSE)</f>
        <v>XIII</v>
      </c>
      <c r="N845" s="124" t="str">
        <f>VLOOKUP(A845,BASE.!$A$2:$T$878,14,FALSE)</f>
        <v>Santiago</v>
      </c>
      <c r="O845" s="124" t="str">
        <f>VLOOKUP(A845,BASE.!$A$2:$T$878,15,FALSE)</f>
        <v xml:space="preserve">Fono (02) 27136602
</v>
      </c>
      <c r="P845" s="124" t="str">
        <f>VLOOKUP(A845,BASE.!$A$2:$T$878,16,FALSE)</f>
        <v xml:space="preserve">santiago@munstgo.cl </v>
      </c>
      <c r="Q845" s="124">
        <f>VLOOKUP(A845,BASE.!$A$2:$T$878,17,FALSE)</f>
        <v>0</v>
      </c>
      <c r="R845" s="124">
        <f>VLOOKUP(A845,BASE.!$A$2:$T$878,18,FALSE)</f>
        <v>91001</v>
      </c>
      <c r="S845" s="124" t="str">
        <f>VLOOKUP(A845,BASE.!$A$2:$T$878,19,FALSE)</f>
        <v xml:space="preserve">No se acompañan. Aplica Informe Jurídico Nº 09, de fecha 14 de marzo de 2011 del Departamento Jurídico y Dictamen Nº 070791, de 2009, de la Contraloría General de la República.  
</v>
      </c>
      <c r="T845" s="169">
        <f>VLOOKUP(A845,BASE.!$A$2:$T$878,20,FALSE)</f>
        <v>41361</v>
      </c>
      <c r="U845" s="183">
        <v>7475</v>
      </c>
      <c r="V845" s="184">
        <v>5723680</v>
      </c>
      <c r="W845" s="184">
        <v>11613360</v>
      </c>
      <c r="X845" s="170">
        <v>44286</v>
      </c>
      <c r="Y845" s="166" t="s">
        <v>7879</v>
      </c>
      <c r="Z845" s="166" t="s">
        <v>7880</v>
      </c>
      <c r="AA845" s="183" t="s">
        <v>6479</v>
      </c>
    </row>
    <row r="846" spans="1:27" x14ac:dyDescent="0.2">
      <c r="A846" s="183">
        <v>7478</v>
      </c>
      <c r="B846" s="124" t="str">
        <f>VLOOKUP(A846,BASE.!$A$2:$T$878,2,FALSE)</f>
        <v xml:space="preserve">
FUNDACIÓN PROYECTO B. 
</v>
      </c>
      <c r="C846" s="124">
        <f>VLOOKUP(A846,BASE.!$A$2:$T$878,3,FALSE)</f>
        <v>650450957</v>
      </c>
      <c r="D846" s="124" t="str">
        <f>VLOOKUP(A846,BASE.!$A$2:$T$878,4,FALSE)</f>
        <v>Fundación de Derecho Privado, Sin Fines de Lucro</v>
      </c>
      <c r="E846" s="124" t="str">
        <f>VLOOKUP(A846,BASE.!$A$2:$T$878,5,FALSE)</f>
        <v xml:space="preserve">Decreto Exento Nº 3715, de fecha 24 de agosto del 2011. </v>
      </c>
      <c r="F846" s="124" t="str">
        <f>VLOOKUP(A846,BASE.!$A$2:$T$878,6,FALSE)</f>
        <v xml:space="preserve">Certificado de Vigencia folio N° 500355307489, de fecha 10 de noviembre de 2020, del Servicio de Registro Civil e Identificación.
</v>
      </c>
      <c r="G846" s="124" t="str">
        <f>VLOOKUP(A846,BASE.!$A$2:$T$878,7,FALSE)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46" s="124" t="str">
        <f>VLOOKUP(A846,BASE.!$A$2:$T$878,8,FALSE)</f>
        <v xml:space="preserve">Presidente:
Agustín Riesco Guzmán
Vicepresidente:
Rafael Rodríguez Walker
Tesorero:
Trinidad Luengo Montt
Secretario:
Andrés Cabello Violic,
Directora Ejecutiva: 
Soledad Burgos Errázuriz
Directores:
Nicolás Valdivieso Undurraga
</v>
      </c>
      <c r="I846" s="124" t="str">
        <f>VLOOKUP(A846,BASE.!$A$2:$T$878,9,FALSE)</f>
        <v xml:space="preserve">Tres años, conforme al texto refundido de los Estatutos, según da cuenta la escritura pública de fecha 29 de junio de 2017, Repertorio 14.859-2017, del Notario Público Eduardo Diez Morello. </v>
      </c>
      <c r="J846" s="124" t="str">
        <f>VLOOKUP(A846,BASE.!$A$2:$T$878,10,FALSE)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46" s="124" t="str">
        <f>VLOOKUP(A846,BASE.!$A$2:$T$878,11,FALSE)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46" s="124" t="str">
        <f>VLOOKUP(A846,BASE.!$A$2:$T$878,12,FALSE)</f>
        <v xml:space="preserve">Eliodoro Yáñez N° 869, comuna de Providencia, Región Metropolitana.
</v>
      </c>
      <c r="M846" s="124" t="str">
        <f>VLOOKUP(A846,BASE.!$A$2:$T$878,13,FALSE)</f>
        <v>XIII</v>
      </c>
      <c r="N846" s="124" t="str">
        <f>VLOOKUP(A846,BASE.!$A$2:$T$878,14,FALSE)</f>
        <v xml:space="preserve"> Providencia</v>
      </c>
      <c r="O846" s="124" t="str">
        <f>VLOOKUP(A846,BASE.!$A$2:$T$878,15,FALSE)</f>
        <v>Fonos: 225476300 – 9-77974928</v>
      </c>
      <c r="P846" s="124" t="str">
        <f>VLOOKUP(A846,BASE.!$A$2:$T$878,16,FALSE)</f>
        <v xml:space="preserve">Correo electrónico: contacto@proyectob.cl </v>
      </c>
      <c r="Q846" s="124">
        <f>VLOOKUP(A846,BASE.!$A$2:$T$878,17,FALSE)</f>
        <v>0</v>
      </c>
      <c r="R846" s="124" t="str">
        <f>VLOOKUP(A846,BASE.!$A$2:$T$878,18,FALSE)</f>
        <v>93401: Institución de Asistencia Social</v>
      </c>
      <c r="S846" s="124" t="str">
        <f>VLOOKUP(A846,BASE.!$A$2:$T$878,19,FALSE)</f>
        <v xml:space="preserve">
Se acompaña certificado financiero correspondiente al 2019, aprobado por el Subdepartamento de Supervisión Financiera.</v>
      </c>
      <c r="T846" s="169">
        <f>VLOOKUP(A846,BASE.!$A$2:$T$878,20,FALSE)</f>
        <v>41411</v>
      </c>
      <c r="U846" s="183">
        <v>7478</v>
      </c>
      <c r="V846" s="184">
        <v>7230973</v>
      </c>
      <c r="W846" s="184">
        <v>23393818</v>
      </c>
      <c r="X846" s="170">
        <v>44286</v>
      </c>
      <c r="Y846" s="166" t="s">
        <v>7879</v>
      </c>
      <c r="Z846" s="166" t="s">
        <v>7880</v>
      </c>
      <c r="AA846" s="183" t="s">
        <v>78</v>
      </c>
    </row>
    <row r="847" spans="1:27" x14ac:dyDescent="0.2">
      <c r="A847" s="183">
        <v>7480</v>
      </c>
      <c r="B847" s="124" t="str">
        <f>VLOOKUP(A847,BASE.!$A$2:$T$878,2,FALSE)</f>
        <v xml:space="preserve">
I. Municipalidad de Curanilahue
</v>
      </c>
      <c r="C847" s="124">
        <f>VLOOKUP(A847,BASE.!$A$2:$T$878,3,FALSE)</f>
        <v>691602001</v>
      </c>
      <c r="D847" s="124" t="str">
        <f>VLOOKUP(A847,BASE.!$A$2:$T$878,4,FALSE)</f>
        <v>Municipalidad</v>
      </c>
      <c r="E847" s="124" t="str">
        <f>VLOOKUP(A847,BASE.!$A$2:$T$878,5,FALSE)</f>
        <v>Constitución Política de la República, art. 107.</v>
      </c>
      <c r="F847" s="124" t="str">
        <f>VLOOKUP(A847,BASE.!$A$2:$T$878,6,FALSE)</f>
        <v>Indefinida.</v>
      </c>
      <c r="G847" s="124" t="str">
        <f>VLOOKUP(A847,BASE.!$A$2:$T$878,7,FALSE)</f>
        <v>Según Ley Orgánica Nº 18.695, arts. 1º al 4º.</v>
      </c>
      <c r="H847" s="124" t="str">
        <f>VLOOKUP(A847,BASE.!$A$2:$T$878,8,FALSE)</f>
        <v>no tiene</v>
      </c>
      <c r="I847" s="124">
        <f>VLOOKUP(A847,BASE.!$A$2:$T$878,9,FALSE)</f>
        <v>0</v>
      </c>
      <c r="J847" s="124">
        <f>VLOOKUP(A847,BASE.!$A$2:$T$878,10,FALSE)</f>
        <v>0</v>
      </c>
      <c r="K847" s="124" t="str">
        <f>VLOOKUP(A847,BASE.!$A$2:$T$878,11,FALSE)</f>
        <v xml:space="preserve">Luis Alberto Gengnagel Gutiérrez, </v>
      </c>
      <c r="L847" s="124" t="str">
        <f>VLOOKUP(A847,BASE.!$A$2:$T$878,12,FALSE)</f>
        <v xml:space="preserve">Ernesto Riquelme Nº701, comuna de Curanilahue
</v>
      </c>
      <c r="M847" s="124" t="str">
        <f>VLOOKUP(A847,BASE.!$A$2:$T$878,13,FALSE)</f>
        <v>VIII</v>
      </c>
      <c r="N847" s="124" t="str">
        <f>VLOOKUP(A847,BASE.!$A$2:$T$878,14,FALSE)</f>
        <v>Curanilahue</v>
      </c>
      <c r="O847" s="124" t="str">
        <f>VLOOKUP(A847,BASE.!$A$2:$T$878,15,FALSE)</f>
        <v>Fono (41) - 2405900</v>
      </c>
      <c r="P847" s="124" t="str">
        <f>VLOOKUP(A847,BASE.!$A$2:$T$878,16,FALSE)</f>
        <v xml:space="preserve">curanil@munichue.cl
alcalde@minichue.cl, Beatriz.arnado@munichue.cl, secretaria.alcaldia@munichue.cl.
</v>
      </c>
      <c r="Q847" s="124">
        <f>VLOOKUP(A847,BASE.!$A$2:$T$878,17,FALSE)</f>
        <v>0</v>
      </c>
      <c r="R847" s="124">
        <f>VLOOKUP(A847,BASE.!$A$2:$T$878,18,FALSE)</f>
        <v>91001</v>
      </c>
      <c r="S847" s="124" t="str">
        <f>VLOOKUP(A847,BASE.!$A$2:$T$878,19,FALSE)</f>
        <v xml:space="preserve">No se acompañan. Aplica Informe Jurídico Nº 09, de  fecha 14 de marzo de 2011 del Departamento Jurídico y Dictamen Nº 070791, de 2009, de la Contraloría General de la República.  
</v>
      </c>
      <c r="T847" s="169">
        <f>VLOOKUP(A847,BASE.!$A$2:$T$878,20,FALSE)</f>
        <v>41443</v>
      </c>
      <c r="U847" s="183">
        <v>7480</v>
      </c>
      <c r="V847" s="184">
        <v>4078122</v>
      </c>
      <c r="W847" s="184">
        <v>8274519</v>
      </c>
      <c r="X847" s="170">
        <v>44286</v>
      </c>
      <c r="Y847" s="166" t="s">
        <v>7879</v>
      </c>
      <c r="Z847" s="166" t="s">
        <v>7880</v>
      </c>
      <c r="AA847" s="183" t="s">
        <v>7903</v>
      </c>
    </row>
    <row r="848" spans="1:27" x14ac:dyDescent="0.2">
      <c r="A848" s="183">
        <v>7481</v>
      </c>
      <c r="B848" s="124" t="str">
        <f>VLOOKUP(A848,BASE.!$A$2:$T$878,2,FALSE)</f>
        <v>Organización No Gubernamental de Desarrollo - Corporación de Apoyo y Promoción de la Equidad e Inclusión Social, (O.N.G. COORPORACIÓN CAPREIS)</v>
      </c>
      <c r="C848" s="124">
        <f>VLOOKUP(A848,BASE.!$A$2:$T$878,3,FALSE)</f>
        <v>650699602</v>
      </c>
      <c r="D848" s="124" t="str">
        <f>VLOOKUP(A848,BASE.!$A$2:$T$878,4,FALSE)</f>
        <v>Corporación de Derecho Privado.</v>
      </c>
      <c r="E848" s="124" t="str">
        <f>VLOOKUP(A848,BASE.!$A$2:$T$878,5,FALSE)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48" s="124" t="str">
        <f>VLOOKUP(A848,BASE.!$A$2:$T$878,6,FALSE)</f>
        <v>Certificado de Vigencia Folio Nº 500298785768, de 21 de febrero de 2020, emitido por el Servicio de Registro Civil e Identificación.</v>
      </c>
      <c r="G848" s="124" t="str">
        <f>VLOOKUP(A848,BASE.!$A$2:$T$878,7,FALSE)</f>
        <v xml:space="preserve"> La Corporación tendrá por finalidad u objetivo: la promoción del desarrollo, especialmente de las personas, familias, grupos y comunidades que viven en condiciones de pobreza y/o marginalidad.
</v>
      </c>
      <c r="H848" s="124" t="str">
        <f>VLOOKUP(A848,BASE.!$A$2:$T$878,8,FALSE)</f>
        <v xml:space="preserve">Presidente: Denisse Vanessa Araya Gallardo, 
Tesorera: Viviana Andrea Morales Aranda
Secretaria: María Fernanda Codina Cáceres
Director Ejecutivo: Ramiro Rodrigo González Figueroa,
</v>
      </c>
      <c r="I848" s="124" t="str">
        <f>VLOOKUP(A848,BASE.!$A$2:$T$878,9,FALSE)</f>
        <v>3 años.</v>
      </c>
      <c r="J848" s="124" t="str">
        <f>VLOOKUP(A848,BASE.!$A$2:$T$878,10,FALSE)</f>
        <v>De 06 de junio de 2019 a 06 de junio de 2022.</v>
      </c>
      <c r="K848" s="124" t="str">
        <f>VLOOKUP(A848,BASE.!$A$2:$T$878,11,FALSE)</f>
        <v xml:space="preserve">Presidente: Denisse Vanessa Araya Gallardo
Director Ejecutivo: Ramiro Rodrigo González Figueroa
</v>
      </c>
      <c r="L848" s="124" t="str">
        <f>VLOOKUP(A848,BASE.!$A$2:$T$878,12,FALSE)</f>
        <v xml:space="preserve">General Velásquez Nº 1516, Villa Carmen y Dolores, San Felipe, Región de Valparaíso. 
</v>
      </c>
      <c r="M848" s="124" t="str">
        <f>VLOOKUP(A848,BASE.!$A$2:$T$878,13,FALSE)</f>
        <v>XIII</v>
      </c>
      <c r="N848" s="124" t="str">
        <f>VLOOKUP(A848,BASE.!$A$2:$T$878,14,FALSE)</f>
        <v>San Felipe</v>
      </c>
      <c r="O848" s="124" t="str">
        <f>VLOOKUP(A848,BASE.!$A$2:$T$878,15,FALSE)</f>
        <v>Teléfonos: (34) 2359956
Celular: 56 (9) 81498358</v>
      </c>
      <c r="P848" s="124" t="str">
        <f>VLOOKUP(A848,BASE.!$A$2:$T$878,16,FALSE)</f>
        <v>: capreis@capreis.cl</v>
      </c>
      <c r="Q848" s="124">
        <f>VLOOKUP(A848,BASE.!$A$2:$T$878,17,FALSE)</f>
        <v>0</v>
      </c>
      <c r="R848" s="124" t="str">
        <f>VLOOKUP(A848,BASE.!$A$2:$T$878,18,FALSE)</f>
        <v>93401: Institución de Asistencia Social</v>
      </c>
      <c r="S848" s="124" t="str">
        <f>VLOOKUP(A848,BASE.!$A$2:$T$878,19,FALSE)</f>
        <v xml:space="preserve">Certificado correspondiente al año 2019 aprobados por el Sub Departamento de Supervisión Financiera.
</v>
      </c>
      <c r="T848" s="169">
        <f>VLOOKUP(A848,BASE.!$A$2:$T$878,20,FALSE)</f>
        <v>41463</v>
      </c>
      <c r="U848" s="183">
        <v>7481</v>
      </c>
      <c r="V848" s="184">
        <v>34967892</v>
      </c>
      <c r="W848" s="184">
        <v>96773292</v>
      </c>
      <c r="X848" s="170">
        <v>44286</v>
      </c>
      <c r="Y848" s="166" t="s">
        <v>7879</v>
      </c>
      <c r="Z848" s="166" t="s">
        <v>7880</v>
      </c>
      <c r="AA848" s="183" t="s">
        <v>8010</v>
      </c>
    </row>
    <row r="849" spans="1:27" x14ac:dyDescent="0.2">
      <c r="A849" s="183">
        <v>7481</v>
      </c>
      <c r="B849" s="124" t="str">
        <f>VLOOKUP(A849,BASE.!$A$2:$T$878,2,FALSE)</f>
        <v>Organización No Gubernamental de Desarrollo - Corporación de Apoyo y Promoción de la Equidad e Inclusión Social, (O.N.G. COORPORACIÓN CAPREIS)</v>
      </c>
      <c r="C849" s="124">
        <f>VLOOKUP(A849,BASE.!$A$2:$T$878,3,FALSE)</f>
        <v>650699602</v>
      </c>
      <c r="D849" s="124" t="str">
        <f>VLOOKUP(A849,BASE.!$A$2:$T$878,4,FALSE)</f>
        <v>Corporación de Derecho Privado.</v>
      </c>
      <c r="E849" s="124" t="str">
        <f>VLOOKUP(A849,BASE.!$A$2:$T$878,5,FALSE)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49" s="124" t="str">
        <f>VLOOKUP(A849,BASE.!$A$2:$T$878,6,FALSE)</f>
        <v>Certificado de Vigencia Folio Nº 500298785768, de 21 de febrero de 2020, emitido por el Servicio de Registro Civil e Identificación.</v>
      </c>
      <c r="G849" s="124" t="str">
        <f>VLOOKUP(A849,BASE.!$A$2:$T$878,7,FALSE)</f>
        <v xml:space="preserve"> La Corporación tendrá por finalidad u objetivo: la promoción del desarrollo, especialmente de las personas, familias, grupos y comunidades que viven en condiciones de pobreza y/o marginalidad.
</v>
      </c>
      <c r="H849" s="124" t="str">
        <f>VLOOKUP(A849,BASE.!$A$2:$T$878,8,FALSE)</f>
        <v xml:space="preserve">Presidente: Denisse Vanessa Araya Gallardo, 
Tesorera: Viviana Andrea Morales Aranda
Secretaria: María Fernanda Codina Cáceres
Director Ejecutivo: Ramiro Rodrigo González Figueroa,
</v>
      </c>
      <c r="I849" s="124" t="str">
        <f>VLOOKUP(A849,BASE.!$A$2:$T$878,9,FALSE)</f>
        <v>3 años.</v>
      </c>
      <c r="J849" s="124" t="str">
        <f>VLOOKUP(A849,BASE.!$A$2:$T$878,10,FALSE)</f>
        <v>De 06 de junio de 2019 a 06 de junio de 2022.</v>
      </c>
      <c r="K849" s="124" t="str">
        <f>VLOOKUP(A849,BASE.!$A$2:$T$878,11,FALSE)</f>
        <v xml:space="preserve">Presidente: Denisse Vanessa Araya Gallardo
Director Ejecutivo: Ramiro Rodrigo González Figueroa
</v>
      </c>
      <c r="L849" s="124" t="str">
        <f>VLOOKUP(A849,BASE.!$A$2:$T$878,12,FALSE)</f>
        <v xml:space="preserve">General Velásquez Nº 1516, Villa Carmen y Dolores, San Felipe, Región de Valparaíso. 
</v>
      </c>
      <c r="M849" s="124" t="str">
        <f>VLOOKUP(A849,BASE.!$A$2:$T$878,13,FALSE)</f>
        <v>XIII</v>
      </c>
      <c r="N849" s="124" t="str">
        <f>VLOOKUP(A849,BASE.!$A$2:$T$878,14,FALSE)</f>
        <v>San Felipe</v>
      </c>
      <c r="O849" s="124" t="str">
        <f>VLOOKUP(A849,BASE.!$A$2:$T$878,15,FALSE)</f>
        <v>Teléfonos: (34) 2359956
Celular: 56 (9) 81498358</v>
      </c>
      <c r="P849" s="124" t="str">
        <f>VLOOKUP(A849,BASE.!$A$2:$T$878,16,FALSE)</f>
        <v>: capreis@capreis.cl</v>
      </c>
      <c r="Q849" s="124">
        <f>VLOOKUP(A849,BASE.!$A$2:$T$878,17,FALSE)</f>
        <v>0</v>
      </c>
      <c r="R849" s="124" t="str">
        <f>VLOOKUP(A849,BASE.!$A$2:$T$878,18,FALSE)</f>
        <v>93401: Institución de Asistencia Social</v>
      </c>
      <c r="S849" s="124" t="str">
        <f>VLOOKUP(A849,BASE.!$A$2:$T$878,19,FALSE)</f>
        <v xml:space="preserve">Certificado correspondiente al año 2019 aprobados por el Sub Departamento de Supervisión Financiera.
</v>
      </c>
      <c r="T849" s="169">
        <f>VLOOKUP(A849,BASE.!$A$2:$T$878,20,FALSE)</f>
        <v>41463</v>
      </c>
      <c r="U849" s="183">
        <v>7481</v>
      </c>
      <c r="V849" s="184">
        <v>54106016</v>
      </c>
      <c r="W849" s="184">
        <v>128617296</v>
      </c>
      <c r="X849" s="170">
        <v>44286</v>
      </c>
      <c r="Y849" s="166" t="s">
        <v>7879</v>
      </c>
      <c r="Z849" s="166" t="s">
        <v>7880</v>
      </c>
      <c r="AA849" s="183" t="s">
        <v>7887</v>
      </c>
    </row>
    <row r="850" spans="1:27" x14ac:dyDescent="0.2">
      <c r="A850" s="183">
        <v>7482</v>
      </c>
      <c r="B850" s="124" t="str">
        <f>VLOOKUP(A850,BASE.!$A$2:$T$878,2,FALSE)</f>
        <v xml:space="preserve">
I. Municipalidad de San Ignacio
</v>
      </c>
      <c r="C850" s="124">
        <f>VLOOKUP(A850,BASE.!$A$2:$T$878,3,FALSE)</f>
        <v>691413004</v>
      </c>
      <c r="D850" s="124" t="str">
        <f>VLOOKUP(A850,BASE.!$A$2:$T$878,4,FALSE)</f>
        <v>Municipalidad</v>
      </c>
      <c r="E850" s="124" t="str">
        <f>VLOOKUP(A850,BASE.!$A$2:$T$878,5,FALSE)</f>
        <v>Constitución Política de la República, art. 107.</v>
      </c>
      <c r="F850" s="124" t="str">
        <f>VLOOKUP(A850,BASE.!$A$2:$T$878,6,FALSE)</f>
        <v>Indefinida.</v>
      </c>
      <c r="G850" s="124" t="str">
        <f>VLOOKUP(A850,BASE.!$A$2:$T$878,7,FALSE)</f>
        <v>Según Ley Orgánica Nº 18.695, arts. 1º al 4º.</v>
      </c>
      <c r="H850" s="124" t="str">
        <f>VLOOKUP(A850,BASE.!$A$2:$T$878,8,FALSE)</f>
        <v>no tiene</v>
      </c>
      <c r="I850" s="124">
        <f>VLOOKUP(A850,BASE.!$A$2:$T$878,9,FALSE)</f>
        <v>0</v>
      </c>
      <c r="J850" s="124">
        <f>VLOOKUP(A850,BASE.!$A$2:$T$878,10,FALSE)</f>
        <v>0</v>
      </c>
      <c r="K850" s="124" t="str">
        <f>VLOOKUP(A850,BASE.!$A$2:$T$878,11,FALSE)</f>
        <v xml:space="preserve">Wilson Alejandro Olivares Bustamante
</v>
      </c>
      <c r="L850" s="124" t="str">
        <f>VLOOKUP(A850,BASE.!$A$2:$T$878,12,FALSE)</f>
        <v xml:space="preserve">Avenida Manuel Jesús Ortíz N° 599, San Ignacio, Provincia de Ñuble
</v>
      </c>
      <c r="M850" s="124" t="str">
        <f>VLOOKUP(A850,BASE.!$A$2:$T$878,13,FALSE)</f>
        <v>XVI</v>
      </c>
      <c r="N850" s="124">
        <f>VLOOKUP(A850,BASE.!$A$2:$T$878,14,FALSE)</f>
        <v>0</v>
      </c>
      <c r="O850" s="124" t="str">
        <f>VLOOKUP(A850,BASE.!$A$2:$T$878,15,FALSE)</f>
        <v xml:space="preserve">Fono: (042) 651006/651032/651007/651014. </v>
      </c>
      <c r="P850" s="124" t="str">
        <f>VLOOKUP(A850,BASE.!$A$2:$T$878,16,FALSE)</f>
        <v xml:space="preserve">alcaldia@munisanignacio.cl
 www.municipalidadsanignacio.cl
</v>
      </c>
      <c r="Q850" s="124">
        <f>VLOOKUP(A850,BASE.!$A$2:$T$878,17,FALSE)</f>
        <v>0</v>
      </c>
      <c r="R850" s="124">
        <f>VLOOKUP(A850,BASE.!$A$2:$T$878,18,FALSE)</f>
        <v>91001</v>
      </c>
      <c r="S850" s="124" t="str">
        <f>VLOOKUP(A850,BASE.!$A$2:$T$878,19,FALSE)</f>
        <v xml:space="preserve">No se acompañan. Aplica Informe Jurídico Nº 09, de  fecha 14 de marzo de 2011 del Departamento Jurídico y Dictamen Nº 070791, de 2009, de la Contraloría General de la República.  
</v>
      </c>
      <c r="T850" s="169">
        <f>VLOOKUP(A850,BASE.!$A$2:$T$878,20,FALSE)</f>
        <v>41495</v>
      </c>
      <c r="U850" s="183">
        <v>7482</v>
      </c>
      <c r="V850" s="184">
        <v>4893746</v>
      </c>
      <c r="W850" s="184">
        <v>9929422</v>
      </c>
      <c r="X850" s="170">
        <v>44286</v>
      </c>
      <c r="Y850" s="166" t="s">
        <v>7879</v>
      </c>
      <c r="Z850" s="166" t="s">
        <v>7880</v>
      </c>
      <c r="AA850" s="183" t="s">
        <v>8094</v>
      </c>
    </row>
    <row r="851" spans="1:27" x14ac:dyDescent="0.2">
      <c r="A851" s="183">
        <v>7487</v>
      </c>
      <c r="B851" s="124" t="str">
        <f>VLOOKUP(A851,BASE.!$A$2:$T$878,2,FALSE)</f>
        <v xml:space="preserve">
I. Municipalidad de FRESIA
</v>
      </c>
      <c r="C851" s="124" t="str">
        <f>VLOOKUP(A851,BASE.!$A$2:$T$878,3,FALSE)</f>
        <v>69220400K</v>
      </c>
      <c r="D851" s="124" t="str">
        <f>VLOOKUP(A851,BASE.!$A$2:$T$878,4,FALSE)</f>
        <v>Municipalidad</v>
      </c>
      <c r="E851" s="124" t="str">
        <f>VLOOKUP(A851,BASE.!$A$2:$T$878,5,FALSE)</f>
        <v>Constitución Política de la República, artículo 107.</v>
      </c>
      <c r="F851" s="124" t="str">
        <f>VLOOKUP(A851,BASE.!$A$2:$T$878,6,FALSE)</f>
        <v>Indefinida.</v>
      </c>
      <c r="G851" s="124" t="str">
        <f>VLOOKUP(A851,BASE.!$A$2:$T$878,7,FALSE)</f>
        <v>Según Ley Orgánica Nº 18.695, artículos 1º al 4º.</v>
      </c>
      <c r="H851" s="124" t="str">
        <f>VLOOKUP(A851,BASE.!$A$2:$T$878,8,FALSE)</f>
        <v>no tiene</v>
      </c>
      <c r="I851" s="124">
        <f>VLOOKUP(A851,BASE.!$A$2:$T$878,9,FALSE)</f>
        <v>0</v>
      </c>
      <c r="J851" s="124">
        <f>VLOOKUP(A851,BASE.!$A$2:$T$878,10,FALSE)</f>
        <v>0</v>
      </c>
      <c r="K851" s="124" t="str">
        <f>VLOOKUP(A851,BASE.!$A$2:$T$878,11,FALSE)</f>
        <v xml:space="preserve">Rodrigo Ernesto Guarda Barrientos. </v>
      </c>
      <c r="L851" s="124" t="str">
        <f>VLOOKUP(A851,BASE.!$A$2:$T$878,12,FALSE)</f>
        <v xml:space="preserve">San Francisco Nº 124, comuna de Fresia, Región de Los Lagos.
</v>
      </c>
      <c r="M851" s="124" t="str">
        <f>VLOOKUP(A851,BASE.!$A$2:$T$878,13,FALSE)</f>
        <v>X</v>
      </c>
      <c r="N851" s="124" t="str">
        <f>VLOOKUP(A851,BASE.!$A$2:$T$878,14,FALSE)</f>
        <v>Fresia</v>
      </c>
      <c r="O851" s="124" t="str">
        <f>VLOOKUP(A851,BASE.!$A$2:$T$878,15,FALSE)</f>
        <v>Fono: 065-2772700</v>
      </c>
      <c r="P851" s="124" t="str">
        <f>VLOOKUP(A851,BASE.!$A$2:$T$878,16,FALSE)</f>
        <v xml:space="preserve"> alcaldemunifresia@gmail.com
mgonzalez@munifresi@gmail.com (Secretario Municipal Mauro Gonzalez).</v>
      </c>
      <c r="Q851" s="124">
        <f>VLOOKUP(A851,BASE.!$A$2:$T$878,17,FALSE)</f>
        <v>0</v>
      </c>
      <c r="R851" s="124">
        <f>VLOOKUP(A851,BASE.!$A$2:$T$878,18,FALSE)</f>
        <v>91001</v>
      </c>
      <c r="S851" s="124" t="str">
        <f>VLOOKUP(A851,BASE.!$A$2:$T$878,19,FALSE)</f>
        <v>No se acompañan. Aplica Informe Jurídico Nº 09, de  fecha 14 de marzo de 2011 del Departamento Jurídico y Dictamen Nº 070791, de 2009, de la Contraloría General de la República</v>
      </c>
      <c r="T851" s="169">
        <f>VLOOKUP(A851,BASE.!$A$2:$T$878,20,FALSE)</f>
        <v>41547</v>
      </c>
      <c r="U851" s="183">
        <v>7487</v>
      </c>
      <c r="V851" s="184">
        <v>4078122</v>
      </c>
      <c r="W851" s="184">
        <v>12234366</v>
      </c>
      <c r="X851" s="170">
        <v>44286</v>
      </c>
      <c r="Y851" s="166" t="s">
        <v>7879</v>
      </c>
      <c r="Z851" s="166" t="s">
        <v>7880</v>
      </c>
      <c r="AA851" s="183" t="s">
        <v>8095</v>
      </c>
    </row>
    <row r="852" spans="1:27" x14ac:dyDescent="0.2">
      <c r="A852" s="183">
        <v>7488</v>
      </c>
      <c r="B852" s="124" t="str">
        <f>VLOOKUP(A852,BASE.!$A$2:$T$878,2,FALSE)</f>
        <v xml:space="preserve">
I. Municipalidad de Limache
</v>
      </c>
      <c r="C852" s="124">
        <f>VLOOKUP(A852,BASE.!$A$2:$T$878,3,FALSE)</f>
        <v>690611007</v>
      </c>
      <c r="D852" s="124" t="str">
        <f>VLOOKUP(A852,BASE.!$A$2:$T$878,4,FALSE)</f>
        <v>Municipalidad</v>
      </c>
      <c r="E852" s="124" t="str">
        <f>VLOOKUP(A852,BASE.!$A$2:$T$878,5,FALSE)</f>
        <v>Constitución Política de la República, artículo 107.</v>
      </c>
      <c r="F852" s="124" t="str">
        <f>VLOOKUP(A852,BASE.!$A$2:$T$878,6,FALSE)</f>
        <v>Indefinida.</v>
      </c>
      <c r="G852" s="124" t="str">
        <f>VLOOKUP(A852,BASE.!$A$2:$T$878,7,FALSE)</f>
        <v>Según Ley Orgánica Nº 18.695, artículos 1º al 4º.</v>
      </c>
      <c r="H852" s="124" t="str">
        <f>VLOOKUP(A852,BASE.!$A$2:$T$878,8,FALSE)</f>
        <v>no tiene</v>
      </c>
      <c r="I852" s="124">
        <f>VLOOKUP(A852,BASE.!$A$2:$T$878,9,FALSE)</f>
        <v>0</v>
      </c>
      <c r="J852" s="124">
        <f>VLOOKUP(A852,BASE.!$A$2:$T$878,10,FALSE)</f>
        <v>0</v>
      </c>
      <c r="K852" s="124" t="str">
        <f>VLOOKUP(A852,BASE.!$A$2:$T$878,11,FALSE)</f>
        <v xml:space="preserve">Daniel Morales Espíndola, </v>
      </c>
      <c r="L852" s="124" t="str">
        <f>VLOOKUP(A852,BASE.!$A$2:$T$878,12,FALSE)</f>
        <v xml:space="preserve">Avenida Palmira Romano N° 340. Limache
</v>
      </c>
      <c r="M852" s="124" t="str">
        <f>VLOOKUP(A852,BASE.!$A$2:$T$878,13,FALSE)</f>
        <v>V</v>
      </c>
      <c r="N852" s="124" t="str">
        <f>VLOOKUP(A852,BASE.!$A$2:$T$878,14,FALSE)</f>
        <v xml:space="preserve"> Limache</v>
      </c>
      <c r="O852" s="124" t="str">
        <f>VLOOKUP(A852,BASE.!$A$2:$T$878,15,FALSE)</f>
        <v xml:space="preserve">Fono: 03-297200
</v>
      </c>
      <c r="P852" s="124">
        <f>VLOOKUP(A852,BASE.!$A$2:$T$878,16,FALSE)</f>
        <v>0</v>
      </c>
      <c r="Q852" s="124">
        <f>VLOOKUP(A852,BASE.!$A$2:$T$878,17,FALSE)</f>
        <v>0</v>
      </c>
      <c r="R852" s="124">
        <f>VLOOKUP(A852,BASE.!$A$2:$T$878,18,FALSE)</f>
        <v>91001</v>
      </c>
      <c r="S852" s="124" t="str">
        <f>VLOOKUP(A852,BASE.!$A$2:$T$878,19,FALSE)</f>
        <v>No corresponde</v>
      </c>
      <c r="T852" s="169">
        <f>VLOOKUP(A852,BASE.!$A$2:$T$878,20,FALSE)</f>
        <v>41563</v>
      </c>
      <c r="U852" s="183">
        <v>7488</v>
      </c>
      <c r="V852" s="184">
        <v>6582232</v>
      </c>
      <c r="W852" s="184">
        <v>9873348</v>
      </c>
      <c r="X852" s="170">
        <v>44286</v>
      </c>
      <c r="Y852" s="166" t="s">
        <v>7879</v>
      </c>
      <c r="Z852" s="166" t="s">
        <v>7880</v>
      </c>
      <c r="AA852" s="183" t="s">
        <v>8003</v>
      </c>
    </row>
    <row r="853" spans="1:27" x14ac:dyDescent="0.2">
      <c r="A853" s="183">
        <v>7491</v>
      </c>
      <c r="B853" s="124" t="str">
        <f>VLOOKUP(A853,BASE.!$A$2:$T$878,2,FALSE)</f>
        <v xml:space="preserve">
I. Municipalidad de Chiguayante
</v>
      </c>
      <c r="C853" s="124">
        <f>VLOOKUP(A853,BASE.!$A$2:$T$878,3,FALSE)</f>
        <v>692647009</v>
      </c>
      <c r="D853" s="124" t="str">
        <f>VLOOKUP(A853,BASE.!$A$2:$T$878,4,FALSE)</f>
        <v>Municipalidad</v>
      </c>
      <c r="E853" s="124" t="str">
        <f>VLOOKUP(A853,BASE.!$A$2:$T$878,5,FALSE)</f>
        <v>Constitución Política de la República, artículo 107.</v>
      </c>
      <c r="F853" s="124" t="str">
        <f>VLOOKUP(A853,BASE.!$A$2:$T$878,6,FALSE)</f>
        <v>Indefinida.</v>
      </c>
      <c r="G853" s="124" t="str">
        <f>VLOOKUP(A853,BASE.!$A$2:$T$878,7,FALSE)</f>
        <v>Según Ley Orgánica Nº 18.695, artículos 1º al 4º.</v>
      </c>
      <c r="H853" s="124" t="str">
        <f>VLOOKUP(A853,BASE.!$A$2:$T$878,8,FALSE)</f>
        <v>no tiene</v>
      </c>
      <c r="I853" s="124">
        <f>VLOOKUP(A853,BASE.!$A$2:$T$878,9,FALSE)</f>
        <v>0</v>
      </c>
      <c r="J853" s="124">
        <f>VLOOKUP(A853,BASE.!$A$2:$T$878,10,FALSE)</f>
        <v>0</v>
      </c>
      <c r="K853" s="124" t="str">
        <f>VLOOKUP(A853,BASE.!$A$2:$T$878,11,FALSE)</f>
        <v xml:space="preserve">José Antonio Rivas Villalobos. </v>
      </c>
      <c r="L853" s="124" t="str">
        <f>VLOOKUP(A853,BASE.!$A$2:$T$878,12,FALSE)</f>
        <v xml:space="preserve">Orozimbo Barbosa Nº 104, comuna de Chiguayante, Región del Biobío.
</v>
      </c>
      <c r="M853" s="124" t="str">
        <f>VLOOKUP(A853,BASE.!$A$2:$T$878,13,FALSE)</f>
        <v>VIII</v>
      </c>
      <c r="N853" s="124" t="str">
        <f>VLOOKUP(A853,BASE.!$A$2:$T$878,14,FALSE)</f>
        <v>Chiguayante</v>
      </c>
      <c r="O853" s="124" t="str">
        <f>VLOOKUP(A853,BASE.!$A$2:$T$878,15,FALSE)</f>
        <v xml:space="preserve">Fono: 41-2508100
         41-2508123
</v>
      </c>
      <c r="P853" s="124">
        <f>VLOOKUP(A853,BASE.!$A$2:$T$878,16,FALSE)</f>
        <v>0</v>
      </c>
      <c r="Q853" s="124">
        <f>VLOOKUP(A853,BASE.!$A$2:$T$878,17,FALSE)</f>
        <v>0</v>
      </c>
      <c r="R853" s="124">
        <f>VLOOKUP(A853,BASE.!$A$2:$T$878,18,FALSE)</f>
        <v>91001</v>
      </c>
      <c r="S853" s="124" t="str">
        <f>VLOOKUP(A853,BASE.!$A$2:$T$878,19,FALSE)</f>
        <v>No se acompañan. Aplica Informe Jurídico Nº 09, de  fecha 14 de marzo de 2011 del Departamento Jurídico y Dictamen Nº 070791, de 2009, de la Contraloría General de la República</v>
      </c>
      <c r="T853" s="169">
        <f>VLOOKUP(A853,BASE.!$A$2:$T$878,20,FALSE)</f>
        <v>41596</v>
      </c>
      <c r="U853" s="183">
        <v>7491</v>
      </c>
      <c r="V853" s="184">
        <v>6524995</v>
      </c>
      <c r="W853" s="184">
        <v>19574985</v>
      </c>
      <c r="X853" s="170">
        <v>44286</v>
      </c>
      <c r="Y853" s="166" t="s">
        <v>7879</v>
      </c>
      <c r="Z853" s="166" t="s">
        <v>7880</v>
      </c>
      <c r="AA853" s="183" t="s">
        <v>7910</v>
      </c>
    </row>
    <row r="854" spans="1:27" x14ac:dyDescent="0.2">
      <c r="A854" s="183">
        <v>7492</v>
      </c>
      <c r="B854" s="124" t="str">
        <f>VLOOKUP(A854,BASE.!$A$2:$T$878,2,FALSE)</f>
        <v xml:space="preserve">
Corporación Familia de Linares 
</v>
      </c>
      <c r="C854" s="124">
        <f>VLOOKUP(A854,BASE.!$A$2:$T$878,3,FALSE)</f>
        <v>650744136</v>
      </c>
      <c r="D854" s="124" t="str">
        <f>VLOOKUP(A854,BASE.!$A$2:$T$878,4,FALSE)</f>
        <v>Corporación de Derecho Privado</v>
      </c>
      <c r="E854" s="124" t="str">
        <f>VLOOKUP(A854,BASE.!$A$2:$T$878,5,FALSE)</f>
        <v>Otorgada mediante  Inscripción en el Registro Nacional de Personas Jurídicas sin fines de lucro, a cargo del Registro Civil e Identificación; Nº de Inscripción 145131, con fecha 28 de agosto de 2013; al amparo de la Ley Nº 20.500 de 2011.</v>
      </c>
      <c r="F854" s="124" t="str">
        <f>VLOOKUP(A854,BASE.!$A$2:$T$878,6,FALSE)</f>
        <v xml:space="preserve">
Certificado de Vigencia, Folio Nº 500348002683, de fecha 29 de septiembre de 2020, emitido por el Servicio de Registro Civil e Identificación 
</v>
      </c>
      <c r="G854" s="124" t="str">
        <f>VLOOKUP(A854,BASE.!$A$2:$T$878,7,FALSE)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54" s="124" t="str">
        <f>VLOOKUP(A854,BASE.!$A$2:$T$878,8,FALSE)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54" s="124" t="str">
        <f>VLOOKUP(A854,BASE.!$A$2:$T$878,9,FALSE)</f>
        <v>Durarán 02 años y seis meses en sus cargos</v>
      </c>
      <c r="J854" s="124" t="str">
        <f>VLOOKUP(A854,BASE.!$A$2:$T$878,10,FALSE)</f>
        <v>Del 06 de junio de 2018 al  al 06 de diciembre de 2020</v>
      </c>
      <c r="K854" s="124" t="str">
        <f>VLOOKUP(A854,BASE.!$A$2:$T$878,11,FALSE)</f>
        <v xml:space="preserve">Yasna Cancino Rosson
</v>
      </c>
      <c r="L854" s="124" t="str">
        <f>VLOOKUP(A854,BASE.!$A$2:$T$878,12,FALSE)</f>
        <v xml:space="preserve">Calle Patricio Lynch N° 108, de la ciudad de Linares. </v>
      </c>
      <c r="M854" s="124" t="str">
        <f>VLOOKUP(A854,BASE.!$A$2:$T$878,13,FALSE)</f>
        <v>VII</v>
      </c>
      <c r="N854" s="124" t="str">
        <f>VLOOKUP(A854,BASE.!$A$2:$T$878,14,FALSE)</f>
        <v xml:space="preserve">Linares. </v>
      </c>
      <c r="O854" s="124" t="str">
        <f>VLOOKUP(A854,BASE.!$A$2:$T$878,15,FALSE)</f>
        <v xml:space="preserve">73-2212168 y (984722392).  </v>
      </c>
      <c r="P854" s="124" t="str">
        <f>VLOOKUP(A854,BASE.!$A$2:$T$878,16,FALSE)</f>
        <v xml:space="preserve">cvf.renacer@gmail.com </v>
      </c>
      <c r="Q854" s="124">
        <f>VLOOKUP(A854,BASE.!$A$2:$T$878,17,FALSE)</f>
        <v>0</v>
      </c>
      <c r="R854" s="124" t="str">
        <f>VLOOKUP(A854,BASE.!$A$2:$T$878,18,FALSE)</f>
        <v xml:space="preserve">
93401: Instituciones de Asistencia Social.
</v>
      </c>
      <c r="S854" s="124" t="str">
        <f>VLOOKUP(A854,BASE.!$A$2:$T$878,19,FALSE)</f>
        <v>Se acompaña certificado financiero correspondiente al año 2019, remitido para aprobación del Sub Departamento de Supervisión Financiera Nacional.</v>
      </c>
      <c r="T854" s="169">
        <f>VLOOKUP(A854,BASE.!$A$2:$T$878,20,FALSE)</f>
        <v>41599</v>
      </c>
      <c r="U854" s="183">
        <v>7492</v>
      </c>
      <c r="V854" s="184">
        <v>0</v>
      </c>
      <c r="W854" s="184">
        <v>8195629</v>
      </c>
      <c r="X854" s="170">
        <v>44286</v>
      </c>
      <c r="Y854" s="166" t="s">
        <v>7879</v>
      </c>
      <c r="Z854" s="166" t="s">
        <v>7880</v>
      </c>
      <c r="AA854" s="183" t="s">
        <v>7993</v>
      </c>
    </row>
    <row r="855" spans="1:27" x14ac:dyDescent="0.2">
      <c r="A855" s="183">
        <v>7495</v>
      </c>
      <c r="B855" s="124" t="str">
        <f>VLOOKUP(A855,BASE.!$A$2:$T$878,2,FALSE)</f>
        <v xml:space="preserve">
I. Municipalidad de Padre Las Casas
</v>
      </c>
      <c r="C855" s="124">
        <f>VLOOKUP(A855,BASE.!$A$2:$T$878,3,FALSE)</f>
        <v>619550005</v>
      </c>
      <c r="D855" s="124" t="str">
        <f>VLOOKUP(A855,BASE.!$A$2:$T$878,4,FALSE)</f>
        <v>Municipalidad</v>
      </c>
      <c r="E855" s="124" t="str">
        <f>VLOOKUP(A855,BASE.!$A$2:$T$878,5,FALSE)</f>
        <v>Constitución Política de la República, artículo 107.</v>
      </c>
      <c r="F855" s="124" t="str">
        <f>VLOOKUP(A855,BASE.!$A$2:$T$878,6,FALSE)</f>
        <v>Indefinida.</v>
      </c>
      <c r="G855" s="124" t="str">
        <f>VLOOKUP(A855,BASE.!$A$2:$T$878,7,FALSE)</f>
        <v>Según Ley Orgánica Nº 18.695, artículos 1º al 4º.</v>
      </c>
      <c r="H855" s="124" t="str">
        <f>VLOOKUP(A855,BASE.!$A$2:$T$878,8,FALSE)</f>
        <v>no tiene</v>
      </c>
      <c r="I855" s="124">
        <f>VLOOKUP(A855,BASE.!$A$2:$T$878,9,FALSE)</f>
        <v>0</v>
      </c>
      <c r="J855" s="124">
        <f>VLOOKUP(A855,BASE.!$A$2:$T$878,10,FALSE)</f>
        <v>0</v>
      </c>
      <c r="K855" s="124" t="str">
        <f>VLOOKUP(A855,BASE.!$A$2:$T$878,11,FALSE)</f>
        <v xml:space="preserve">Juan Eduardo Delgado Castro </v>
      </c>
      <c r="L855" s="124" t="str">
        <f>VLOOKUP(A855,BASE.!$A$2:$T$878,12,FALSE)</f>
        <v xml:space="preserve">Maquehue Nº1441, comuna de Padre Las Casas, Región de La Araucanía.
</v>
      </c>
      <c r="M855" s="124" t="str">
        <f>VLOOKUP(A855,BASE.!$A$2:$T$878,13,FALSE)</f>
        <v>IX</v>
      </c>
      <c r="N855" s="124" t="str">
        <f>VLOOKUP(A855,BASE.!$A$2:$T$878,14,FALSE)</f>
        <v xml:space="preserve"> Padre Las Casas</v>
      </c>
      <c r="O855" s="124" t="str">
        <f>VLOOKUP(A855,BASE.!$A$2:$T$878,15,FALSE)</f>
        <v>Fono: 45-2- 590000</v>
      </c>
      <c r="P855" s="124" t="str">
        <f>VLOOKUP(A855,BASE.!$A$2:$T$878,16,FALSE)</f>
        <v xml:space="preserve"> alcaldía@padrelascasas.cl</v>
      </c>
      <c r="Q855" s="124">
        <f>VLOOKUP(A855,BASE.!$A$2:$T$878,17,FALSE)</f>
        <v>0</v>
      </c>
      <c r="R855" s="124">
        <f>VLOOKUP(A855,BASE.!$A$2:$T$878,18,FALSE)</f>
        <v>91001</v>
      </c>
      <c r="S855" s="124" t="str">
        <f>VLOOKUP(A855,BASE.!$A$2:$T$878,19,FALSE)</f>
        <v>No corresponde</v>
      </c>
      <c r="T855" s="169">
        <f>VLOOKUP(A855,BASE.!$A$2:$T$878,20,FALSE)</f>
        <v>41614</v>
      </c>
      <c r="U855" s="183">
        <v>7495</v>
      </c>
      <c r="V855" s="184">
        <v>6524995</v>
      </c>
      <c r="W855" s="184">
        <v>13239230</v>
      </c>
      <c r="X855" s="170">
        <v>44286</v>
      </c>
      <c r="Y855" s="166" t="s">
        <v>7879</v>
      </c>
      <c r="Z855" s="166" t="s">
        <v>7880</v>
      </c>
      <c r="AA855" s="183" t="s">
        <v>8051</v>
      </c>
    </row>
    <row r="856" spans="1:27" x14ac:dyDescent="0.2">
      <c r="A856" s="183">
        <v>7497</v>
      </c>
      <c r="B856" s="124" t="str">
        <f>VLOOKUP(A856,BASE.!$A$2:$T$878,2,FALSE)</f>
        <v xml:space="preserve">Fundación Reinventarse </v>
      </c>
      <c r="C856" s="124" t="str">
        <f>VLOOKUP(A856,BASE.!$A$2:$T$878,3,FALSE)</f>
        <v>65070018K</v>
      </c>
      <c r="D856" s="124" t="str">
        <f>VLOOKUP(A856,BASE.!$A$2:$T$878,4,FALSE)</f>
        <v>Fundación de Derecho Privado</v>
      </c>
      <c r="E856" s="124" t="str">
        <f>VLOOKUP(A856,BASE.!$A$2:$T$878,5,FALSE)</f>
        <v>Inscripción N°30734 de fecha 08 de Abril de 2013, del Registro de Personas Jurídicas, del Servicio de Registro Civil e Identificación.</v>
      </c>
      <c r="F856" s="124" t="str">
        <f>VLOOKUP(A856,BASE.!$A$2:$T$878,6,FALSE)</f>
        <v>Certificado de Vigencia Folio Nº 500227187103, de fecha 14 de mayo de 2019, del Servicio de Registro Civil e Identificación. 03-11-20 Se envía carta solicitando antecedentes actualizados al año 2020.</v>
      </c>
      <c r="G856" s="124" t="str">
        <f>VLOOKUP(A856,BASE.!$A$2:$T$878,7,FALSE)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56" s="124" t="str">
        <f>VLOOKUP(A856,BASE.!$A$2:$T$878,8,FALSE)</f>
        <v xml:space="preserve">PRESIDENTE: 
DARKO MICHEL LOUIT NEVISTIC
VICEPRESIDENTE 
FABIO MAGRIN 
SECRETARIO:
FRANCISCO JAVIER AGUIRRE GRAPIN
TESORERO: 
RODRIGO IZURIETA KAUSEL 
DIRECTOR:
CARLOS ANDRES DE COSTA-NORA MONTI 
</v>
      </c>
      <c r="I856" s="124" t="str">
        <f>VLOOKUP(A856,BASE.!$A$2:$T$878,9,FALSE)</f>
        <v>De acuerdo al artículo 08 de sus Estatutos, el Directorio durará tres años en sus funciones, pudiendo sus integrantes ser reelegidos para el período siguiente.</v>
      </c>
      <c r="J856" s="124" t="str">
        <f>VLOOKUP(A856,BASE.!$A$2:$T$878,10,FALSE)</f>
        <v>04 de septiembre de 2020 al 04 de septiembre de 2023</v>
      </c>
      <c r="K856" s="124" t="str">
        <f>VLOOKUP(A856,BASE.!$A$2:$T$878,11,FALSE)</f>
        <v>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v>
      </c>
      <c r="L856" s="124" t="str">
        <f>VLOOKUP(A856,BASE.!$A$2:$T$878,12,FALSE)</f>
        <v xml:space="preserve">Américo Vespucio Norte 0601, Quilicura. 
</v>
      </c>
      <c r="M856" s="124" t="str">
        <f>VLOOKUP(A856,BASE.!$A$2:$T$878,13,FALSE)</f>
        <v>XIII</v>
      </c>
      <c r="N856" s="124" t="str">
        <f>VLOOKUP(A856,BASE.!$A$2:$T$878,14,FALSE)</f>
        <v>Quilicura</v>
      </c>
      <c r="O856" s="124" t="str">
        <f>VLOOKUP(A856,BASE.!$A$2:$T$878,15,FALSE)</f>
        <v xml:space="preserve">Fonos 223653276, 223653197, 989067827. 
</v>
      </c>
      <c r="P856" s="124" t="str">
        <f>VLOOKUP(A856,BASE.!$A$2:$T$878,16,FALSE)</f>
        <v xml:space="preserve">Correos bernardo.vasquez@reinventarse.cl y jonathan.monsalve@reinventarse.cl
</v>
      </c>
      <c r="Q856" s="124">
        <f>VLOOKUP(A856,BASE.!$A$2:$T$878,17,FALSE)</f>
        <v>0</v>
      </c>
      <c r="R856" s="124" t="str">
        <f>VLOOKUP(A856,BASE.!$A$2:$T$878,18,FALSE)</f>
        <v>93401: Instituciones de Asistencia Social</v>
      </c>
      <c r="S856" s="124" t="str">
        <f>VLOOKUP(A856,BASE.!$A$2:$T$878,19,FALSE)</f>
        <v>Se acompaña certificado financiero correspondiente al año 2019, aprobados por  Supervisión Financiera Nacional.</v>
      </c>
      <c r="T856" s="169">
        <f>VLOOKUP(A856,BASE.!$A$2:$T$878,20,FALSE)</f>
        <v>41676</v>
      </c>
      <c r="U856" s="183">
        <v>7497</v>
      </c>
      <c r="V856" s="184">
        <v>8764816</v>
      </c>
      <c r="W856" s="184">
        <v>13147224</v>
      </c>
      <c r="X856" s="170">
        <v>44286</v>
      </c>
      <c r="Y856" s="166" t="s">
        <v>7879</v>
      </c>
      <c r="Z856" s="166" t="s">
        <v>7880</v>
      </c>
      <c r="AA856" s="183" t="s">
        <v>7930</v>
      </c>
    </row>
    <row r="857" spans="1:27" x14ac:dyDescent="0.2">
      <c r="A857" s="183">
        <v>7498</v>
      </c>
      <c r="B857" s="124" t="str">
        <f>VLOOKUP(A857,BASE.!$A$2:$T$878,2,FALSE)</f>
        <v>Organización No Gubernamental de Desarrollo - COVACHA</v>
      </c>
      <c r="C857" s="124">
        <f>VLOOKUP(A857,BASE.!$A$2:$T$878,3,FALSE)</f>
        <v>650789776</v>
      </c>
      <c r="D857" s="124" t="str">
        <f>VLOOKUP(A857,BASE.!$A$2:$T$878,4,FALSE)</f>
        <v>Asociación de Derecho Privado.</v>
      </c>
      <c r="E857" s="124" t="str">
        <f>VLOOKUP(A857,BASE.!$A$2:$T$878,5,FALSE)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57" s="124" t="str">
        <f>VLOOKUP(A857,BASE.!$A$2:$T$878,6,FALSE)</f>
        <v>Certificado de Vigencia Folio Nº 500339807539, de 10 de agosto de 2020, del Servicio de Registro Civil e Identificación.</v>
      </c>
      <c r="G857" s="124" t="str">
        <f>VLOOKUP(A857,BASE.!$A$2:$T$878,7,FALSE)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57" s="124" t="str">
        <f>VLOOKUP(A857,BASE.!$A$2:$T$878,8,FALSE)</f>
        <v xml:space="preserve">Presidente: Alejandro Renato Tapia Cerda  
Secretaria: Marlyn Jacqueline Cortés Barraza
Tesorera: Loreto Monserrat Espinoza Aguirre </v>
      </c>
      <c r="I857" s="124" t="str">
        <f>VLOOKUP(A857,BASE.!$A$2:$T$878,9,FALSE)</f>
        <v>5 años.</v>
      </c>
      <c r="J857" s="124" t="str">
        <f>VLOOKUP(A857,BASE.!$A$2:$T$878,10,FALSE)</f>
        <v>Ultimo Directorio: 04 de noviembre de 2015 al 04 de noviembre de 2020</v>
      </c>
      <c r="K857" s="124" t="str">
        <f>VLOOKUP(A857,BASE.!$A$2:$T$878,11,FALSE)</f>
        <v xml:space="preserve">Presidente: Alejandro Renato Tapia Cerda  
</v>
      </c>
      <c r="L857" s="124" t="str">
        <f>VLOOKUP(A857,BASE.!$A$2:$T$878,12,FALSE)</f>
        <v xml:space="preserve">Rucapedrera Nº 287, comuna de El Quisco, Región de Valparaíso.
</v>
      </c>
      <c r="M857" s="124" t="str">
        <f>VLOOKUP(A857,BASE.!$A$2:$T$878,13,FALSE)</f>
        <v>V</v>
      </c>
      <c r="N857" s="124" t="str">
        <f>VLOOKUP(A857,BASE.!$A$2:$T$878,14,FALSE)</f>
        <v xml:space="preserve"> El Quisco</v>
      </c>
      <c r="O857" s="124" t="str">
        <f>VLOOKUP(A857,BASE.!$A$2:$T$878,15,FALSE)</f>
        <v xml:space="preserve">Teléfonos: 35-2474371- 56-98412553 </v>
      </c>
      <c r="P857" s="124" t="str">
        <f>VLOOKUP(A857,BASE.!$A$2:$T$878,16,FALSE)</f>
        <v xml:space="preserve"> alejandro@covacha.cl</v>
      </c>
      <c r="Q857" s="124">
        <f>VLOOKUP(A857,BASE.!$A$2:$T$878,17,FALSE)</f>
        <v>0</v>
      </c>
      <c r="R857" s="124" t="str">
        <f>VLOOKUP(A857,BASE.!$A$2:$T$878,18,FALSE)</f>
        <v>93401: Institución de Asistencia Social</v>
      </c>
      <c r="S857" s="124" t="str">
        <f>VLOOKUP(A857,BASE.!$A$2:$T$878,19,FALSE)</f>
        <v>Certificado Antecedentes financieros año 2019, aprobados por el Sub Departamento de Supervisión Financiera Nacional</v>
      </c>
      <c r="T857" s="169">
        <f>VLOOKUP(A857,BASE.!$A$2:$T$878,20,FALSE)</f>
        <v>41717</v>
      </c>
      <c r="U857" s="183">
        <v>7498</v>
      </c>
      <c r="V857" s="184">
        <v>8533800</v>
      </c>
      <c r="W857" s="184">
        <v>25601400</v>
      </c>
      <c r="X857" s="170">
        <v>44286</v>
      </c>
      <c r="Y857" s="166" t="s">
        <v>7879</v>
      </c>
      <c r="Z857" s="166" t="s">
        <v>7880</v>
      </c>
      <c r="AA857" s="183" t="s">
        <v>7964</v>
      </c>
    </row>
    <row r="858" spans="1:27" x14ac:dyDescent="0.2">
      <c r="A858" s="183">
        <v>7499</v>
      </c>
      <c r="B858" s="124" t="str">
        <f>VLOOKUP(A858,BASE.!$A$2:$T$878,2,FALSE)</f>
        <v>Corporación Social y Educacional Renasci</v>
      </c>
      <c r="C858" s="124">
        <f>VLOOKUP(A858,BASE.!$A$2:$T$878,3,FALSE)</f>
        <v>650794826</v>
      </c>
      <c r="D858" s="124" t="str">
        <f>VLOOKUP(A858,BASE.!$A$2:$T$878,4,FALSE)</f>
        <v xml:space="preserve">Corporación </v>
      </c>
      <c r="E858" s="124" t="str">
        <f>VLOOKUP(A858,BASE.!$A$2:$T$878,5,FALSE)</f>
        <v>Otorgado mediante Certificado Nº 012/2013, de la Ilustre Municipalidad de Copiapó.</v>
      </c>
      <c r="F858" s="124" t="str">
        <f>VLOOKUP(A858,BASE.!$A$2:$T$878,6,FALSE)</f>
        <v>Certificado Folio Nº 500231789358, emitido por SRCeI con fecha 07 de junio de 2019.</v>
      </c>
      <c r="G858" s="124" t="str">
        <f>VLOOKUP(A858,BASE.!$A$2:$T$878,7,FALSE)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58" s="124" t="str">
        <f>VLOOKUP(A858,BASE.!$A$2:$T$878,8,FALSE)</f>
        <v xml:space="preserve">Presidente: Carlos Mauricio Gacitúa Godoy
Vicepresidente: Sofia Macarena Baez Herrera   
Tesorera: Paola Agley Pérez Zamora.       
Secretaria: Sofia Macarena Baez Herrera. 
</v>
      </c>
      <c r="I858" s="124" t="str">
        <f>VLOOKUP(A858,BASE.!$A$2:$T$878,9,FALSE)</f>
        <v xml:space="preserve">Durarán 5 años* en sus cargos, pudiendo ser reelegidos.
(*hay reforma de estatutos)
</v>
      </c>
      <c r="J858" s="124" t="str">
        <f>VLOOKUP(A858,BASE.!$A$2:$T$878,10,FALSE)</f>
        <v>Del 30 de mayo de 2019 al 30 de mayo de 2022.</v>
      </c>
      <c r="K858" s="124" t="str">
        <f>VLOOKUP(A858,BASE.!$A$2:$T$878,11,FALSE)</f>
        <v xml:space="preserve">Presidente: Carlos Mauricio Gacitua Godoy.
Presidente Suplente: Natalia Donoso Pérez. Actuará con las mismas funciones y facultades que el presidente Titular en caso de ausencia de este. 
</v>
      </c>
      <c r="L858" s="124" t="str">
        <f>VLOOKUP(A858,BASE.!$A$2:$T$878,12,FALSE)</f>
        <v>Los Carrera N° 401. Oficina N° 508, edificio San Martín. Copiapó</v>
      </c>
      <c r="M858" s="124" t="str">
        <f>VLOOKUP(A858,BASE.!$A$2:$T$878,13,FALSE)</f>
        <v>III</v>
      </c>
      <c r="N858" s="124" t="str">
        <f>VLOOKUP(A858,BASE.!$A$2:$T$878,14,FALSE)</f>
        <v>Copiapo</v>
      </c>
      <c r="O858" s="124" t="str">
        <f>VLOOKUP(A858,BASE.!$A$2:$T$878,15,FALSE)</f>
        <v>967036066, 982748395, 522-240385, 522231057</v>
      </c>
      <c r="P858" s="124" t="str">
        <f>VLOOKUP(A858,BASE.!$A$2:$T$878,16,FALSE)</f>
        <v>corporacionrenasci@gmail.com
 supervisoratecnicarenasci@gmail.com</v>
      </c>
      <c r="Q858" s="124">
        <f>VLOOKUP(A858,BASE.!$A$2:$T$878,17,FALSE)</f>
        <v>0</v>
      </c>
      <c r="R858" s="124" t="str">
        <f>VLOOKUP(A858,BASE.!$A$2:$T$878,18,FALSE)</f>
        <v>93401: Institución de Asistencia Social</v>
      </c>
      <c r="S858" s="124" t="str">
        <f>VLOOKUP(A858,BASE.!$A$2:$T$878,19,FALSE)</f>
        <v xml:space="preserve">
Se acompaña Certificado Financiero de los antecedentes financieros del año 2019, aprobados por el Subdepartamento de Supervisión Financiera Nacional. 
</v>
      </c>
      <c r="T858" s="169">
        <f>VLOOKUP(A858,BASE.!$A$2:$T$878,20,FALSE)</f>
        <v>41739</v>
      </c>
      <c r="U858" s="183">
        <v>7499</v>
      </c>
      <c r="V858" s="184">
        <v>43099268</v>
      </c>
      <c r="W858" s="184">
        <v>172759475</v>
      </c>
      <c r="X858" s="170">
        <v>44286</v>
      </c>
      <c r="Y858" s="166" t="s">
        <v>7879</v>
      </c>
      <c r="Z858" s="166" t="s">
        <v>7880</v>
      </c>
      <c r="AA858" s="183" t="s">
        <v>7954</v>
      </c>
    </row>
    <row r="859" spans="1:27" x14ac:dyDescent="0.2">
      <c r="A859" s="183">
        <v>7502</v>
      </c>
      <c r="B859" s="124" t="str">
        <f>VLOOKUP(A859,BASE.!$A$2:$T$878,2,FALSE)</f>
        <v xml:space="preserve">
I. Municipalidad de La Reina
</v>
      </c>
      <c r="C859" s="124">
        <f>VLOOKUP(A859,BASE.!$A$2:$T$878,3,FALSE)</f>
        <v>690706008</v>
      </c>
      <c r="D859" s="124" t="str">
        <f>VLOOKUP(A859,BASE.!$A$2:$T$878,4,FALSE)</f>
        <v>Municipalidad</v>
      </c>
      <c r="E859" s="124" t="str">
        <f>VLOOKUP(A859,BASE.!$A$2:$T$878,5,FALSE)</f>
        <v>Constitución Política de la República, artículo 107.</v>
      </c>
      <c r="F859" s="124" t="str">
        <f>VLOOKUP(A859,BASE.!$A$2:$T$878,6,FALSE)</f>
        <v>Indefinida.</v>
      </c>
      <c r="G859" s="124" t="str">
        <f>VLOOKUP(A859,BASE.!$A$2:$T$878,7,FALSE)</f>
        <v>Según Ley Orgánica Nº 18.695, artículos 1º al 4º.</v>
      </c>
      <c r="H859" s="124" t="str">
        <f>VLOOKUP(A859,BASE.!$A$2:$T$878,8,FALSE)</f>
        <v>no tiene</v>
      </c>
      <c r="I859" s="124">
        <f>VLOOKUP(A859,BASE.!$A$2:$T$878,9,FALSE)</f>
        <v>0</v>
      </c>
      <c r="J859" s="124">
        <f>VLOOKUP(A859,BASE.!$A$2:$T$878,10,FALSE)</f>
        <v>0</v>
      </c>
      <c r="K859" s="124" t="str">
        <f>VLOOKUP(A859,BASE.!$A$2:$T$878,11,FALSE)</f>
        <v>José Manuel Palacios Parra ,</v>
      </c>
      <c r="L859" s="124" t="str">
        <f>VLOOKUP(A859,BASE.!$A$2:$T$878,12,FALSE)</f>
        <v xml:space="preserve">Avenida Alcalde Fernando Castillo Velasco N° 9925, La Reina.
</v>
      </c>
      <c r="M859" s="124" t="str">
        <f>VLOOKUP(A859,BASE.!$A$2:$T$878,13,FALSE)</f>
        <v>XIII</v>
      </c>
      <c r="N859" s="124" t="str">
        <f>VLOOKUP(A859,BASE.!$A$2:$T$878,14,FALSE)</f>
        <v>La Reina.</v>
      </c>
      <c r="O859" s="124" t="str">
        <f>VLOOKUP(A859,BASE.!$A$2:$T$878,15,FALSE)</f>
        <v xml:space="preserve">Fono: 25927211/ 225927277
</v>
      </c>
      <c r="P859" s="124" t="str">
        <f>VLOOKUP(A859,BASE.!$A$2:$T$878,16,FALSE)</f>
        <v>Correo Electrónico: jpalacios@mlareina.cl</v>
      </c>
      <c r="Q859" s="124">
        <f>VLOOKUP(A859,BASE.!$A$2:$T$878,17,FALSE)</f>
        <v>0</v>
      </c>
      <c r="R859" s="124">
        <f>VLOOKUP(A859,BASE.!$A$2:$T$878,18,FALSE)</f>
        <v>91001</v>
      </c>
      <c r="S859" s="124" t="str">
        <f>VLOOKUP(A859,BASE.!$A$2:$T$878,19,FALSE)</f>
        <v xml:space="preserve"> No se acompañan. Aplica Informe Jurídico Nº 09, de  fecha 14 de marzo de 2011 del Departamento Jurídico y Dictamen Nº 070791, de 2009, de la Contraloría General de la República.  
</v>
      </c>
      <c r="T859" s="169">
        <f>VLOOKUP(A859,BASE.!$A$2:$T$878,20,FALSE)</f>
        <v>41848</v>
      </c>
      <c r="U859" s="183">
        <v>7502</v>
      </c>
      <c r="V859" s="184">
        <v>5640680</v>
      </c>
      <c r="W859" s="184">
        <v>11364360</v>
      </c>
      <c r="X859" s="170">
        <v>44286</v>
      </c>
      <c r="Y859" s="166" t="s">
        <v>7879</v>
      </c>
      <c r="Z859" s="166" t="s">
        <v>7880</v>
      </c>
      <c r="AA859" s="183" t="s">
        <v>7945</v>
      </c>
    </row>
    <row r="860" spans="1:27" x14ac:dyDescent="0.2">
      <c r="A860" s="183">
        <v>7504</v>
      </c>
      <c r="B860" s="124" t="str">
        <f>VLOOKUP(A860,BASE.!$A$2:$T$878,2,FALSE)</f>
        <v xml:space="preserve">
Ilustre Municipalidad de Paillaco
</v>
      </c>
      <c r="C860" s="124">
        <f>VLOOKUP(A860,BASE.!$A$2:$T$878,3,FALSE)</f>
        <v>692009002</v>
      </c>
      <c r="D860" s="124" t="str">
        <f>VLOOKUP(A860,BASE.!$A$2:$T$878,4,FALSE)</f>
        <v>Municipalidad</v>
      </c>
      <c r="E860" s="124" t="str">
        <f>VLOOKUP(A860,BASE.!$A$2:$T$878,5,FALSE)</f>
        <v>Constitución Política de la República, artículo 107.</v>
      </c>
      <c r="F860" s="124" t="str">
        <f>VLOOKUP(A860,BASE.!$A$2:$T$878,6,FALSE)</f>
        <v>Indefinida.</v>
      </c>
      <c r="G860" s="124" t="str">
        <f>VLOOKUP(A860,BASE.!$A$2:$T$878,7,FALSE)</f>
        <v>Según Ley Orgánica Nº 18.695, artículos 1º al 4º.</v>
      </c>
      <c r="H860" s="124" t="str">
        <f>VLOOKUP(A860,BASE.!$A$2:$T$878,8,FALSE)</f>
        <v>no tiene</v>
      </c>
      <c r="I860" s="124">
        <f>VLOOKUP(A860,BASE.!$A$2:$T$878,9,FALSE)</f>
        <v>0</v>
      </c>
      <c r="J860" s="124">
        <f>VLOOKUP(A860,BASE.!$A$2:$T$878,10,FALSE)</f>
        <v>0</v>
      </c>
      <c r="K860" s="124" t="str">
        <f>VLOOKUP(A860,BASE.!$A$2:$T$878,11,FALSE)</f>
        <v>Ramona Reyes Painequeo,</v>
      </c>
      <c r="L860" s="124" t="str">
        <f>VLOOKUP(A860,BASE.!$A$2:$T$878,12,FALSE)</f>
        <v xml:space="preserve">Vicuña Mackenna N° 340, Comuna de Paillaco.
</v>
      </c>
      <c r="M860" s="124" t="str">
        <f>VLOOKUP(A860,BASE.!$A$2:$T$878,13,FALSE)</f>
        <v>XIV</v>
      </c>
      <c r="N860" s="124" t="str">
        <f>VLOOKUP(A860,BASE.!$A$2:$T$878,14,FALSE)</f>
        <v>Paillaco.</v>
      </c>
      <c r="O860" s="124" t="str">
        <f>VLOOKUP(A860,BASE.!$A$2:$T$878,15,FALSE)</f>
        <v xml:space="preserve">Fonos: 63-2426700 / 670101.
</v>
      </c>
      <c r="P860" s="124" t="str">
        <f>VLOOKUP(A860,BASE.!$A$2:$T$878,16,FALSE)</f>
        <v xml:space="preserve"> web@munipaillaco.cl</v>
      </c>
      <c r="Q860" s="124">
        <f>VLOOKUP(A860,BASE.!$A$2:$T$878,17,FALSE)</f>
        <v>0</v>
      </c>
      <c r="R860" s="124">
        <f>VLOOKUP(A860,BASE.!$A$2:$T$878,18,FALSE)</f>
        <v>91001</v>
      </c>
      <c r="S860" s="124" t="str">
        <f>VLOOKUP(A860,BASE.!$A$2:$T$878,19,FALSE)</f>
        <v>No corresponde</v>
      </c>
      <c r="T860" s="169">
        <f>VLOOKUP(A860,BASE.!$A$2:$T$878,20,FALSE)</f>
        <v>41872</v>
      </c>
      <c r="U860" s="183">
        <v>7504</v>
      </c>
      <c r="V860" s="184">
        <v>4730622</v>
      </c>
      <c r="W860" s="184">
        <v>9598443</v>
      </c>
      <c r="X860" s="170">
        <v>44286</v>
      </c>
      <c r="Y860" s="166" t="s">
        <v>7879</v>
      </c>
      <c r="Z860" s="166" t="s">
        <v>7880</v>
      </c>
      <c r="AA860" s="183" t="s">
        <v>7923</v>
      </c>
    </row>
    <row r="861" spans="1:27" x14ac:dyDescent="0.2">
      <c r="A861" s="183">
        <v>7508</v>
      </c>
      <c r="B861" s="124" t="str">
        <f>VLOOKUP(A861,BASE.!$A$2:$T$878,2,FALSE)</f>
        <v xml:space="preserve">
I. Municipalidad de Malloa
</v>
      </c>
      <c r="C861" s="124">
        <f>VLOOKUP(A861,BASE.!$A$2:$T$878,3,FALSE)</f>
        <v>690815001</v>
      </c>
      <c r="D861" s="124" t="str">
        <f>VLOOKUP(A861,BASE.!$A$2:$T$878,4,FALSE)</f>
        <v>Municipalidad</v>
      </c>
      <c r="E861" s="124" t="str">
        <f>VLOOKUP(A861,BASE.!$A$2:$T$878,5,FALSE)</f>
        <v>Constitución Política de la República, artículo 107.</v>
      </c>
      <c r="F861" s="124" t="str">
        <f>VLOOKUP(A861,BASE.!$A$2:$T$878,6,FALSE)</f>
        <v>Indefinida.</v>
      </c>
      <c r="G861" s="124" t="str">
        <f>VLOOKUP(A861,BASE.!$A$2:$T$878,7,FALSE)</f>
        <v>Según Ley Orgánica Nº 18.695, artículos 1º al 4º.</v>
      </c>
      <c r="H861" s="124" t="str">
        <f>VLOOKUP(A861,BASE.!$A$2:$T$878,8,FALSE)</f>
        <v>no tiene</v>
      </c>
      <c r="I861" s="124">
        <f>VLOOKUP(A861,BASE.!$A$2:$T$878,9,FALSE)</f>
        <v>0</v>
      </c>
      <c r="J861" s="124">
        <f>VLOOKUP(A861,BASE.!$A$2:$T$878,10,FALSE)</f>
        <v>0</v>
      </c>
      <c r="K861" s="124" t="str">
        <f>VLOOKUP(A861,BASE.!$A$2:$T$878,11,FALSE)</f>
        <v>Arturo Floridor Campos Astete</v>
      </c>
      <c r="L861" s="124" t="str">
        <f>VLOOKUP(A861,BASE.!$A$2:$T$878,12,FALSE)</f>
        <v xml:space="preserve">Avenida Bernardo O´Higgins N° 525, Malloa.
</v>
      </c>
      <c r="M861" s="124" t="str">
        <f>VLOOKUP(A861,BASE.!$A$2:$T$878,13,FALSE)</f>
        <v>VI</v>
      </c>
      <c r="N861" s="124" t="str">
        <f>VLOOKUP(A861,BASE.!$A$2:$T$878,14,FALSE)</f>
        <v>Malloa</v>
      </c>
      <c r="O861" s="124" t="str">
        <f>VLOOKUP(A861,BASE.!$A$2:$T$878,15,FALSE)</f>
        <v xml:space="preserve">
Fono: 72 2 38 7078 
</v>
      </c>
      <c r="P861" s="124" t="str">
        <f>VLOOKUP(A861,BASE.!$A$2:$T$878,16,FALSE)</f>
        <v>Correo electrónico: contacto@comunamalloa.cl</v>
      </c>
      <c r="Q861" s="124">
        <f>VLOOKUP(A861,BASE.!$A$2:$T$878,17,FALSE)</f>
        <v>0</v>
      </c>
      <c r="R861" s="124">
        <f>VLOOKUP(A861,BASE.!$A$2:$T$878,18,FALSE)</f>
        <v>91001</v>
      </c>
      <c r="S861" s="124" t="str">
        <f>VLOOKUP(A861,BASE.!$A$2:$T$878,19,FALSE)</f>
        <v>No corresponde</v>
      </c>
      <c r="T861" s="169">
        <f>VLOOKUP(A861,BASE.!$A$2:$T$878,20,FALSE)</f>
        <v>41906</v>
      </c>
      <c r="U861" s="183">
        <v>7508</v>
      </c>
      <c r="V861" s="184">
        <v>3577300</v>
      </c>
      <c r="W861" s="184">
        <v>7258350</v>
      </c>
      <c r="X861" s="170">
        <v>44286</v>
      </c>
      <c r="Y861" s="166" t="s">
        <v>7879</v>
      </c>
      <c r="Z861" s="166" t="s">
        <v>7880</v>
      </c>
      <c r="AA861" s="183" t="s">
        <v>8096</v>
      </c>
    </row>
    <row r="862" spans="1:27" x14ac:dyDescent="0.2">
      <c r="A862" s="183">
        <v>7510</v>
      </c>
      <c r="B862" s="124" t="str">
        <f>VLOOKUP(A862,BASE.!$A$2:$T$878,2,FALSE)</f>
        <v>Fundación CREA EQUIDAD</v>
      </c>
      <c r="C862" s="124" t="str">
        <f>VLOOKUP(A862,BASE.!$A$2:$T$878,3,FALSE)</f>
        <v>65087837K</v>
      </c>
      <c r="D862" s="124" t="str">
        <f>VLOOKUP(A862,BASE.!$A$2:$T$878,4,FALSE)</f>
        <v>Fundación de Derecho Privado.</v>
      </c>
      <c r="E862" s="124" t="str">
        <f>VLOOKUP(A862,BASE.!$A$2:$T$878,5,FALSE)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2" s="124" t="str">
        <f>VLOOKUP(A862,BASE.!$A$2:$T$878,6,FALSE)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2" s="124" t="str">
        <f>VLOOKUP(A862,BASE.!$A$2:$T$878,7,FALSE)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2" s="124" t="str">
        <f>VLOOKUP(A862,BASE.!$A$2:$T$878,8,FALSE)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2" s="124" t="str">
        <f>VLOOKUP(A862,BASE.!$A$2:$T$878,9,FALSE)</f>
        <v xml:space="preserve">Durarán tres años en sus cargos por estatutos.  </v>
      </c>
      <c r="J862" s="124" t="str">
        <f>VLOOKUP(A862,BASE.!$A$2:$T$878,10,FALSE)</f>
        <v xml:space="preserve">De 30.05.2019 a 30.05.2022.
</v>
      </c>
      <c r="K862" s="124" t="str">
        <f>VLOOKUP(A862,BASE.!$A$2:$T$878,11,FALSE)</f>
        <v xml:space="preserve">Presidente: 
Ignacio Andres Celedón Bulnes,
Secretario:  
Roberto Manuel Celedón Bulnes, 
</v>
      </c>
      <c r="L862" s="124" t="str">
        <f>VLOOKUP(A862,BASE.!$A$2:$T$878,12,FALSE)</f>
        <v xml:space="preserve">Paseo Phillips Nº 16, piso 4, oficina X, comuna de Santiago, Región Metropolitana.
</v>
      </c>
      <c r="M862" s="124" t="str">
        <f>VLOOKUP(A862,BASE.!$A$2:$T$878,13,FALSE)</f>
        <v>XIII</v>
      </c>
      <c r="N862" s="124" t="str">
        <f>VLOOKUP(A862,BASE.!$A$2:$T$878,14,FALSE)</f>
        <v>Santiago</v>
      </c>
      <c r="O862" s="124" t="str">
        <f>VLOOKUP(A862,BASE.!$A$2:$T$878,15,FALSE)</f>
        <v xml:space="preserve">Teléfono: 232780640
</v>
      </c>
      <c r="P862" s="124" t="str">
        <f>VLOOKUP(A862,BASE.!$A$2:$T$878,16,FALSE)</f>
        <v xml:space="preserve">E-Mail: roberto.celedon@creaequidad.cl
           claudio.tobar@creaequidad.cl
</v>
      </c>
      <c r="Q862" s="124">
        <f>VLOOKUP(A862,BASE.!$A$2:$T$878,17,FALSE)</f>
        <v>0</v>
      </c>
      <c r="R862" s="124" t="str">
        <f>VLOOKUP(A862,BASE.!$A$2:$T$878,18,FALSE)</f>
        <v>93401: Instituciones de Asistencia Social.</v>
      </c>
      <c r="S862" s="124" t="str">
        <f>VLOOKUP(A862,BASE.!$A$2:$T$878,19,FALSE)</f>
        <v>Se acompaña certificado financiero, correspondiente al año 2019, aprobados por el Sub Departamento de Supervisión Financiera Nacional.</v>
      </c>
      <c r="T862" s="169">
        <f>VLOOKUP(A862,BASE.!$A$2:$T$878,20,FALSE)</f>
        <v>41908</v>
      </c>
      <c r="U862" s="183">
        <v>7510</v>
      </c>
      <c r="V862" s="184">
        <v>25653120</v>
      </c>
      <c r="W862" s="184">
        <v>92030568</v>
      </c>
      <c r="X862" s="170">
        <v>44286</v>
      </c>
      <c r="Y862" s="166" t="s">
        <v>7879</v>
      </c>
      <c r="Z862" s="166" t="s">
        <v>7880</v>
      </c>
      <c r="AA862" s="183" t="s">
        <v>7895</v>
      </c>
    </row>
    <row r="863" spans="1:27" x14ac:dyDescent="0.2">
      <c r="A863" s="183">
        <v>7510</v>
      </c>
      <c r="B863" s="124" t="str">
        <f>VLOOKUP(A863,BASE.!$A$2:$T$878,2,FALSE)</f>
        <v>Fundación CREA EQUIDAD</v>
      </c>
      <c r="C863" s="124" t="str">
        <f>VLOOKUP(A863,BASE.!$A$2:$T$878,3,FALSE)</f>
        <v>65087837K</v>
      </c>
      <c r="D863" s="124" t="str">
        <f>VLOOKUP(A863,BASE.!$A$2:$T$878,4,FALSE)</f>
        <v>Fundación de Derecho Privado.</v>
      </c>
      <c r="E863" s="124" t="str">
        <f>VLOOKUP(A863,BASE.!$A$2:$T$878,5,FALSE)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3" s="124" t="str">
        <f>VLOOKUP(A863,BASE.!$A$2:$T$878,6,FALSE)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3" s="124" t="str">
        <f>VLOOKUP(A863,BASE.!$A$2:$T$878,7,FALSE)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3" s="124" t="str">
        <f>VLOOKUP(A863,BASE.!$A$2:$T$878,8,FALSE)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3" s="124" t="str">
        <f>VLOOKUP(A863,BASE.!$A$2:$T$878,9,FALSE)</f>
        <v xml:space="preserve">Durarán tres años en sus cargos por estatutos.  </v>
      </c>
      <c r="J863" s="124" t="str">
        <f>VLOOKUP(A863,BASE.!$A$2:$T$878,10,FALSE)</f>
        <v xml:space="preserve">De 30.05.2019 a 30.05.2022.
</v>
      </c>
      <c r="K863" s="124" t="str">
        <f>VLOOKUP(A863,BASE.!$A$2:$T$878,11,FALSE)</f>
        <v xml:space="preserve">Presidente: 
Ignacio Andres Celedón Bulnes,
Secretario:  
Roberto Manuel Celedón Bulnes, 
</v>
      </c>
      <c r="L863" s="124" t="str">
        <f>VLOOKUP(A863,BASE.!$A$2:$T$878,12,FALSE)</f>
        <v xml:space="preserve">Paseo Phillips Nº 16, piso 4, oficina X, comuna de Santiago, Región Metropolitana.
</v>
      </c>
      <c r="M863" s="124" t="str">
        <f>VLOOKUP(A863,BASE.!$A$2:$T$878,13,FALSE)</f>
        <v>XIII</v>
      </c>
      <c r="N863" s="124" t="str">
        <f>VLOOKUP(A863,BASE.!$A$2:$T$878,14,FALSE)</f>
        <v>Santiago</v>
      </c>
      <c r="O863" s="124" t="str">
        <f>VLOOKUP(A863,BASE.!$A$2:$T$878,15,FALSE)</f>
        <v xml:space="preserve">Teléfono: 232780640
</v>
      </c>
      <c r="P863" s="124" t="str">
        <f>VLOOKUP(A863,BASE.!$A$2:$T$878,16,FALSE)</f>
        <v xml:space="preserve">E-Mail: roberto.celedon@creaequidad.cl
           claudio.tobar@creaequidad.cl
</v>
      </c>
      <c r="Q863" s="124">
        <f>VLOOKUP(A863,BASE.!$A$2:$T$878,17,FALSE)</f>
        <v>0</v>
      </c>
      <c r="R863" s="124" t="str">
        <f>VLOOKUP(A863,BASE.!$A$2:$T$878,18,FALSE)</f>
        <v>93401: Instituciones de Asistencia Social.</v>
      </c>
      <c r="S863" s="124" t="str">
        <f>VLOOKUP(A863,BASE.!$A$2:$T$878,19,FALSE)</f>
        <v>Se acompaña certificado financiero, correspondiente al año 2019, aprobados por el Sub Departamento de Supervisión Financiera Nacional.</v>
      </c>
      <c r="T863" s="169">
        <f>VLOOKUP(A863,BASE.!$A$2:$T$878,20,FALSE)</f>
        <v>41908</v>
      </c>
      <c r="U863" s="183">
        <v>7510</v>
      </c>
      <c r="V863" s="184">
        <v>28652880</v>
      </c>
      <c r="W863" s="184">
        <v>119882289</v>
      </c>
      <c r="X863" s="170">
        <v>44286</v>
      </c>
      <c r="Y863" s="166" t="s">
        <v>7879</v>
      </c>
      <c r="Z863" s="166" t="s">
        <v>7880</v>
      </c>
      <c r="AA863" s="183" t="s">
        <v>8014</v>
      </c>
    </row>
    <row r="864" spans="1:27" x14ac:dyDescent="0.2">
      <c r="A864" s="183">
        <v>7510</v>
      </c>
      <c r="B864" s="124" t="str">
        <f>VLOOKUP(A864,BASE.!$A$2:$T$878,2,FALSE)</f>
        <v>Fundación CREA EQUIDAD</v>
      </c>
      <c r="C864" s="124" t="str">
        <f>VLOOKUP(A864,BASE.!$A$2:$T$878,3,FALSE)</f>
        <v>65087837K</v>
      </c>
      <c r="D864" s="124" t="str">
        <f>VLOOKUP(A864,BASE.!$A$2:$T$878,4,FALSE)</f>
        <v>Fundación de Derecho Privado.</v>
      </c>
      <c r="E864" s="124" t="str">
        <f>VLOOKUP(A864,BASE.!$A$2:$T$878,5,FALSE)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4" s="124" t="str">
        <f>VLOOKUP(A864,BASE.!$A$2:$T$878,6,FALSE)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4" s="124" t="str">
        <f>VLOOKUP(A864,BASE.!$A$2:$T$878,7,FALSE)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4" s="124" t="str">
        <f>VLOOKUP(A864,BASE.!$A$2:$T$878,8,FALSE)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4" s="124" t="str">
        <f>VLOOKUP(A864,BASE.!$A$2:$T$878,9,FALSE)</f>
        <v xml:space="preserve">Durarán tres años en sus cargos por estatutos.  </v>
      </c>
      <c r="J864" s="124" t="str">
        <f>VLOOKUP(A864,BASE.!$A$2:$T$878,10,FALSE)</f>
        <v xml:space="preserve">De 30.05.2019 a 30.05.2022.
</v>
      </c>
      <c r="K864" s="124" t="str">
        <f>VLOOKUP(A864,BASE.!$A$2:$T$878,11,FALSE)</f>
        <v xml:space="preserve">Presidente: 
Ignacio Andres Celedón Bulnes,
Secretario:  
Roberto Manuel Celedón Bulnes, 
</v>
      </c>
      <c r="L864" s="124" t="str">
        <f>VLOOKUP(A864,BASE.!$A$2:$T$878,12,FALSE)</f>
        <v xml:space="preserve">Paseo Phillips Nº 16, piso 4, oficina X, comuna de Santiago, Región Metropolitana.
</v>
      </c>
      <c r="M864" s="124" t="str">
        <f>VLOOKUP(A864,BASE.!$A$2:$T$878,13,FALSE)</f>
        <v>XIII</v>
      </c>
      <c r="N864" s="124" t="str">
        <f>VLOOKUP(A864,BASE.!$A$2:$T$878,14,FALSE)</f>
        <v>Santiago</v>
      </c>
      <c r="O864" s="124" t="str">
        <f>VLOOKUP(A864,BASE.!$A$2:$T$878,15,FALSE)</f>
        <v xml:space="preserve">Teléfono: 232780640
</v>
      </c>
      <c r="P864" s="124" t="str">
        <f>VLOOKUP(A864,BASE.!$A$2:$T$878,16,FALSE)</f>
        <v xml:space="preserve">E-Mail: roberto.celedon@creaequidad.cl
           claudio.tobar@creaequidad.cl
</v>
      </c>
      <c r="Q864" s="124">
        <f>VLOOKUP(A864,BASE.!$A$2:$T$878,17,FALSE)</f>
        <v>0</v>
      </c>
      <c r="R864" s="124" t="str">
        <f>VLOOKUP(A864,BASE.!$A$2:$T$878,18,FALSE)</f>
        <v>93401: Instituciones de Asistencia Social.</v>
      </c>
      <c r="S864" s="124" t="str">
        <f>VLOOKUP(A864,BASE.!$A$2:$T$878,19,FALSE)</f>
        <v>Se acompaña certificado financiero, correspondiente al año 2019, aprobados por el Sub Departamento de Supervisión Financiera Nacional.</v>
      </c>
      <c r="T864" s="169">
        <f>VLOOKUP(A864,BASE.!$A$2:$T$878,20,FALSE)</f>
        <v>41908</v>
      </c>
      <c r="U864" s="183">
        <v>7510</v>
      </c>
      <c r="V864" s="184">
        <v>9619920</v>
      </c>
      <c r="W864" s="184">
        <v>28218432</v>
      </c>
      <c r="X864" s="170">
        <v>44286</v>
      </c>
      <c r="Y864" s="166" t="s">
        <v>7879</v>
      </c>
      <c r="Z864" s="166" t="s">
        <v>7880</v>
      </c>
      <c r="AA864" s="183" t="s">
        <v>7959</v>
      </c>
    </row>
    <row r="865" spans="1:27" x14ac:dyDescent="0.2">
      <c r="A865" s="183">
        <v>7510</v>
      </c>
      <c r="B865" s="124" t="str">
        <f>VLOOKUP(A865,BASE.!$A$2:$T$878,2,FALSE)</f>
        <v>Fundación CREA EQUIDAD</v>
      </c>
      <c r="C865" s="124" t="str">
        <f>VLOOKUP(A865,BASE.!$A$2:$T$878,3,FALSE)</f>
        <v>65087837K</v>
      </c>
      <c r="D865" s="124" t="str">
        <f>VLOOKUP(A865,BASE.!$A$2:$T$878,4,FALSE)</f>
        <v>Fundación de Derecho Privado.</v>
      </c>
      <c r="E865" s="124" t="str">
        <f>VLOOKUP(A865,BASE.!$A$2:$T$878,5,FALSE)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5" s="124" t="str">
        <f>VLOOKUP(A865,BASE.!$A$2:$T$878,6,FALSE)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5" s="124" t="str">
        <f>VLOOKUP(A865,BASE.!$A$2:$T$878,7,FALSE)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5" s="124" t="str">
        <f>VLOOKUP(A865,BASE.!$A$2:$T$878,8,FALSE)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5" s="124" t="str">
        <f>VLOOKUP(A865,BASE.!$A$2:$T$878,9,FALSE)</f>
        <v xml:space="preserve">Durarán tres años en sus cargos por estatutos.  </v>
      </c>
      <c r="J865" s="124" t="str">
        <f>VLOOKUP(A865,BASE.!$A$2:$T$878,10,FALSE)</f>
        <v xml:space="preserve">De 30.05.2019 a 30.05.2022.
</v>
      </c>
      <c r="K865" s="124" t="str">
        <f>VLOOKUP(A865,BASE.!$A$2:$T$878,11,FALSE)</f>
        <v xml:space="preserve">Presidente: 
Ignacio Andres Celedón Bulnes,
Secretario:  
Roberto Manuel Celedón Bulnes, 
</v>
      </c>
      <c r="L865" s="124" t="str">
        <f>VLOOKUP(A865,BASE.!$A$2:$T$878,12,FALSE)</f>
        <v xml:space="preserve">Paseo Phillips Nº 16, piso 4, oficina X, comuna de Santiago, Región Metropolitana.
</v>
      </c>
      <c r="M865" s="124" t="str">
        <f>VLOOKUP(A865,BASE.!$A$2:$T$878,13,FALSE)</f>
        <v>XIII</v>
      </c>
      <c r="N865" s="124" t="str">
        <f>VLOOKUP(A865,BASE.!$A$2:$T$878,14,FALSE)</f>
        <v>Santiago</v>
      </c>
      <c r="O865" s="124" t="str">
        <f>VLOOKUP(A865,BASE.!$A$2:$T$878,15,FALSE)</f>
        <v xml:space="preserve">Teléfono: 232780640
</v>
      </c>
      <c r="P865" s="124" t="str">
        <f>VLOOKUP(A865,BASE.!$A$2:$T$878,16,FALSE)</f>
        <v xml:space="preserve">E-Mail: roberto.celedon@creaequidad.cl
           claudio.tobar@creaequidad.cl
</v>
      </c>
      <c r="Q865" s="124">
        <f>VLOOKUP(A865,BASE.!$A$2:$T$878,17,FALSE)</f>
        <v>0</v>
      </c>
      <c r="R865" s="124" t="str">
        <f>VLOOKUP(A865,BASE.!$A$2:$T$878,18,FALSE)</f>
        <v>93401: Instituciones de Asistencia Social.</v>
      </c>
      <c r="S865" s="124" t="str">
        <f>VLOOKUP(A865,BASE.!$A$2:$T$878,19,FALSE)</f>
        <v>Se acompaña certificado financiero, correspondiente al año 2019, aprobados por el Sub Departamento de Supervisión Financiera Nacional.</v>
      </c>
      <c r="T865" s="169">
        <f>VLOOKUP(A865,BASE.!$A$2:$T$878,20,FALSE)</f>
        <v>41908</v>
      </c>
      <c r="U865" s="183">
        <v>7510</v>
      </c>
      <c r="V865" s="184">
        <v>7758000</v>
      </c>
      <c r="W865" s="184">
        <v>28239120</v>
      </c>
      <c r="X865" s="170">
        <v>44286</v>
      </c>
      <c r="Y865" s="166" t="s">
        <v>7879</v>
      </c>
      <c r="Z865" s="166" t="s">
        <v>7880</v>
      </c>
      <c r="AA865" s="183" t="s">
        <v>7949</v>
      </c>
    </row>
    <row r="866" spans="1:27" x14ac:dyDescent="0.2">
      <c r="A866" s="183">
        <v>7510</v>
      </c>
      <c r="B866" s="124" t="str">
        <f>VLOOKUP(A866,BASE.!$A$2:$T$878,2,FALSE)</f>
        <v>Fundación CREA EQUIDAD</v>
      </c>
      <c r="C866" s="124" t="str">
        <f>VLOOKUP(A866,BASE.!$A$2:$T$878,3,FALSE)</f>
        <v>65087837K</v>
      </c>
      <c r="D866" s="124" t="str">
        <f>VLOOKUP(A866,BASE.!$A$2:$T$878,4,FALSE)</f>
        <v>Fundación de Derecho Privado.</v>
      </c>
      <c r="E866" s="124" t="str">
        <f>VLOOKUP(A866,BASE.!$A$2:$T$878,5,FALSE)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6" s="124" t="str">
        <f>VLOOKUP(A866,BASE.!$A$2:$T$878,6,FALSE)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6" s="124" t="str">
        <f>VLOOKUP(A866,BASE.!$A$2:$T$878,7,FALSE)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6" s="124" t="str">
        <f>VLOOKUP(A866,BASE.!$A$2:$T$878,8,FALSE)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6" s="124" t="str">
        <f>VLOOKUP(A866,BASE.!$A$2:$T$878,9,FALSE)</f>
        <v xml:space="preserve">Durarán tres años en sus cargos por estatutos.  </v>
      </c>
      <c r="J866" s="124" t="str">
        <f>VLOOKUP(A866,BASE.!$A$2:$T$878,10,FALSE)</f>
        <v xml:space="preserve">De 30.05.2019 a 30.05.2022.
</v>
      </c>
      <c r="K866" s="124" t="str">
        <f>VLOOKUP(A866,BASE.!$A$2:$T$878,11,FALSE)</f>
        <v xml:space="preserve">Presidente: 
Ignacio Andres Celedón Bulnes,
Secretario:  
Roberto Manuel Celedón Bulnes, 
</v>
      </c>
      <c r="L866" s="124" t="str">
        <f>VLOOKUP(A866,BASE.!$A$2:$T$878,12,FALSE)</f>
        <v xml:space="preserve">Paseo Phillips Nº 16, piso 4, oficina X, comuna de Santiago, Región Metropolitana.
</v>
      </c>
      <c r="M866" s="124" t="str">
        <f>VLOOKUP(A866,BASE.!$A$2:$T$878,13,FALSE)</f>
        <v>XIII</v>
      </c>
      <c r="N866" s="124" t="str">
        <f>VLOOKUP(A866,BASE.!$A$2:$T$878,14,FALSE)</f>
        <v>Santiago</v>
      </c>
      <c r="O866" s="124" t="str">
        <f>VLOOKUP(A866,BASE.!$A$2:$T$878,15,FALSE)</f>
        <v xml:space="preserve">Teléfono: 232780640
</v>
      </c>
      <c r="P866" s="124" t="str">
        <f>VLOOKUP(A866,BASE.!$A$2:$T$878,16,FALSE)</f>
        <v xml:space="preserve">E-Mail: roberto.celedon@creaequidad.cl
           claudio.tobar@creaequidad.cl
</v>
      </c>
      <c r="Q866" s="124">
        <f>VLOOKUP(A866,BASE.!$A$2:$T$878,17,FALSE)</f>
        <v>0</v>
      </c>
      <c r="R866" s="124" t="str">
        <f>VLOOKUP(A866,BASE.!$A$2:$T$878,18,FALSE)</f>
        <v>93401: Instituciones de Asistencia Social.</v>
      </c>
      <c r="S866" s="124" t="str">
        <f>VLOOKUP(A866,BASE.!$A$2:$T$878,19,FALSE)</f>
        <v>Se acompaña certificado financiero, correspondiente al año 2019, aprobados por el Sub Departamento de Supervisión Financiera Nacional.</v>
      </c>
      <c r="T866" s="169">
        <f>VLOOKUP(A866,BASE.!$A$2:$T$878,20,FALSE)</f>
        <v>41908</v>
      </c>
      <c r="U866" s="183">
        <v>7510</v>
      </c>
      <c r="V866" s="184">
        <v>14429880</v>
      </c>
      <c r="W866" s="184">
        <v>44572296</v>
      </c>
      <c r="X866" s="170">
        <v>44286</v>
      </c>
      <c r="Y866" s="166" t="s">
        <v>7879</v>
      </c>
      <c r="Z866" s="166" t="s">
        <v>7880</v>
      </c>
      <c r="AA866" s="183" t="s">
        <v>7966</v>
      </c>
    </row>
    <row r="867" spans="1:27" x14ac:dyDescent="0.2">
      <c r="A867" s="183">
        <v>7510</v>
      </c>
      <c r="B867" s="124" t="str">
        <f>VLOOKUP(A867,BASE.!$A$2:$T$878,2,FALSE)</f>
        <v>Fundación CREA EQUIDAD</v>
      </c>
      <c r="C867" s="124" t="str">
        <f>VLOOKUP(A867,BASE.!$A$2:$T$878,3,FALSE)</f>
        <v>65087837K</v>
      </c>
      <c r="D867" s="124" t="str">
        <f>VLOOKUP(A867,BASE.!$A$2:$T$878,4,FALSE)</f>
        <v>Fundación de Derecho Privado.</v>
      </c>
      <c r="E867" s="124" t="str">
        <f>VLOOKUP(A867,BASE.!$A$2:$T$878,5,FALSE)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7" s="124" t="str">
        <f>VLOOKUP(A867,BASE.!$A$2:$T$878,6,FALSE)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7" s="124" t="str">
        <f>VLOOKUP(A867,BASE.!$A$2:$T$878,7,FALSE)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7" s="124" t="str">
        <f>VLOOKUP(A867,BASE.!$A$2:$T$878,8,FALSE)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7" s="124" t="str">
        <f>VLOOKUP(A867,BASE.!$A$2:$T$878,9,FALSE)</f>
        <v xml:space="preserve">Durarán tres años en sus cargos por estatutos.  </v>
      </c>
      <c r="J867" s="124" t="str">
        <f>VLOOKUP(A867,BASE.!$A$2:$T$878,10,FALSE)</f>
        <v xml:space="preserve">De 30.05.2019 a 30.05.2022.
</v>
      </c>
      <c r="K867" s="124" t="str">
        <f>VLOOKUP(A867,BASE.!$A$2:$T$878,11,FALSE)</f>
        <v xml:space="preserve">Presidente: 
Ignacio Andres Celedón Bulnes,
Secretario:  
Roberto Manuel Celedón Bulnes, 
</v>
      </c>
      <c r="L867" s="124" t="str">
        <f>VLOOKUP(A867,BASE.!$A$2:$T$878,12,FALSE)</f>
        <v xml:space="preserve">Paseo Phillips Nº 16, piso 4, oficina X, comuna de Santiago, Región Metropolitana.
</v>
      </c>
      <c r="M867" s="124" t="str">
        <f>VLOOKUP(A867,BASE.!$A$2:$T$878,13,FALSE)</f>
        <v>XIII</v>
      </c>
      <c r="N867" s="124" t="str">
        <f>VLOOKUP(A867,BASE.!$A$2:$T$878,14,FALSE)</f>
        <v>Santiago</v>
      </c>
      <c r="O867" s="124" t="str">
        <f>VLOOKUP(A867,BASE.!$A$2:$T$878,15,FALSE)</f>
        <v xml:space="preserve">Teléfono: 232780640
</v>
      </c>
      <c r="P867" s="124" t="str">
        <f>VLOOKUP(A867,BASE.!$A$2:$T$878,16,FALSE)</f>
        <v xml:space="preserve">E-Mail: roberto.celedon@creaequidad.cl
           claudio.tobar@creaequidad.cl
</v>
      </c>
      <c r="Q867" s="124">
        <f>VLOOKUP(A867,BASE.!$A$2:$T$878,17,FALSE)</f>
        <v>0</v>
      </c>
      <c r="R867" s="124" t="str">
        <f>VLOOKUP(A867,BASE.!$A$2:$T$878,18,FALSE)</f>
        <v>93401: Instituciones de Asistencia Social.</v>
      </c>
      <c r="S867" s="124" t="str">
        <f>VLOOKUP(A867,BASE.!$A$2:$T$878,19,FALSE)</f>
        <v>Se acompaña certificado financiero, correspondiente al año 2019, aprobados por el Sub Departamento de Supervisión Financiera Nacional.</v>
      </c>
      <c r="T867" s="169">
        <f>VLOOKUP(A867,BASE.!$A$2:$T$878,20,FALSE)</f>
        <v>41908</v>
      </c>
      <c r="U867" s="183">
        <v>7510</v>
      </c>
      <c r="V867" s="184">
        <v>9619920</v>
      </c>
      <c r="W867" s="184">
        <v>31104408</v>
      </c>
      <c r="X867" s="170">
        <v>44286</v>
      </c>
      <c r="Y867" s="166" t="s">
        <v>7879</v>
      </c>
      <c r="Z867" s="166" t="s">
        <v>7880</v>
      </c>
      <c r="AA867" s="183" t="s">
        <v>7979</v>
      </c>
    </row>
    <row r="868" spans="1:27" x14ac:dyDescent="0.2">
      <c r="A868" s="183">
        <v>7510</v>
      </c>
      <c r="B868" s="124" t="str">
        <f>VLOOKUP(A868,BASE.!$A$2:$T$878,2,FALSE)</f>
        <v>Fundación CREA EQUIDAD</v>
      </c>
      <c r="C868" s="124" t="str">
        <f>VLOOKUP(A868,BASE.!$A$2:$T$878,3,FALSE)</f>
        <v>65087837K</v>
      </c>
      <c r="D868" s="124" t="str">
        <f>VLOOKUP(A868,BASE.!$A$2:$T$878,4,FALSE)</f>
        <v>Fundación de Derecho Privado.</v>
      </c>
      <c r="E868" s="124" t="str">
        <f>VLOOKUP(A868,BASE.!$A$2:$T$878,5,FALSE)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8" s="124" t="str">
        <f>VLOOKUP(A868,BASE.!$A$2:$T$878,6,FALSE)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8" s="124" t="str">
        <f>VLOOKUP(A868,BASE.!$A$2:$T$878,7,FALSE)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8" s="124" t="str">
        <f>VLOOKUP(A868,BASE.!$A$2:$T$878,8,FALSE)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8" s="124" t="str">
        <f>VLOOKUP(A868,BASE.!$A$2:$T$878,9,FALSE)</f>
        <v xml:space="preserve">Durarán tres años en sus cargos por estatutos.  </v>
      </c>
      <c r="J868" s="124" t="str">
        <f>VLOOKUP(A868,BASE.!$A$2:$T$878,10,FALSE)</f>
        <v xml:space="preserve">De 30.05.2019 a 30.05.2022.
</v>
      </c>
      <c r="K868" s="124" t="str">
        <f>VLOOKUP(A868,BASE.!$A$2:$T$878,11,FALSE)</f>
        <v xml:space="preserve">Presidente: 
Ignacio Andres Celedón Bulnes,
Secretario:  
Roberto Manuel Celedón Bulnes, 
</v>
      </c>
      <c r="L868" s="124" t="str">
        <f>VLOOKUP(A868,BASE.!$A$2:$T$878,12,FALSE)</f>
        <v xml:space="preserve">Paseo Phillips Nº 16, piso 4, oficina X, comuna de Santiago, Región Metropolitana.
</v>
      </c>
      <c r="M868" s="124" t="str">
        <f>VLOOKUP(A868,BASE.!$A$2:$T$878,13,FALSE)</f>
        <v>XIII</v>
      </c>
      <c r="N868" s="124" t="str">
        <f>VLOOKUP(A868,BASE.!$A$2:$T$878,14,FALSE)</f>
        <v>Santiago</v>
      </c>
      <c r="O868" s="124" t="str">
        <f>VLOOKUP(A868,BASE.!$A$2:$T$878,15,FALSE)</f>
        <v xml:space="preserve">Teléfono: 232780640
</v>
      </c>
      <c r="P868" s="124" t="str">
        <f>VLOOKUP(A868,BASE.!$A$2:$T$878,16,FALSE)</f>
        <v xml:space="preserve">E-Mail: roberto.celedon@creaequidad.cl
           claudio.tobar@creaequidad.cl
</v>
      </c>
      <c r="Q868" s="124">
        <f>VLOOKUP(A868,BASE.!$A$2:$T$878,17,FALSE)</f>
        <v>0</v>
      </c>
      <c r="R868" s="124" t="str">
        <f>VLOOKUP(A868,BASE.!$A$2:$T$878,18,FALSE)</f>
        <v>93401: Instituciones de Asistencia Social.</v>
      </c>
      <c r="S868" s="124" t="str">
        <f>VLOOKUP(A868,BASE.!$A$2:$T$878,19,FALSE)</f>
        <v>Se acompaña certificado financiero, correspondiente al año 2019, aprobados por el Sub Departamento de Supervisión Financiera Nacional.</v>
      </c>
      <c r="T868" s="169">
        <f>VLOOKUP(A868,BASE.!$A$2:$T$878,20,FALSE)</f>
        <v>41908</v>
      </c>
      <c r="U868" s="183">
        <v>7510</v>
      </c>
      <c r="V868" s="184">
        <v>8016600</v>
      </c>
      <c r="W868" s="184">
        <v>25332456</v>
      </c>
      <c r="X868" s="170">
        <v>44286</v>
      </c>
      <c r="Y868" s="166" t="s">
        <v>7879</v>
      </c>
      <c r="Z868" s="166" t="s">
        <v>7880</v>
      </c>
      <c r="AA868" s="183" t="s">
        <v>7922</v>
      </c>
    </row>
    <row r="869" spans="1:27" x14ac:dyDescent="0.2">
      <c r="A869" s="183">
        <v>7510</v>
      </c>
      <c r="B869" s="124" t="str">
        <f>VLOOKUP(A869,BASE.!$A$2:$T$878,2,FALSE)</f>
        <v>Fundación CREA EQUIDAD</v>
      </c>
      <c r="C869" s="124" t="str">
        <f>VLOOKUP(A869,BASE.!$A$2:$T$878,3,FALSE)</f>
        <v>65087837K</v>
      </c>
      <c r="D869" s="124" t="str">
        <f>VLOOKUP(A869,BASE.!$A$2:$T$878,4,FALSE)</f>
        <v>Fundación de Derecho Privado.</v>
      </c>
      <c r="E869" s="124" t="str">
        <f>VLOOKUP(A869,BASE.!$A$2:$T$878,5,FALSE)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9" s="124" t="str">
        <f>VLOOKUP(A869,BASE.!$A$2:$T$878,6,FALSE)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69" s="124" t="str">
        <f>VLOOKUP(A869,BASE.!$A$2:$T$878,7,FALSE)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69" s="124" t="str">
        <f>VLOOKUP(A869,BASE.!$A$2:$T$878,8,FALSE)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69" s="124" t="str">
        <f>VLOOKUP(A869,BASE.!$A$2:$T$878,9,FALSE)</f>
        <v xml:space="preserve">Durarán tres años en sus cargos por estatutos.  </v>
      </c>
      <c r="J869" s="124" t="str">
        <f>VLOOKUP(A869,BASE.!$A$2:$T$878,10,FALSE)</f>
        <v xml:space="preserve">De 30.05.2019 a 30.05.2022.
</v>
      </c>
      <c r="K869" s="124" t="str">
        <f>VLOOKUP(A869,BASE.!$A$2:$T$878,11,FALSE)</f>
        <v xml:space="preserve">Presidente: 
Ignacio Andres Celedón Bulnes,
Secretario:  
Roberto Manuel Celedón Bulnes, 
</v>
      </c>
      <c r="L869" s="124" t="str">
        <f>VLOOKUP(A869,BASE.!$A$2:$T$878,12,FALSE)</f>
        <v xml:space="preserve">Paseo Phillips Nº 16, piso 4, oficina X, comuna de Santiago, Región Metropolitana.
</v>
      </c>
      <c r="M869" s="124" t="str">
        <f>VLOOKUP(A869,BASE.!$A$2:$T$878,13,FALSE)</f>
        <v>XIII</v>
      </c>
      <c r="N869" s="124" t="str">
        <f>VLOOKUP(A869,BASE.!$A$2:$T$878,14,FALSE)</f>
        <v>Santiago</v>
      </c>
      <c r="O869" s="124" t="str">
        <f>VLOOKUP(A869,BASE.!$A$2:$T$878,15,FALSE)</f>
        <v xml:space="preserve">Teléfono: 232780640
</v>
      </c>
      <c r="P869" s="124" t="str">
        <f>VLOOKUP(A869,BASE.!$A$2:$T$878,16,FALSE)</f>
        <v xml:space="preserve">E-Mail: roberto.celedon@creaequidad.cl
           claudio.tobar@creaequidad.cl
</v>
      </c>
      <c r="Q869" s="124">
        <f>VLOOKUP(A869,BASE.!$A$2:$T$878,17,FALSE)</f>
        <v>0</v>
      </c>
      <c r="R869" s="124" t="str">
        <f>VLOOKUP(A869,BASE.!$A$2:$T$878,18,FALSE)</f>
        <v>93401: Instituciones de Asistencia Social.</v>
      </c>
      <c r="S869" s="124" t="str">
        <f>VLOOKUP(A869,BASE.!$A$2:$T$878,19,FALSE)</f>
        <v>Se acompaña certificado financiero, correspondiente al año 2019, aprobados por el Sub Departamento de Supervisión Financiera Nacional.</v>
      </c>
      <c r="T869" s="169">
        <f>VLOOKUP(A869,BASE.!$A$2:$T$878,20,FALSE)</f>
        <v>41908</v>
      </c>
      <c r="U869" s="183">
        <v>7510</v>
      </c>
      <c r="V869" s="184">
        <v>4407923</v>
      </c>
      <c r="W869" s="184">
        <v>9780080</v>
      </c>
      <c r="X869" s="170">
        <v>44286</v>
      </c>
      <c r="Y869" s="166" t="s">
        <v>7879</v>
      </c>
      <c r="Z869" s="166" t="s">
        <v>7880</v>
      </c>
      <c r="AA869" s="183" t="s">
        <v>7946</v>
      </c>
    </row>
    <row r="870" spans="1:27" x14ac:dyDescent="0.2">
      <c r="A870" s="183">
        <v>7510</v>
      </c>
      <c r="B870" s="124" t="str">
        <f>VLOOKUP(A870,BASE.!$A$2:$T$878,2,FALSE)</f>
        <v>Fundación CREA EQUIDAD</v>
      </c>
      <c r="C870" s="124" t="str">
        <f>VLOOKUP(A870,BASE.!$A$2:$T$878,3,FALSE)</f>
        <v>65087837K</v>
      </c>
      <c r="D870" s="124" t="str">
        <f>VLOOKUP(A870,BASE.!$A$2:$T$878,4,FALSE)</f>
        <v>Fundación de Derecho Privado.</v>
      </c>
      <c r="E870" s="124" t="str">
        <f>VLOOKUP(A870,BASE.!$A$2:$T$878,5,FALSE)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0" s="124" t="str">
        <f>VLOOKUP(A870,BASE.!$A$2:$T$878,6,FALSE)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0" s="124" t="str">
        <f>VLOOKUP(A870,BASE.!$A$2:$T$878,7,FALSE)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0" s="124" t="str">
        <f>VLOOKUP(A870,BASE.!$A$2:$T$878,8,FALSE)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0" s="124" t="str">
        <f>VLOOKUP(A870,BASE.!$A$2:$T$878,9,FALSE)</f>
        <v xml:space="preserve">Durarán tres años en sus cargos por estatutos.  </v>
      </c>
      <c r="J870" s="124" t="str">
        <f>VLOOKUP(A870,BASE.!$A$2:$T$878,10,FALSE)</f>
        <v xml:space="preserve">De 30.05.2019 a 30.05.2022.
</v>
      </c>
      <c r="K870" s="124" t="str">
        <f>VLOOKUP(A870,BASE.!$A$2:$T$878,11,FALSE)</f>
        <v xml:space="preserve">Presidente: 
Ignacio Andres Celedón Bulnes,
Secretario:  
Roberto Manuel Celedón Bulnes, 
</v>
      </c>
      <c r="L870" s="124" t="str">
        <f>VLOOKUP(A870,BASE.!$A$2:$T$878,12,FALSE)</f>
        <v xml:space="preserve">Paseo Phillips Nº 16, piso 4, oficina X, comuna de Santiago, Región Metropolitana.
</v>
      </c>
      <c r="M870" s="124" t="str">
        <f>VLOOKUP(A870,BASE.!$A$2:$T$878,13,FALSE)</f>
        <v>XIII</v>
      </c>
      <c r="N870" s="124" t="str">
        <f>VLOOKUP(A870,BASE.!$A$2:$T$878,14,FALSE)</f>
        <v>Santiago</v>
      </c>
      <c r="O870" s="124" t="str">
        <f>VLOOKUP(A870,BASE.!$A$2:$T$878,15,FALSE)</f>
        <v xml:space="preserve">Teléfono: 232780640
</v>
      </c>
      <c r="P870" s="124" t="str">
        <f>VLOOKUP(A870,BASE.!$A$2:$T$878,16,FALSE)</f>
        <v xml:space="preserve">E-Mail: roberto.celedon@creaequidad.cl
           claudio.tobar@creaequidad.cl
</v>
      </c>
      <c r="Q870" s="124">
        <f>VLOOKUP(A870,BASE.!$A$2:$T$878,17,FALSE)</f>
        <v>0</v>
      </c>
      <c r="R870" s="124" t="str">
        <f>VLOOKUP(A870,BASE.!$A$2:$T$878,18,FALSE)</f>
        <v>93401: Instituciones de Asistencia Social.</v>
      </c>
      <c r="S870" s="124" t="str">
        <f>VLOOKUP(A870,BASE.!$A$2:$T$878,19,FALSE)</f>
        <v>Se acompaña certificado financiero, correspondiente al año 2019, aprobados por el Sub Departamento de Supervisión Financiera Nacional.</v>
      </c>
      <c r="T870" s="169">
        <f>VLOOKUP(A870,BASE.!$A$2:$T$878,20,FALSE)</f>
        <v>41908</v>
      </c>
      <c r="U870" s="183">
        <v>7510</v>
      </c>
      <c r="V870" s="184">
        <v>8041938</v>
      </c>
      <c r="W870" s="184">
        <v>24395802</v>
      </c>
      <c r="X870" s="170">
        <v>44286</v>
      </c>
      <c r="Y870" s="166" t="s">
        <v>7879</v>
      </c>
      <c r="Z870" s="166" t="s">
        <v>7880</v>
      </c>
      <c r="AA870" s="183" t="s">
        <v>7951</v>
      </c>
    </row>
    <row r="871" spans="1:27" x14ac:dyDescent="0.2">
      <c r="A871" s="183">
        <v>7510</v>
      </c>
      <c r="B871" s="124" t="str">
        <f>VLOOKUP(A871,BASE.!$A$2:$T$878,2,FALSE)</f>
        <v>Fundación CREA EQUIDAD</v>
      </c>
      <c r="C871" s="124" t="str">
        <f>VLOOKUP(A871,BASE.!$A$2:$T$878,3,FALSE)</f>
        <v>65087837K</v>
      </c>
      <c r="D871" s="124" t="str">
        <f>VLOOKUP(A871,BASE.!$A$2:$T$878,4,FALSE)</f>
        <v>Fundación de Derecho Privado.</v>
      </c>
      <c r="E871" s="124" t="str">
        <f>VLOOKUP(A871,BASE.!$A$2:$T$878,5,FALSE)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1" s="124" t="str">
        <f>VLOOKUP(A871,BASE.!$A$2:$T$878,6,FALSE)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1" s="124" t="str">
        <f>VLOOKUP(A871,BASE.!$A$2:$T$878,7,FALSE)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1" s="124" t="str">
        <f>VLOOKUP(A871,BASE.!$A$2:$T$878,8,FALSE)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1" s="124" t="str">
        <f>VLOOKUP(A871,BASE.!$A$2:$T$878,9,FALSE)</f>
        <v xml:space="preserve">Durarán tres años en sus cargos por estatutos.  </v>
      </c>
      <c r="J871" s="124" t="str">
        <f>VLOOKUP(A871,BASE.!$A$2:$T$878,10,FALSE)</f>
        <v xml:space="preserve">De 30.05.2019 a 30.05.2022.
</v>
      </c>
      <c r="K871" s="124" t="str">
        <f>VLOOKUP(A871,BASE.!$A$2:$T$878,11,FALSE)</f>
        <v xml:space="preserve">Presidente: 
Ignacio Andres Celedón Bulnes,
Secretario:  
Roberto Manuel Celedón Bulnes, 
</v>
      </c>
      <c r="L871" s="124" t="str">
        <f>VLOOKUP(A871,BASE.!$A$2:$T$878,12,FALSE)</f>
        <v xml:space="preserve">Paseo Phillips Nº 16, piso 4, oficina X, comuna de Santiago, Región Metropolitana.
</v>
      </c>
      <c r="M871" s="124" t="str">
        <f>VLOOKUP(A871,BASE.!$A$2:$T$878,13,FALSE)</f>
        <v>XIII</v>
      </c>
      <c r="N871" s="124" t="str">
        <f>VLOOKUP(A871,BASE.!$A$2:$T$878,14,FALSE)</f>
        <v>Santiago</v>
      </c>
      <c r="O871" s="124" t="str">
        <f>VLOOKUP(A871,BASE.!$A$2:$T$878,15,FALSE)</f>
        <v xml:space="preserve">Teléfono: 232780640
</v>
      </c>
      <c r="P871" s="124" t="str">
        <f>VLOOKUP(A871,BASE.!$A$2:$T$878,16,FALSE)</f>
        <v xml:space="preserve">E-Mail: roberto.celedon@creaequidad.cl
           claudio.tobar@creaequidad.cl
</v>
      </c>
      <c r="Q871" s="124">
        <f>VLOOKUP(A871,BASE.!$A$2:$T$878,17,FALSE)</f>
        <v>0</v>
      </c>
      <c r="R871" s="124" t="str">
        <f>VLOOKUP(A871,BASE.!$A$2:$T$878,18,FALSE)</f>
        <v>93401: Instituciones de Asistencia Social.</v>
      </c>
      <c r="S871" s="124" t="str">
        <f>VLOOKUP(A871,BASE.!$A$2:$T$878,19,FALSE)</f>
        <v>Se acompaña certificado financiero, correspondiente al año 2019, aprobados por el Sub Departamento de Supervisión Financiera Nacional.</v>
      </c>
      <c r="T871" s="169">
        <f>VLOOKUP(A871,BASE.!$A$2:$T$878,20,FALSE)</f>
        <v>41908</v>
      </c>
      <c r="U871" s="183">
        <v>7510</v>
      </c>
      <c r="V871" s="184">
        <v>16033200</v>
      </c>
      <c r="W871" s="184">
        <v>56116200</v>
      </c>
      <c r="X871" s="170">
        <v>44286</v>
      </c>
      <c r="Y871" s="166" t="s">
        <v>7879</v>
      </c>
      <c r="Z871" s="166" t="s">
        <v>7880</v>
      </c>
      <c r="AA871" s="183" t="s">
        <v>7961</v>
      </c>
    </row>
    <row r="872" spans="1:27" x14ac:dyDescent="0.2">
      <c r="A872" s="183">
        <v>7510</v>
      </c>
      <c r="B872" s="124" t="str">
        <f>VLOOKUP(A872,BASE.!$A$2:$T$878,2,FALSE)</f>
        <v>Fundación CREA EQUIDAD</v>
      </c>
      <c r="C872" s="124" t="str">
        <f>VLOOKUP(A872,BASE.!$A$2:$T$878,3,FALSE)</f>
        <v>65087837K</v>
      </c>
      <c r="D872" s="124" t="str">
        <f>VLOOKUP(A872,BASE.!$A$2:$T$878,4,FALSE)</f>
        <v>Fundación de Derecho Privado.</v>
      </c>
      <c r="E872" s="124" t="str">
        <f>VLOOKUP(A872,BASE.!$A$2:$T$878,5,FALSE)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2" s="124" t="str">
        <f>VLOOKUP(A872,BASE.!$A$2:$T$878,6,FALSE)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2" s="124" t="str">
        <f>VLOOKUP(A872,BASE.!$A$2:$T$878,7,FALSE)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2" s="124" t="str">
        <f>VLOOKUP(A872,BASE.!$A$2:$T$878,8,FALSE)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2" s="124" t="str">
        <f>VLOOKUP(A872,BASE.!$A$2:$T$878,9,FALSE)</f>
        <v xml:space="preserve">Durarán tres años en sus cargos por estatutos.  </v>
      </c>
      <c r="J872" s="124" t="str">
        <f>VLOOKUP(A872,BASE.!$A$2:$T$878,10,FALSE)</f>
        <v xml:space="preserve">De 30.05.2019 a 30.05.2022.
</v>
      </c>
      <c r="K872" s="124" t="str">
        <f>VLOOKUP(A872,BASE.!$A$2:$T$878,11,FALSE)</f>
        <v xml:space="preserve">Presidente: 
Ignacio Andres Celedón Bulnes,
Secretario:  
Roberto Manuel Celedón Bulnes, 
</v>
      </c>
      <c r="L872" s="124" t="str">
        <f>VLOOKUP(A872,BASE.!$A$2:$T$878,12,FALSE)</f>
        <v xml:space="preserve">Paseo Phillips Nº 16, piso 4, oficina X, comuna de Santiago, Región Metropolitana.
</v>
      </c>
      <c r="M872" s="124" t="str">
        <f>VLOOKUP(A872,BASE.!$A$2:$T$878,13,FALSE)</f>
        <v>XIII</v>
      </c>
      <c r="N872" s="124" t="str">
        <f>VLOOKUP(A872,BASE.!$A$2:$T$878,14,FALSE)</f>
        <v>Santiago</v>
      </c>
      <c r="O872" s="124" t="str">
        <f>VLOOKUP(A872,BASE.!$A$2:$T$878,15,FALSE)</f>
        <v xml:space="preserve">Teléfono: 232780640
</v>
      </c>
      <c r="P872" s="124" t="str">
        <f>VLOOKUP(A872,BASE.!$A$2:$T$878,16,FALSE)</f>
        <v xml:space="preserve">E-Mail: roberto.celedon@creaequidad.cl
           claudio.tobar@creaequidad.cl
</v>
      </c>
      <c r="Q872" s="124">
        <f>VLOOKUP(A872,BASE.!$A$2:$T$878,17,FALSE)</f>
        <v>0</v>
      </c>
      <c r="R872" s="124" t="str">
        <f>VLOOKUP(A872,BASE.!$A$2:$T$878,18,FALSE)</f>
        <v>93401: Instituciones de Asistencia Social.</v>
      </c>
      <c r="S872" s="124" t="str">
        <f>VLOOKUP(A872,BASE.!$A$2:$T$878,19,FALSE)</f>
        <v>Se acompaña certificado financiero, correspondiente al año 2019, aprobados por el Sub Departamento de Supervisión Financiera Nacional.</v>
      </c>
      <c r="T872" s="169">
        <f>VLOOKUP(A872,BASE.!$A$2:$T$878,20,FALSE)</f>
        <v>41908</v>
      </c>
      <c r="U872" s="183">
        <v>7510</v>
      </c>
      <c r="V872" s="184">
        <v>6785250</v>
      </c>
      <c r="W872" s="184">
        <v>21830805</v>
      </c>
      <c r="X872" s="170">
        <v>44286</v>
      </c>
      <c r="Y872" s="166" t="s">
        <v>7879</v>
      </c>
      <c r="Z872" s="166" t="s">
        <v>7880</v>
      </c>
      <c r="AA872" s="183" t="s">
        <v>8020</v>
      </c>
    </row>
    <row r="873" spans="1:27" x14ac:dyDescent="0.2">
      <c r="A873" s="183">
        <v>7510</v>
      </c>
      <c r="B873" s="124" t="str">
        <f>VLOOKUP(A873,BASE.!$A$2:$T$878,2,FALSE)</f>
        <v>Fundación CREA EQUIDAD</v>
      </c>
      <c r="C873" s="124" t="str">
        <f>VLOOKUP(A873,BASE.!$A$2:$T$878,3,FALSE)</f>
        <v>65087837K</v>
      </c>
      <c r="D873" s="124" t="str">
        <f>VLOOKUP(A873,BASE.!$A$2:$T$878,4,FALSE)</f>
        <v>Fundación de Derecho Privado.</v>
      </c>
      <c r="E873" s="124" t="str">
        <f>VLOOKUP(A873,BASE.!$A$2:$T$878,5,FALSE)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3" s="124" t="str">
        <f>VLOOKUP(A873,BASE.!$A$2:$T$878,6,FALSE)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3" s="124" t="str">
        <f>VLOOKUP(A873,BASE.!$A$2:$T$878,7,FALSE)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3" s="124" t="str">
        <f>VLOOKUP(A873,BASE.!$A$2:$T$878,8,FALSE)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3" s="124" t="str">
        <f>VLOOKUP(A873,BASE.!$A$2:$T$878,9,FALSE)</f>
        <v xml:space="preserve">Durarán tres años en sus cargos por estatutos.  </v>
      </c>
      <c r="J873" s="124" t="str">
        <f>VLOOKUP(A873,BASE.!$A$2:$T$878,10,FALSE)</f>
        <v xml:space="preserve">De 30.05.2019 a 30.05.2022.
</v>
      </c>
      <c r="K873" s="124" t="str">
        <f>VLOOKUP(A873,BASE.!$A$2:$T$878,11,FALSE)</f>
        <v xml:space="preserve">Presidente: 
Ignacio Andres Celedón Bulnes,
Secretario:  
Roberto Manuel Celedón Bulnes, 
</v>
      </c>
      <c r="L873" s="124" t="str">
        <f>VLOOKUP(A873,BASE.!$A$2:$T$878,12,FALSE)</f>
        <v xml:space="preserve">Paseo Phillips Nº 16, piso 4, oficina X, comuna de Santiago, Región Metropolitana.
</v>
      </c>
      <c r="M873" s="124" t="str">
        <f>VLOOKUP(A873,BASE.!$A$2:$T$878,13,FALSE)</f>
        <v>XIII</v>
      </c>
      <c r="N873" s="124" t="str">
        <f>VLOOKUP(A873,BASE.!$A$2:$T$878,14,FALSE)</f>
        <v>Santiago</v>
      </c>
      <c r="O873" s="124" t="str">
        <f>VLOOKUP(A873,BASE.!$A$2:$T$878,15,FALSE)</f>
        <v xml:space="preserve">Teléfono: 232780640
</v>
      </c>
      <c r="P873" s="124" t="str">
        <f>VLOOKUP(A873,BASE.!$A$2:$T$878,16,FALSE)</f>
        <v xml:space="preserve">E-Mail: roberto.celedon@creaequidad.cl
           claudio.tobar@creaequidad.cl
</v>
      </c>
      <c r="Q873" s="124">
        <f>VLOOKUP(A873,BASE.!$A$2:$T$878,17,FALSE)</f>
        <v>0</v>
      </c>
      <c r="R873" s="124" t="str">
        <f>VLOOKUP(A873,BASE.!$A$2:$T$878,18,FALSE)</f>
        <v>93401: Instituciones de Asistencia Social.</v>
      </c>
      <c r="S873" s="124" t="str">
        <f>VLOOKUP(A873,BASE.!$A$2:$T$878,19,FALSE)</f>
        <v>Se acompaña certificado financiero, correspondiente al año 2019, aprobados por el Sub Departamento de Supervisión Financiera Nacional.</v>
      </c>
      <c r="T873" s="169">
        <f>VLOOKUP(A873,BASE.!$A$2:$T$878,20,FALSE)</f>
        <v>41908</v>
      </c>
      <c r="U873" s="183">
        <v>7510</v>
      </c>
      <c r="V873" s="184">
        <v>13315418</v>
      </c>
      <c r="W873" s="184">
        <v>50394728</v>
      </c>
      <c r="X873" s="170">
        <v>44286</v>
      </c>
      <c r="Y873" s="166" t="s">
        <v>7879</v>
      </c>
      <c r="Z873" s="166" t="s">
        <v>7880</v>
      </c>
      <c r="AA873" s="183" t="s">
        <v>7958</v>
      </c>
    </row>
    <row r="874" spans="1:27" x14ac:dyDescent="0.2">
      <c r="A874" s="183">
        <v>7510</v>
      </c>
      <c r="B874" s="124" t="str">
        <f>VLOOKUP(A874,BASE.!$A$2:$T$878,2,FALSE)</f>
        <v>Fundación CREA EQUIDAD</v>
      </c>
      <c r="C874" s="124" t="str">
        <f>VLOOKUP(A874,BASE.!$A$2:$T$878,3,FALSE)</f>
        <v>65087837K</v>
      </c>
      <c r="D874" s="124" t="str">
        <f>VLOOKUP(A874,BASE.!$A$2:$T$878,4,FALSE)</f>
        <v>Fundación de Derecho Privado.</v>
      </c>
      <c r="E874" s="124" t="str">
        <f>VLOOKUP(A874,BASE.!$A$2:$T$878,5,FALSE)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4" s="124" t="str">
        <f>VLOOKUP(A874,BASE.!$A$2:$T$878,6,FALSE)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4" s="124" t="str">
        <f>VLOOKUP(A874,BASE.!$A$2:$T$878,7,FALSE)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4" s="124" t="str">
        <f>VLOOKUP(A874,BASE.!$A$2:$T$878,8,FALSE)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4" s="124" t="str">
        <f>VLOOKUP(A874,BASE.!$A$2:$T$878,9,FALSE)</f>
        <v xml:space="preserve">Durarán tres años en sus cargos por estatutos.  </v>
      </c>
      <c r="J874" s="124" t="str">
        <f>VLOOKUP(A874,BASE.!$A$2:$T$878,10,FALSE)</f>
        <v xml:space="preserve">De 30.05.2019 a 30.05.2022.
</v>
      </c>
      <c r="K874" s="124" t="str">
        <f>VLOOKUP(A874,BASE.!$A$2:$T$878,11,FALSE)</f>
        <v xml:space="preserve">Presidente: 
Ignacio Andres Celedón Bulnes,
Secretario:  
Roberto Manuel Celedón Bulnes, 
</v>
      </c>
      <c r="L874" s="124" t="str">
        <f>VLOOKUP(A874,BASE.!$A$2:$T$878,12,FALSE)</f>
        <v xml:space="preserve">Paseo Phillips Nº 16, piso 4, oficina X, comuna de Santiago, Región Metropolitana.
</v>
      </c>
      <c r="M874" s="124" t="str">
        <f>VLOOKUP(A874,BASE.!$A$2:$T$878,13,FALSE)</f>
        <v>XIII</v>
      </c>
      <c r="N874" s="124" t="str">
        <f>VLOOKUP(A874,BASE.!$A$2:$T$878,14,FALSE)</f>
        <v>Santiago</v>
      </c>
      <c r="O874" s="124" t="str">
        <f>VLOOKUP(A874,BASE.!$A$2:$T$878,15,FALSE)</f>
        <v xml:space="preserve">Teléfono: 232780640
</v>
      </c>
      <c r="P874" s="124" t="str">
        <f>VLOOKUP(A874,BASE.!$A$2:$T$878,16,FALSE)</f>
        <v xml:space="preserve">E-Mail: roberto.celedon@creaequidad.cl
           claudio.tobar@creaequidad.cl
</v>
      </c>
      <c r="Q874" s="124">
        <f>VLOOKUP(A874,BASE.!$A$2:$T$878,17,FALSE)</f>
        <v>0</v>
      </c>
      <c r="R874" s="124" t="str">
        <f>VLOOKUP(A874,BASE.!$A$2:$T$878,18,FALSE)</f>
        <v>93401: Instituciones de Asistencia Social.</v>
      </c>
      <c r="S874" s="124" t="str">
        <f>VLOOKUP(A874,BASE.!$A$2:$T$878,19,FALSE)</f>
        <v>Se acompaña certificado financiero, correspondiente al año 2019, aprobados por el Sub Departamento de Supervisión Financiera Nacional.</v>
      </c>
      <c r="T874" s="169">
        <f>VLOOKUP(A874,BASE.!$A$2:$T$878,20,FALSE)</f>
        <v>41908</v>
      </c>
      <c r="U874" s="183">
        <v>7510</v>
      </c>
      <c r="V874" s="184">
        <v>16033200</v>
      </c>
      <c r="W874" s="184">
        <v>52588896</v>
      </c>
      <c r="X874" s="170">
        <v>44286</v>
      </c>
      <c r="Y874" s="166" t="s">
        <v>7879</v>
      </c>
      <c r="Z874" s="166" t="s">
        <v>7880</v>
      </c>
      <c r="AA874" s="183" t="s">
        <v>8016</v>
      </c>
    </row>
    <row r="875" spans="1:27" x14ac:dyDescent="0.2">
      <c r="A875" s="183">
        <v>7510</v>
      </c>
      <c r="B875" s="124" t="str">
        <f>VLOOKUP(A875,BASE.!$A$2:$T$878,2,FALSE)</f>
        <v>Fundación CREA EQUIDAD</v>
      </c>
      <c r="C875" s="124" t="str">
        <f>VLOOKUP(A875,BASE.!$A$2:$T$878,3,FALSE)</f>
        <v>65087837K</v>
      </c>
      <c r="D875" s="124" t="str">
        <f>VLOOKUP(A875,BASE.!$A$2:$T$878,4,FALSE)</f>
        <v>Fundación de Derecho Privado.</v>
      </c>
      <c r="E875" s="124" t="str">
        <f>VLOOKUP(A875,BASE.!$A$2:$T$878,5,FALSE)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5" s="124" t="str">
        <f>VLOOKUP(A875,BASE.!$A$2:$T$878,6,FALSE)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5" s="124" t="str">
        <f>VLOOKUP(A875,BASE.!$A$2:$T$878,7,FALSE)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5" s="124" t="str">
        <f>VLOOKUP(A875,BASE.!$A$2:$T$878,8,FALSE)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5" s="124" t="str">
        <f>VLOOKUP(A875,BASE.!$A$2:$T$878,9,FALSE)</f>
        <v xml:space="preserve">Durarán tres años en sus cargos por estatutos.  </v>
      </c>
      <c r="J875" s="124" t="str">
        <f>VLOOKUP(A875,BASE.!$A$2:$T$878,10,FALSE)</f>
        <v xml:space="preserve">De 30.05.2019 a 30.05.2022.
</v>
      </c>
      <c r="K875" s="124" t="str">
        <f>VLOOKUP(A875,BASE.!$A$2:$T$878,11,FALSE)</f>
        <v xml:space="preserve">Presidente: 
Ignacio Andres Celedón Bulnes,
Secretario:  
Roberto Manuel Celedón Bulnes, 
</v>
      </c>
      <c r="L875" s="124" t="str">
        <f>VLOOKUP(A875,BASE.!$A$2:$T$878,12,FALSE)</f>
        <v xml:space="preserve">Paseo Phillips Nº 16, piso 4, oficina X, comuna de Santiago, Región Metropolitana.
</v>
      </c>
      <c r="M875" s="124" t="str">
        <f>VLOOKUP(A875,BASE.!$A$2:$T$878,13,FALSE)</f>
        <v>XIII</v>
      </c>
      <c r="N875" s="124" t="str">
        <f>VLOOKUP(A875,BASE.!$A$2:$T$878,14,FALSE)</f>
        <v>Santiago</v>
      </c>
      <c r="O875" s="124" t="str">
        <f>VLOOKUP(A875,BASE.!$A$2:$T$878,15,FALSE)</f>
        <v xml:space="preserve">Teléfono: 232780640
</v>
      </c>
      <c r="P875" s="124" t="str">
        <f>VLOOKUP(A875,BASE.!$A$2:$T$878,16,FALSE)</f>
        <v xml:space="preserve">E-Mail: roberto.celedon@creaequidad.cl
           claudio.tobar@creaequidad.cl
</v>
      </c>
      <c r="Q875" s="124">
        <f>VLOOKUP(A875,BASE.!$A$2:$T$878,17,FALSE)</f>
        <v>0</v>
      </c>
      <c r="R875" s="124" t="str">
        <f>VLOOKUP(A875,BASE.!$A$2:$T$878,18,FALSE)</f>
        <v>93401: Instituciones de Asistencia Social.</v>
      </c>
      <c r="S875" s="124" t="str">
        <f>VLOOKUP(A875,BASE.!$A$2:$T$878,19,FALSE)</f>
        <v>Se acompaña certificado financiero, correspondiente al año 2019, aprobados por el Sub Departamento de Supervisión Financiera Nacional.</v>
      </c>
      <c r="T875" s="169">
        <f>VLOOKUP(A875,BASE.!$A$2:$T$878,20,FALSE)</f>
        <v>41908</v>
      </c>
      <c r="U875" s="183">
        <v>7510</v>
      </c>
      <c r="V875" s="184">
        <v>25911720</v>
      </c>
      <c r="W875" s="184">
        <v>107948100</v>
      </c>
      <c r="X875" s="170">
        <v>44286</v>
      </c>
      <c r="Y875" s="166" t="s">
        <v>7879</v>
      </c>
      <c r="Z875" s="166" t="s">
        <v>7880</v>
      </c>
      <c r="AA875" s="183" t="s">
        <v>7931</v>
      </c>
    </row>
    <row r="876" spans="1:27" x14ac:dyDescent="0.2">
      <c r="A876" s="183">
        <v>7510</v>
      </c>
      <c r="B876" s="124" t="str">
        <f>VLOOKUP(A876,BASE.!$A$2:$T$878,2,FALSE)</f>
        <v>Fundación CREA EQUIDAD</v>
      </c>
      <c r="C876" s="124" t="str">
        <f>VLOOKUP(A876,BASE.!$A$2:$T$878,3,FALSE)</f>
        <v>65087837K</v>
      </c>
      <c r="D876" s="124" t="str">
        <f>VLOOKUP(A876,BASE.!$A$2:$T$878,4,FALSE)</f>
        <v>Fundación de Derecho Privado.</v>
      </c>
      <c r="E876" s="124" t="str">
        <f>VLOOKUP(A876,BASE.!$A$2:$T$878,5,FALSE)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6" s="124" t="str">
        <f>VLOOKUP(A876,BASE.!$A$2:$T$878,6,FALSE)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6" s="124" t="str">
        <f>VLOOKUP(A876,BASE.!$A$2:$T$878,7,FALSE)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6" s="124" t="str">
        <f>VLOOKUP(A876,BASE.!$A$2:$T$878,8,FALSE)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6" s="124" t="str">
        <f>VLOOKUP(A876,BASE.!$A$2:$T$878,9,FALSE)</f>
        <v xml:space="preserve">Durarán tres años en sus cargos por estatutos.  </v>
      </c>
      <c r="J876" s="124" t="str">
        <f>VLOOKUP(A876,BASE.!$A$2:$T$878,10,FALSE)</f>
        <v xml:space="preserve">De 30.05.2019 a 30.05.2022.
</v>
      </c>
      <c r="K876" s="124" t="str">
        <f>VLOOKUP(A876,BASE.!$A$2:$T$878,11,FALSE)</f>
        <v xml:space="preserve">Presidente: 
Ignacio Andres Celedón Bulnes,
Secretario:  
Roberto Manuel Celedón Bulnes, 
</v>
      </c>
      <c r="L876" s="124" t="str">
        <f>VLOOKUP(A876,BASE.!$A$2:$T$878,12,FALSE)</f>
        <v xml:space="preserve">Paseo Phillips Nº 16, piso 4, oficina X, comuna de Santiago, Región Metropolitana.
</v>
      </c>
      <c r="M876" s="124" t="str">
        <f>VLOOKUP(A876,BASE.!$A$2:$T$878,13,FALSE)</f>
        <v>XIII</v>
      </c>
      <c r="N876" s="124" t="str">
        <f>VLOOKUP(A876,BASE.!$A$2:$T$878,14,FALSE)</f>
        <v>Santiago</v>
      </c>
      <c r="O876" s="124" t="str">
        <f>VLOOKUP(A876,BASE.!$A$2:$T$878,15,FALSE)</f>
        <v xml:space="preserve">Teléfono: 232780640
</v>
      </c>
      <c r="P876" s="124" t="str">
        <f>VLOOKUP(A876,BASE.!$A$2:$T$878,16,FALSE)</f>
        <v xml:space="preserve">E-Mail: roberto.celedon@creaequidad.cl
           claudio.tobar@creaequidad.cl
</v>
      </c>
      <c r="Q876" s="124">
        <f>VLOOKUP(A876,BASE.!$A$2:$T$878,17,FALSE)</f>
        <v>0</v>
      </c>
      <c r="R876" s="124" t="str">
        <f>VLOOKUP(A876,BASE.!$A$2:$T$878,18,FALSE)</f>
        <v>93401: Instituciones de Asistencia Social.</v>
      </c>
      <c r="S876" s="124" t="str">
        <f>VLOOKUP(A876,BASE.!$A$2:$T$878,19,FALSE)</f>
        <v>Se acompaña certificado financiero, correspondiente al año 2019, aprobados por el Sub Departamento de Supervisión Financiera Nacional.</v>
      </c>
      <c r="T876" s="169">
        <f>VLOOKUP(A876,BASE.!$A$2:$T$878,20,FALSE)</f>
        <v>41908</v>
      </c>
      <c r="U876" s="183">
        <v>7510</v>
      </c>
      <c r="V876" s="184">
        <v>8016600</v>
      </c>
      <c r="W876" s="184">
        <v>24851460</v>
      </c>
      <c r="X876" s="170">
        <v>44286</v>
      </c>
      <c r="Y876" s="166" t="s">
        <v>7879</v>
      </c>
      <c r="Z876" s="166" t="s">
        <v>7880</v>
      </c>
      <c r="AA876" s="183" t="s">
        <v>7969</v>
      </c>
    </row>
    <row r="877" spans="1:27" x14ac:dyDescent="0.2">
      <c r="A877" s="183">
        <v>7510</v>
      </c>
      <c r="B877" s="124" t="str">
        <f>VLOOKUP(A877,BASE.!$A$2:$T$878,2,FALSE)</f>
        <v>Fundación CREA EQUIDAD</v>
      </c>
      <c r="C877" s="124" t="str">
        <f>VLOOKUP(A877,BASE.!$A$2:$T$878,3,FALSE)</f>
        <v>65087837K</v>
      </c>
      <c r="D877" s="124" t="str">
        <f>VLOOKUP(A877,BASE.!$A$2:$T$878,4,FALSE)</f>
        <v>Fundación de Derecho Privado.</v>
      </c>
      <c r="E877" s="124" t="str">
        <f>VLOOKUP(A877,BASE.!$A$2:$T$878,5,FALSE)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7" s="124" t="str">
        <f>VLOOKUP(A877,BASE.!$A$2:$T$878,6,FALSE)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7" s="124" t="str">
        <f>VLOOKUP(A877,BASE.!$A$2:$T$878,7,FALSE)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7" s="124" t="str">
        <f>VLOOKUP(A877,BASE.!$A$2:$T$878,8,FALSE)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7" s="124" t="str">
        <f>VLOOKUP(A877,BASE.!$A$2:$T$878,9,FALSE)</f>
        <v xml:space="preserve">Durarán tres años en sus cargos por estatutos.  </v>
      </c>
      <c r="J877" s="124" t="str">
        <f>VLOOKUP(A877,BASE.!$A$2:$T$878,10,FALSE)</f>
        <v xml:space="preserve">De 30.05.2019 a 30.05.2022.
</v>
      </c>
      <c r="K877" s="124" t="str">
        <f>VLOOKUP(A877,BASE.!$A$2:$T$878,11,FALSE)</f>
        <v xml:space="preserve">Presidente: 
Ignacio Andres Celedón Bulnes,
Secretario:  
Roberto Manuel Celedón Bulnes, 
</v>
      </c>
      <c r="L877" s="124" t="str">
        <f>VLOOKUP(A877,BASE.!$A$2:$T$878,12,FALSE)</f>
        <v xml:space="preserve">Paseo Phillips Nº 16, piso 4, oficina X, comuna de Santiago, Región Metropolitana.
</v>
      </c>
      <c r="M877" s="124" t="str">
        <f>VLOOKUP(A877,BASE.!$A$2:$T$878,13,FALSE)</f>
        <v>XIII</v>
      </c>
      <c r="N877" s="124" t="str">
        <f>VLOOKUP(A877,BASE.!$A$2:$T$878,14,FALSE)</f>
        <v>Santiago</v>
      </c>
      <c r="O877" s="124" t="str">
        <f>VLOOKUP(A877,BASE.!$A$2:$T$878,15,FALSE)</f>
        <v xml:space="preserve">Teléfono: 232780640
</v>
      </c>
      <c r="P877" s="124" t="str">
        <f>VLOOKUP(A877,BASE.!$A$2:$T$878,16,FALSE)</f>
        <v xml:space="preserve">E-Mail: roberto.celedon@creaequidad.cl
           claudio.tobar@creaequidad.cl
</v>
      </c>
      <c r="Q877" s="124">
        <f>VLOOKUP(A877,BASE.!$A$2:$T$878,17,FALSE)</f>
        <v>0</v>
      </c>
      <c r="R877" s="124" t="str">
        <f>VLOOKUP(A877,BASE.!$A$2:$T$878,18,FALSE)</f>
        <v>93401: Instituciones de Asistencia Social.</v>
      </c>
      <c r="S877" s="124" t="str">
        <f>VLOOKUP(A877,BASE.!$A$2:$T$878,19,FALSE)</f>
        <v>Se acompaña certificado financiero, correspondiente al año 2019, aprobados por el Sub Departamento de Supervisión Financiera Nacional.</v>
      </c>
      <c r="T877" s="169">
        <f>VLOOKUP(A877,BASE.!$A$2:$T$878,20,FALSE)</f>
        <v>41908</v>
      </c>
      <c r="U877" s="183">
        <v>7510</v>
      </c>
      <c r="V877" s="184">
        <v>6206400</v>
      </c>
      <c r="W877" s="184">
        <v>20093220</v>
      </c>
      <c r="X877" s="170">
        <v>44286</v>
      </c>
      <c r="Y877" s="166" t="s">
        <v>7879</v>
      </c>
      <c r="Z877" s="166" t="s">
        <v>7880</v>
      </c>
      <c r="AA877" s="183" t="s">
        <v>7948</v>
      </c>
    </row>
    <row r="878" spans="1:27" x14ac:dyDescent="0.2">
      <c r="A878" s="183">
        <v>7512</v>
      </c>
      <c r="B878" s="124" t="str">
        <f>VLOOKUP(A878,BASE.!$A$2:$T$878,2,FALSE)</f>
        <v xml:space="preserve">
I. Municipalidad de Rio Ibáñez
</v>
      </c>
      <c r="C878" s="124">
        <f>VLOOKUP(A878,BASE.!$A$2:$T$878,3,FALSE)</f>
        <v>692531000</v>
      </c>
      <c r="D878" s="124" t="str">
        <f>VLOOKUP(A878,BASE.!$A$2:$T$878,4,FALSE)</f>
        <v>Municipalidad</v>
      </c>
      <c r="E878" s="124" t="str">
        <f>VLOOKUP(A878,BASE.!$A$2:$T$878,5,FALSE)</f>
        <v>Constitución Política de la República, artículo 107</v>
      </c>
      <c r="F878" s="124" t="str">
        <f>VLOOKUP(A878,BASE.!$A$2:$T$878,6,FALSE)</f>
        <v>Indefinida</v>
      </c>
      <c r="G878" s="124" t="str">
        <f>VLOOKUP(A878,BASE.!$A$2:$T$878,7,FALSE)</f>
        <v>Según Ley Orgánica Nº 18.695, artículos 1º al  4º</v>
      </c>
      <c r="H878" s="124" t="str">
        <f>VLOOKUP(A878,BASE.!$A$2:$T$878,8,FALSE)</f>
        <v>no tiene</v>
      </c>
      <c r="I878" s="124">
        <f>VLOOKUP(A878,BASE.!$A$2:$T$878,9,FALSE)</f>
        <v>0</v>
      </c>
      <c r="J878" s="124">
        <f>VLOOKUP(A878,BASE.!$A$2:$T$878,10,FALSE)</f>
        <v>0</v>
      </c>
      <c r="K878" s="124" t="str">
        <f>VLOOKUP(A878,BASE.!$A$2:$T$878,11,FALSE)</f>
        <v xml:space="preserve">Marcelo Orlando Santana Vargas
</v>
      </c>
      <c r="L878" s="124" t="str">
        <f>VLOOKUP(A878,BASE.!$A$2:$T$878,12,FALSE)</f>
        <v xml:space="preserve">Carlos Soza Nº161 Puerto Ibáñez, Comuna de rio Ibáñez, Región de Aysén, </v>
      </c>
      <c r="M878" s="124" t="str">
        <f>VLOOKUP(A878,BASE.!$A$2:$T$878,13,FALSE)</f>
        <v>XI</v>
      </c>
      <c r="N878" s="124" t="str">
        <f>VLOOKUP(A878,BASE.!$A$2:$T$878,14,FALSE)</f>
        <v>rio Ibáñez</v>
      </c>
      <c r="O878" s="124" t="str">
        <f>VLOOKUP(A878,BASE.!$A$2:$T$878,15,FALSE)</f>
        <v>teléfono  067-2423216,</v>
      </c>
      <c r="P878" s="124" t="str">
        <f>VLOOKUP(A878,BASE.!$A$2:$T$878,16,FALSE)</f>
        <v xml:space="preserve">alcaldía@rioibanez.cl  </v>
      </c>
      <c r="Q878" s="124">
        <f>VLOOKUP(A878,BASE.!$A$2:$T$878,17,FALSE)</f>
        <v>0</v>
      </c>
      <c r="R878" s="124">
        <f>VLOOKUP(A878,BASE.!$A$2:$T$878,18,FALSE)</f>
        <v>91001</v>
      </c>
      <c r="S878" s="124" t="str">
        <f>VLOOKUP(A878,BASE.!$A$2:$T$878,19,FALSE)</f>
        <v xml:space="preserve">No se acompañan. Aplica Informe Jurídico Nº 09, de  fecha 14 de marzo de 2011 del Departamento Jurídico y Dictamen Nº 070791, de 2009, de la Contraloría General de la República.  
</v>
      </c>
      <c r="T878" s="169">
        <f>VLOOKUP(A878,BASE.!$A$2:$T$878,20,FALSE)</f>
        <v>41925</v>
      </c>
      <c r="U878" s="183">
        <v>7512</v>
      </c>
      <c r="V878" s="184">
        <v>5265786</v>
      </c>
      <c r="W878" s="184">
        <v>10684292</v>
      </c>
      <c r="X878" s="170">
        <v>44286</v>
      </c>
      <c r="Y878" s="166" t="s">
        <v>7879</v>
      </c>
      <c r="Z878" s="166" t="s">
        <v>7880</v>
      </c>
      <c r="AA878" s="183" t="s">
        <v>8097</v>
      </c>
    </row>
    <row r="879" spans="1:27" x14ac:dyDescent="0.2">
      <c r="A879" s="183">
        <v>7513</v>
      </c>
      <c r="B879" s="124" t="str">
        <f>VLOOKUP(A879,BASE.!$A$2:$T$878,2,FALSE)</f>
        <v xml:space="preserve">
I. Municipalidad de Huara
</v>
      </c>
      <c r="C879" s="124">
        <f>VLOOKUP(A879,BASE.!$A$2:$T$878,3,FALSE)</f>
        <v>690102005</v>
      </c>
      <c r="D879" s="124" t="str">
        <f>VLOOKUP(A879,BASE.!$A$2:$T$878,4,FALSE)</f>
        <v>Municipalidad</v>
      </c>
      <c r="E879" s="124" t="str">
        <f>VLOOKUP(A879,BASE.!$A$2:$T$878,5,FALSE)</f>
        <v>Constitución Política de la República, artículo 107.</v>
      </c>
      <c r="F879" s="124" t="str">
        <f>VLOOKUP(A879,BASE.!$A$2:$T$878,6,FALSE)</f>
        <v>Indefinida.</v>
      </c>
      <c r="G879" s="124" t="str">
        <f>VLOOKUP(A879,BASE.!$A$2:$T$878,7,FALSE)</f>
        <v>Según Ley Orgánica Nº 18.695, artículos 1º al 4º.</v>
      </c>
      <c r="H879" s="124" t="str">
        <f>VLOOKUP(A879,BASE.!$A$2:$T$878,8,FALSE)</f>
        <v>no tiene</v>
      </c>
      <c r="I879" s="124">
        <f>VLOOKUP(A879,BASE.!$A$2:$T$878,9,FALSE)</f>
        <v>0</v>
      </c>
      <c r="J879" s="124">
        <f>VLOOKUP(A879,BASE.!$A$2:$T$878,10,FALSE)</f>
        <v>0</v>
      </c>
      <c r="K879" s="124" t="str">
        <f>VLOOKUP(A879,BASE.!$A$2:$T$878,11,FALSE)</f>
        <v xml:space="preserve">José Andrés Bartolo Vinaya, </v>
      </c>
      <c r="L879" s="124" t="str">
        <f>VLOOKUP(A879,BASE.!$A$2:$T$878,12,FALSE)</f>
        <v xml:space="preserve">Vicuña Mackenna S/N°, Comuna de Huara, Provincia de Tamarugal, Región de Tarapacá.
</v>
      </c>
      <c r="M879" s="124" t="str">
        <f>VLOOKUP(A879,BASE.!$A$2:$T$878,13,FALSE)</f>
        <v>I</v>
      </c>
      <c r="N879" s="124" t="str">
        <f>VLOOKUP(A879,BASE.!$A$2:$T$878,14,FALSE)</f>
        <v>Tamarugal</v>
      </c>
      <c r="O879" s="124" t="str">
        <f>VLOOKUP(A879,BASE.!$A$2:$T$878,15,FALSE)</f>
        <v>Fono: 2463200</v>
      </c>
      <c r="P879" s="124">
        <f>VLOOKUP(A879,BASE.!$A$2:$T$878,16,FALSE)</f>
        <v>0</v>
      </c>
      <c r="Q879" s="124">
        <f>VLOOKUP(A879,BASE.!$A$2:$T$878,17,FALSE)</f>
        <v>0</v>
      </c>
      <c r="R879" s="124">
        <f>VLOOKUP(A879,BASE.!$A$2:$T$878,18,FALSE)</f>
        <v>91001</v>
      </c>
      <c r="S879" s="124" t="str">
        <f>VLOOKUP(A879,BASE.!$A$2:$T$878,19,FALSE)</f>
        <v>No corresponde</v>
      </c>
      <c r="T879" s="169">
        <f>VLOOKUP(A879,BASE.!$A$2:$T$878,20,FALSE)</f>
        <v>41927</v>
      </c>
      <c r="U879" s="183">
        <v>7513</v>
      </c>
      <c r="V879" s="184">
        <v>2747366</v>
      </c>
      <c r="W879" s="184">
        <v>5574412</v>
      </c>
      <c r="X879" s="170">
        <v>44286</v>
      </c>
      <c r="Y879" s="166" t="s">
        <v>7879</v>
      </c>
      <c r="Z879" s="166" t="s">
        <v>7880</v>
      </c>
      <c r="AA879" s="183" t="s">
        <v>8098</v>
      </c>
    </row>
    <row r="880" spans="1:27" x14ac:dyDescent="0.2">
      <c r="A880" s="183">
        <v>7514</v>
      </c>
      <c r="B880" s="124" t="str">
        <f>VLOOKUP(A880,BASE.!$A$2:$T$878,2,FALSE)</f>
        <v xml:space="preserve">
I. Municipalidad de Lago Ranco
</v>
      </c>
      <c r="C880" s="124">
        <f>VLOOKUP(A880,BASE.!$A$2:$T$878,3,FALSE)</f>
        <v>692011007</v>
      </c>
      <c r="D880" s="124" t="str">
        <f>VLOOKUP(A880,BASE.!$A$2:$T$878,4,FALSE)</f>
        <v>Municipalidad</v>
      </c>
      <c r="E880" s="124" t="str">
        <f>VLOOKUP(A880,BASE.!$A$2:$T$878,5,FALSE)</f>
        <v>Constitución Política de la República, artículo 107.</v>
      </c>
      <c r="F880" s="124" t="str">
        <f>VLOOKUP(A880,BASE.!$A$2:$T$878,6,FALSE)</f>
        <v>Indefinida.</v>
      </c>
      <c r="G880" s="124" t="str">
        <f>VLOOKUP(A880,BASE.!$A$2:$T$878,7,FALSE)</f>
        <v>Según Ley Orgánica Nº 18.695, artículos 1º al 4º.</v>
      </c>
      <c r="H880" s="124" t="str">
        <f>VLOOKUP(A880,BASE.!$A$2:$T$878,8,FALSE)</f>
        <v>no tiene</v>
      </c>
      <c r="I880" s="124">
        <f>VLOOKUP(A880,BASE.!$A$2:$T$878,9,FALSE)</f>
        <v>0</v>
      </c>
      <c r="J880" s="124">
        <f>VLOOKUP(A880,BASE.!$A$2:$T$878,10,FALSE)</f>
        <v>0</v>
      </c>
      <c r="K880" s="124" t="str">
        <f>VLOOKUP(A880,BASE.!$A$2:$T$878,11,FALSE)</f>
        <v xml:space="preserve">Miguel Meza Shwenke, </v>
      </c>
      <c r="L880" s="124" t="str">
        <f>VLOOKUP(A880,BASE.!$A$2:$T$878,12,FALSE)</f>
        <v xml:space="preserve">Calle Viña del Mar Nº 345, Lago Ranco.
</v>
      </c>
      <c r="M880" s="124" t="str">
        <f>VLOOKUP(A880,BASE.!$A$2:$T$878,13,FALSE)</f>
        <v>X</v>
      </c>
      <c r="N880" s="124" t="str">
        <f>VLOOKUP(A880,BASE.!$A$2:$T$878,14,FALSE)</f>
        <v>Lago Ranco</v>
      </c>
      <c r="O880" s="124">
        <f>VLOOKUP(A880,BASE.!$A$2:$T$878,15,FALSE)</f>
        <v>0</v>
      </c>
      <c r="P880" s="124">
        <f>VLOOKUP(A880,BASE.!$A$2:$T$878,16,FALSE)</f>
        <v>0</v>
      </c>
      <c r="Q880" s="124">
        <f>VLOOKUP(A880,BASE.!$A$2:$T$878,17,FALSE)</f>
        <v>0</v>
      </c>
      <c r="R880" s="124">
        <f>VLOOKUP(A880,BASE.!$A$2:$T$878,18,FALSE)</f>
        <v>91001</v>
      </c>
      <c r="S880" s="124" t="str">
        <f>VLOOKUP(A880,BASE.!$A$2:$T$878,19,FALSE)</f>
        <v>No se acompañan. Aplica Informe Jurídico Nº 09, de  fecha 14 de marzo de 2011 del Departamento Jurídico y Dictamen Nº 070791, de 2009, de la Contraloría General de la República</v>
      </c>
      <c r="T880" s="169">
        <f>VLOOKUP(A880,BASE.!$A$2:$T$878,20,FALSE)</f>
        <v>41939</v>
      </c>
      <c r="U880" s="183">
        <v>7514</v>
      </c>
      <c r="V880" s="184">
        <v>3262498</v>
      </c>
      <c r="W880" s="184">
        <v>6619616</v>
      </c>
      <c r="X880" s="170">
        <v>44286</v>
      </c>
      <c r="Y880" s="166" t="s">
        <v>7879</v>
      </c>
      <c r="Z880" s="166" t="s">
        <v>7880</v>
      </c>
      <c r="AA880" s="183" t="s">
        <v>8099</v>
      </c>
    </row>
    <row r="881" spans="1:27" x14ac:dyDescent="0.2">
      <c r="A881" s="183">
        <v>7517</v>
      </c>
      <c r="B881" s="124" t="str">
        <f>VLOOKUP(A881,BASE.!$A$2:$T$878,2,FALSE)</f>
        <v xml:space="preserve">
Fundación de Beneficencia Sentidos
</v>
      </c>
      <c r="C881" s="124">
        <f>VLOOKUP(A881,BASE.!$A$2:$T$878,3,FALSE)</f>
        <v>650846699</v>
      </c>
      <c r="D881" s="124" t="str">
        <f>VLOOKUP(A881,BASE.!$A$2:$T$878,4,FALSE)</f>
        <v>Fundación de Derecho Privado.</v>
      </c>
      <c r="E881" s="124" t="str">
        <f>VLOOKUP(A881,BASE.!$A$2:$T$878,5,FALSE)</f>
        <v>Inscripción N° 169989, de fecha 21 de Abril de 2014, del Registro de Personas Jurídicas, del Servicio de Registro Civil e Identificación.</v>
      </c>
      <c r="F881" s="124" t="str">
        <f>VLOOKUP(A881,BASE.!$A$2:$T$878,6,FALSE)</f>
        <v xml:space="preserve">Certificado de Vigencia folio Nº 500313004503, de 21 de abril de 2020, del Servicio de Registro Civil e Identificación.
</v>
      </c>
      <c r="G881" s="124" t="str">
        <f>VLOOKUP(A881,BASE.!$A$2:$T$878,7,FALSE)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81" s="124" t="str">
        <f>VLOOKUP(A881,BASE.!$A$2:$T$878,8,FALSE)</f>
        <v xml:space="preserve">(de acuerdo a certificado de Directorio)-Presidente: 
Marcela Araya Martínez                      
-Vicepresidente 
Mariann Alejandra Davila Coggiola
-Secretario:
Richard Jesús Ron Farías
-Tesorero:
Amaru Andrés Ugaz Ayala
</v>
      </c>
      <c r="I881" s="124" t="str">
        <f>VLOOKUP(A881,BASE.!$A$2:$T$878,9,FALSE)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81" s="124" t="str">
        <f>VLOOKUP(A881,BASE.!$A$2:$T$878,10,FALSE)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81" s="124" t="str">
        <f>VLOOKUP(A881,BASE.!$A$2:$T$878,11,FALSE)</f>
        <v xml:space="preserve">Ana Mireya Ayala Rivera 
</v>
      </c>
      <c r="L881" s="124" t="str">
        <f>VLOOKUP(A881,BASE.!$A$2:$T$878,12,FALSE)</f>
        <v xml:space="preserve">Obispo Manuel Umaña N° 917, comuna de Estación Central, Región Metropolitana.  
</v>
      </c>
      <c r="M881" s="124" t="str">
        <f>VLOOKUP(A881,BASE.!$A$2:$T$878,13,FALSE)</f>
        <v>XIII</v>
      </c>
      <c r="N881" s="124" t="str">
        <f>VLOOKUP(A881,BASE.!$A$2:$T$878,14,FALSE)</f>
        <v>Estación Central</v>
      </c>
      <c r="O881" s="124" t="str">
        <f>VLOOKUP(A881,BASE.!$A$2:$T$878,15,FALSE)</f>
        <v>Fono: 22 9181586</v>
      </c>
      <c r="P881" s="124" t="str">
        <f>VLOOKUP(A881,BASE.!$A$2:$T$878,16,FALSE)</f>
        <v>Fund.sentidos@gmail.com
ppfestacioncentral@fundacionsentidos.org
http://www.fundacionsentidos.org</v>
      </c>
      <c r="Q881" s="124">
        <f>VLOOKUP(A881,BASE.!$A$2:$T$878,17,FALSE)</f>
        <v>0</v>
      </c>
      <c r="R881" s="124" t="str">
        <f>VLOOKUP(A881,BASE.!$A$2:$T$878,18,FALSE)</f>
        <v>93401: Institución de Asistencia Social.</v>
      </c>
      <c r="S881" s="124" t="str">
        <f>VLOOKUP(A881,BASE.!$A$2:$T$878,19,FALSE)</f>
        <v>Acompaña Certificado Financiero del año 2019,  aprobados por el Subdepartamento de Supervisión Financiera.</v>
      </c>
      <c r="T881" s="169">
        <f>VLOOKUP(A881,BASE.!$A$2:$T$878,20,FALSE)</f>
        <v>41950</v>
      </c>
      <c r="U881" s="183">
        <v>7517</v>
      </c>
      <c r="V881" s="184">
        <v>6206400</v>
      </c>
      <c r="W881" s="184">
        <v>22343040</v>
      </c>
      <c r="X881" s="170">
        <v>44286</v>
      </c>
      <c r="Y881" s="166" t="s">
        <v>7879</v>
      </c>
      <c r="Z881" s="166" t="s">
        <v>7880</v>
      </c>
      <c r="AA881" s="183" t="s">
        <v>7966</v>
      </c>
    </row>
    <row r="882" spans="1:27" x14ac:dyDescent="0.2">
      <c r="A882" s="183">
        <v>7520</v>
      </c>
      <c r="B882" s="124" t="str">
        <f>VLOOKUP(A882,BASE.!$A$2:$T$878,2,FALSE)</f>
        <v xml:space="preserve">
I. Municipalidad de Mariquina
</v>
      </c>
      <c r="C882" s="124">
        <f>VLOOKUP(A882,BASE.!$A$2:$T$878,3,FALSE)</f>
        <v>692004000</v>
      </c>
      <c r="D882" s="124" t="str">
        <f>VLOOKUP(A882,BASE.!$A$2:$T$878,4,FALSE)</f>
        <v>Municipalidad</v>
      </c>
      <c r="E882" s="124" t="str">
        <f>VLOOKUP(A882,BASE.!$A$2:$T$878,5,FALSE)</f>
        <v>Constitución Política de la República, artículo 107.</v>
      </c>
      <c r="F882" s="124" t="str">
        <f>VLOOKUP(A882,BASE.!$A$2:$T$878,6,FALSE)</f>
        <v>Indefinida.</v>
      </c>
      <c r="G882" s="124" t="str">
        <f>VLOOKUP(A882,BASE.!$A$2:$T$878,7,FALSE)</f>
        <v>Según Ley Orgánica Nº 18.695, artículos 1º al 4º.</v>
      </c>
      <c r="H882" s="124" t="str">
        <f>VLOOKUP(A882,BASE.!$A$2:$T$878,8,FALSE)</f>
        <v>No tiene</v>
      </c>
      <c r="I882" s="124">
        <f>VLOOKUP(A882,BASE.!$A$2:$T$878,9,FALSE)</f>
        <v>0</v>
      </c>
      <c r="J882" s="124">
        <f>VLOOKUP(A882,BASE.!$A$2:$T$878,10,FALSE)</f>
        <v>0</v>
      </c>
      <c r="K882" s="124" t="str">
        <f>VLOOKUP(A882,BASE.!$A$2:$T$878,11,FALSE)</f>
        <v xml:space="preserve">Erwin Pacheco Ayala, </v>
      </c>
      <c r="L882" s="124" t="str">
        <f>VLOOKUP(A882,BASE.!$A$2:$T$878,12,FALSE)</f>
        <v xml:space="preserve">Mariquina N° 54. Comuna de Mariquina. XIV Región de los Ríos.
</v>
      </c>
      <c r="M882" s="124" t="str">
        <f>VLOOKUP(A882,BASE.!$A$2:$T$878,13,FALSE)</f>
        <v>XIV</v>
      </c>
      <c r="N882" s="124" t="str">
        <f>VLOOKUP(A882,BASE.!$A$2:$T$878,14,FALSE)</f>
        <v>Mariquina.</v>
      </c>
      <c r="O882" s="124" t="str">
        <f>VLOOKUP(A882,BASE.!$A$2:$T$878,15,FALSE)</f>
        <v>Fono: 63-2453200, Fax 63-2453227.</v>
      </c>
      <c r="P882" s="124" t="str">
        <f>VLOOKUP(A882,BASE.!$A$2:$T$878,16,FALSE)</f>
        <v xml:space="preserve"> alcaldia@munimariquina.cl</v>
      </c>
      <c r="Q882" s="124">
        <f>VLOOKUP(A882,BASE.!$A$2:$T$878,17,FALSE)</f>
        <v>0</v>
      </c>
      <c r="R882" s="124">
        <f>VLOOKUP(A882,BASE.!$A$2:$T$878,18,FALSE)</f>
        <v>91001</v>
      </c>
      <c r="S882" s="124" t="str">
        <f>VLOOKUP(A882,BASE.!$A$2:$T$878,19,FALSE)</f>
        <v>No corresponde</v>
      </c>
      <c r="T882" s="169">
        <f>VLOOKUP(A882,BASE.!$A$2:$T$878,20,FALSE)</f>
        <v>41996</v>
      </c>
      <c r="U882" s="183">
        <v>7520</v>
      </c>
      <c r="V882" s="184">
        <v>5494733</v>
      </c>
      <c r="W882" s="184">
        <v>11148826</v>
      </c>
      <c r="X882" s="170">
        <v>44286</v>
      </c>
      <c r="Y882" s="166" t="s">
        <v>7879</v>
      </c>
      <c r="Z882" s="166" t="s">
        <v>7880</v>
      </c>
      <c r="AA882" s="183" t="s">
        <v>7980</v>
      </c>
    </row>
    <row r="883" spans="1:27" x14ac:dyDescent="0.2">
      <c r="A883" s="183">
        <v>7521</v>
      </c>
      <c r="B883" s="124" t="str">
        <f>VLOOKUP(A883,BASE.!$A$2:$T$878,2,FALSE)</f>
        <v xml:space="preserve">
I. Municipalidad de Corral
</v>
      </c>
      <c r="C883" s="124">
        <f>VLOOKUP(A883,BASE.!$A$2:$T$878,3,FALSE)</f>
        <v>692002008</v>
      </c>
      <c r="D883" s="124" t="str">
        <f>VLOOKUP(A883,BASE.!$A$2:$T$878,4,FALSE)</f>
        <v>Municipalidad</v>
      </c>
      <c r="E883" s="124" t="str">
        <f>VLOOKUP(A883,BASE.!$A$2:$T$878,5,FALSE)</f>
        <v>Constitución Política de la República, artículo 107.</v>
      </c>
      <c r="F883" s="124" t="str">
        <f>VLOOKUP(A883,BASE.!$A$2:$T$878,6,FALSE)</f>
        <v>Indefinida.</v>
      </c>
      <c r="G883" s="124" t="str">
        <f>VLOOKUP(A883,BASE.!$A$2:$T$878,7,FALSE)</f>
        <v>Según Ley Orgánica Nº 18.695, artículos 1º al 4º.</v>
      </c>
      <c r="H883" s="124" t="str">
        <f>VLOOKUP(A883,BASE.!$A$2:$T$878,8,FALSE)</f>
        <v>no tiene</v>
      </c>
      <c r="I883" s="124">
        <f>VLOOKUP(A883,BASE.!$A$2:$T$878,9,FALSE)</f>
        <v>0</v>
      </c>
      <c r="J883" s="124">
        <f>VLOOKUP(A883,BASE.!$A$2:$T$878,10,FALSE)</f>
        <v>0</v>
      </c>
      <c r="K883" s="124" t="str">
        <f>VLOOKUP(A883,BASE.!$A$2:$T$878,11,FALSE)</f>
        <v xml:space="preserve">Gastón Pérez González, </v>
      </c>
      <c r="L883" s="124" t="str">
        <f>VLOOKUP(A883,BASE.!$A$2:$T$878,12,FALSE)</f>
        <v xml:space="preserve">Calle  Esmeralda Nº 145, Comuna de Corral, XIV Región de los Ríos.
</v>
      </c>
      <c r="M883" s="124" t="str">
        <f>VLOOKUP(A883,BASE.!$A$2:$T$878,13,FALSE)</f>
        <v>XIV</v>
      </c>
      <c r="N883" s="124" t="str">
        <f>VLOOKUP(A883,BASE.!$A$2:$T$878,14,FALSE)</f>
        <v>Corral</v>
      </c>
      <c r="O883" s="124" t="str">
        <f>VLOOKUP(A883,BASE.!$A$2:$T$878,15,FALSE)</f>
        <v>Fono: 63-471808</v>
      </c>
      <c r="P883" s="124" t="str">
        <f>VLOOKUP(A883,BASE.!$A$2:$T$878,16,FALSE)</f>
        <v xml:space="preserve">cuyamo@municipalidadcorral.cl
alcaldia@municipalidadcorral.cl
</v>
      </c>
      <c r="Q883" s="124">
        <f>VLOOKUP(A883,BASE.!$A$2:$T$878,17,FALSE)</f>
        <v>0</v>
      </c>
      <c r="R883" s="124">
        <f>VLOOKUP(A883,BASE.!$A$2:$T$878,18,FALSE)</f>
        <v>91001</v>
      </c>
      <c r="S883" s="124" t="str">
        <f>VLOOKUP(A883,BASE.!$A$2:$T$878,19,FALSE)</f>
        <v>No se acompañan. Aplica Informe Jurídico Nº 09, de  fecha 14 de marzo de 2011 del Departamento Jurídico y Dictamen Nº 070791, de 2009, de la Contraloría General de la República</v>
      </c>
      <c r="T883" s="169">
        <f>VLOOKUP(A883,BASE.!$A$2:$T$878,20,FALSE)</f>
        <v>41996</v>
      </c>
      <c r="U883" s="183">
        <v>7521</v>
      </c>
      <c r="V883" s="184">
        <v>4078122</v>
      </c>
      <c r="W883" s="184">
        <v>8274519</v>
      </c>
      <c r="X883" s="170">
        <v>44286</v>
      </c>
      <c r="Y883" s="166" t="s">
        <v>7879</v>
      </c>
      <c r="Z883" s="166" t="s">
        <v>7880</v>
      </c>
      <c r="AA883" s="183" t="s">
        <v>8100</v>
      </c>
    </row>
    <row r="884" spans="1:27" x14ac:dyDescent="0.2">
      <c r="A884" s="183">
        <v>7523</v>
      </c>
      <c r="B884" s="124" t="str">
        <f>VLOOKUP(A884,BASE.!$A$2:$T$878,2,FALSE)</f>
        <v xml:space="preserve">
I. Municipalidad de Futrono
</v>
      </c>
      <c r="C884" s="124" t="str">
        <f>VLOOKUP(A884,BASE.!$A$2:$T$878,3,FALSE)</f>
        <v>69200700K</v>
      </c>
      <c r="D884" s="124" t="str">
        <f>VLOOKUP(A884,BASE.!$A$2:$T$878,4,FALSE)</f>
        <v>Municipalidad</v>
      </c>
      <c r="E884" s="124" t="str">
        <f>VLOOKUP(A884,BASE.!$A$2:$T$878,5,FALSE)</f>
        <v>Constitución Política de la República, artículo 107.</v>
      </c>
      <c r="F884" s="124" t="str">
        <f>VLOOKUP(A884,BASE.!$A$2:$T$878,6,FALSE)</f>
        <v>Indefinida.</v>
      </c>
      <c r="G884" s="124" t="str">
        <f>VLOOKUP(A884,BASE.!$A$2:$T$878,7,FALSE)</f>
        <v>Según Ley Orgánica Nº 18.695, artículos 1º al 4º.</v>
      </c>
      <c r="H884" s="124" t="str">
        <f>VLOOKUP(A884,BASE.!$A$2:$T$878,8,FALSE)</f>
        <v>no tiene</v>
      </c>
      <c r="I884" s="124">
        <f>VLOOKUP(A884,BASE.!$A$2:$T$878,9,FALSE)</f>
        <v>0</v>
      </c>
      <c r="J884" s="124">
        <f>VLOOKUP(A884,BASE.!$A$2:$T$878,10,FALSE)</f>
        <v>0</v>
      </c>
      <c r="K884" s="124" t="str">
        <f>VLOOKUP(A884,BASE.!$A$2:$T$878,11,FALSE)</f>
        <v xml:space="preserve">Claudio Rosamel Lavado Castro, </v>
      </c>
      <c r="L884" s="124" t="str">
        <f>VLOOKUP(A884,BASE.!$A$2:$T$878,12,FALSE)</f>
        <v xml:space="preserve">Avda. Balmaceda Esquina Alessandri S/N
</v>
      </c>
      <c r="M884" s="124" t="str">
        <f>VLOOKUP(A884,BASE.!$A$2:$T$878,13,FALSE)</f>
        <v>XIV</v>
      </c>
      <c r="N884" s="124" t="str">
        <f>VLOOKUP(A884,BASE.!$A$2:$T$878,14,FALSE)</f>
        <v>Futrono</v>
      </c>
      <c r="O884" s="124">
        <f>VLOOKUP(A884,BASE.!$A$2:$T$878,15,FALSE)</f>
        <v>0</v>
      </c>
      <c r="P884" s="124" t="str">
        <f>VLOOKUP(A884,BASE.!$A$2:$T$878,16,FALSE)</f>
        <v>: contacto@munifutrono.cl</v>
      </c>
      <c r="Q884" s="124">
        <f>VLOOKUP(A884,BASE.!$A$2:$T$878,17,FALSE)</f>
        <v>0</v>
      </c>
      <c r="R884" s="124">
        <f>VLOOKUP(A884,BASE.!$A$2:$T$878,18,FALSE)</f>
        <v>91001</v>
      </c>
      <c r="S884" s="124" t="str">
        <f>VLOOKUP(A884,BASE.!$A$2:$T$878,19,FALSE)</f>
        <v>No se acompañan. Aplica Informe Jurídico Nº 09, de fecha 14 de marzo de 2011 del Departamento Jurídico y Dictamen Nº 070791, de 2009, de la Contraloría General de la República.</v>
      </c>
      <c r="T884" s="169">
        <f>VLOOKUP(A884,BASE.!$A$2:$T$878,20,FALSE)</f>
        <v>42032</v>
      </c>
      <c r="U884" s="183">
        <v>7523</v>
      </c>
      <c r="V884" s="184">
        <v>4893746</v>
      </c>
      <c r="W884" s="184">
        <v>14681238</v>
      </c>
      <c r="X884" s="170">
        <v>44286</v>
      </c>
      <c r="Y884" s="166" t="s">
        <v>7879</v>
      </c>
      <c r="Z884" s="166" t="s">
        <v>7880</v>
      </c>
      <c r="AA884" s="183" t="s">
        <v>7915</v>
      </c>
    </row>
    <row r="885" spans="1:27" x14ac:dyDescent="0.2">
      <c r="A885" s="183">
        <v>7526</v>
      </c>
      <c r="B885" s="124" t="str">
        <f>VLOOKUP(A885,BASE.!$A$2:$T$878,2,FALSE)</f>
        <v xml:space="preserve">
I. Municipalidad de Purén
</v>
      </c>
      <c r="C885" s="124">
        <f>VLOOKUP(A885,BASE.!$A$2:$T$878,3,FALSE)</f>
        <v>691802000</v>
      </c>
      <c r="D885" s="124" t="str">
        <f>VLOOKUP(A885,BASE.!$A$2:$T$878,4,FALSE)</f>
        <v>Municipalidad</v>
      </c>
      <c r="E885" s="124" t="str">
        <f>VLOOKUP(A885,BASE.!$A$2:$T$878,5,FALSE)</f>
        <v>Constitución Política de la República, artículo 107.</v>
      </c>
      <c r="F885" s="124" t="str">
        <f>VLOOKUP(A885,BASE.!$A$2:$T$878,6,FALSE)</f>
        <v>Indefinida.</v>
      </c>
      <c r="G885" s="124" t="str">
        <f>VLOOKUP(A885,BASE.!$A$2:$T$878,7,FALSE)</f>
        <v>Según Ley Orgánica Nº 18.695, artículos 1º al 4º.</v>
      </c>
      <c r="H885" s="124" t="str">
        <f>VLOOKUP(A885,BASE.!$A$2:$T$878,8,FALSE)</f>
        <v>no tiene</v>
      </c>
      <c r="I885" s="124">
        <f>VLOOKUP(A885,BASE.!$A$2:$T$878,9,FALSE)</f>
        <v>0</v>
      </c>
      <c r="J885" s="124">
        <f>VLOOKUP(A885,BASE.!$A$2:$T$878,10,FALSE)</f>
        <v>0</v>
      </c>
      <c r="K885" s="124" t="str">
        <f>VLOOKUP(A885,BASE.!$A$2:$T$878,11,FALSE)</f>
        <v xml:space="preserve">Jorge Doliver Rivera Leal, </v>
      </c>
      <c r="L885" s="124" t="str">
        <f>VLOOKUP(A885,BASE.!$A$2:$T$878,12,FALSE)</f>
        <v xml:space="preserve">Calle Doctor Barriga Nº 995, comuna de Purén, Región de La Araucanía.
</v>
      </c>
      <c r="M885" s="124" t="str">
        <f>VLOOKUP(A885,BASE.!$A$2:$T$878,13,FALSE)</f>
        <v>IX</v>
      </c>
      <c r="N885" s="124" t="str">
        <f>VLOOKUP(A885,BASE.!$A$2:$T$878,14,FALSE)</f>
        <v>Purén</v>
      </c>
      <c r="O885" s="124" t="str">
        <f>VLOOKUP(A885,BASE.!$A$2:$T$878,15,FALSE)</f>
        <v xml:space="preserve">Fono: 45-2793013- 2793016
</v>
      </c>
      <c r="P885" s="124" t="str">
        <f>VLOOKUP(A885,BASE.!$A$2:$T$878,16,FALSE)</f>
        <v xml:space="preserve"> munipurenalcaldia@gmail.com</v>
      </c>
      <c r="Q885" s="124">
        <f>VLOOKUP(A885,BASE.!$A$2:$T$878,17,FALSE)</f>
        <v>0</v>
      </c>
      <c r="R885" s="124">
        <f>VLOOKUP(A885,BASE.!$A$2:$T$878,18,FALSE)</f>
        <v>91001</v>
      </c>
      <c r="S885" s="124" t="str">
        <f>VLOOKUP(A885,BASE.!$A$2:$T$878,19,FALSE)</f>
        <v>No se acompañan. Aplica Informe Jurídico Nº 09, de  fecha 14 de marzo de 2011 del Departamento Jurídico y Dictamen Nº 070791, de 2009, de la Contraloría General de la República</v>
      </c>
      <c r="T885" s="169">
        <f>VLOOKUP(A885,BASE.!$A$2:$T$878,20,FALSE)</f>
        <v>42047</v>
      </c>
      <c r="U885" s="183">
        <v>7526</v>
      </c>
      <c r="V885" s="184">
        <v>4730622</v>
      </c>
      <c r="W885" s="184">
        <v>9598443</v>
      </c>
      <c r="X885" s="170">
        <v>44286</v>
      </c>
      <c r="Y885" s="166" t="s">
        <v>7879</v>
      </c>
      <c r="Z885" s="166" t="s">
        <v>7880</v>
      </c>
      <c r="AA885" s="183" t="s">
        <v>8101</v>
      </c>
    </row>
    <row r="886" spans="1:27" x14ac:dyDescent="0.2">
      <c r="A886" s="183">
        <v>7527</v>
      </c>
      <c r="B886" s="124" t="str">
        <f>VLOOKUP(A886,BASE.!$A$2:$T$878,2,FALSE)</f>
        <v xml:space="preserve">
I. Municipalidad de Canela
</v>
      </c>
      <c r="C886" s="124">
        <f>VLOOKUP(A886,BASE.!$A$2:$T$878,3,FALSE)</f>
        <v>690413000</v>
      </c>
      <c r="D886" s="124" t="str">
        <f>VLOOKUP(A886,BASE.!$A$2:$T$878,4,FALSE)</f>
        <v>Municipalidad</v>
      </c>
      <c r="E886" s="124" t="str">
        <f>VLOOKUP(A886,BASE.!$A$2:$T$878,5,FALSE)</f>
        <v>Constitución Política de la República, artículo 107.</v>
      </c>
      <c r="F886" s="124" t="str">
        <f>VLOOKUP(A886,BASE.!$A$2:$T$878,6,FALSE)</f>
        <v>Indefinida.</v>
      </c>
      <c r="G886" s="124" t="str">
        <f>VLOOKUP(A886,BASE.!$A$2:$T$878,7,FALSE)</f>
        <v>Según Ley Orgánica Nº 18.695, artículos 1º al 4º.</v>
      </c>
      <c r="H886" s="124">
        <f>VLOOKUP(A886,BASE.!$A$2:$T$878,8,FALSE)</f>
        <v>0</v>
      </c>
      <c r="I886" s="124">
        <f>VLOOKUP(A886,BASE.!$A$2:$T$878,9,FALSE)</f>
        <v>0</v>
      </c>
      <c r="J886" s="124">
        <f>VLOOKUP(A886,BASE.!$A$2:$T$878,10,FALSE)</f>
        <v>0</v>
      </c>
      <c r="K886" s="124" t="str">
        <f>VLOOKUP(A886,BASE.!$A$2:$T$878,11,FALSE)</f>
        <v>Juan Bernardo Leyton Lemus,</v>
      </c>
      <c r="L886" s="124" t="str">
        <f>VLOOKUP(A886,BASE.!$A$2:$T$878,12,FALSE)</f>
        <v xml:space="preserve">Luis Infante Nº 520, Canela baja, Comuna de Canela, IV Región de Coquimbo.
</v>
      </c>
      <c r="M886" s="124" t="str">
        <f>VLOOKUP(A886,BASE.!$A$2:$T$878,13,FALSE)</f>
        <v>III</v>
      </c>
      <c r="N886" s="124" t="str">
        <f>VLOOKUP(A886,BASE.!$A$2:$T$878,14,FALSE)</f>
        <v xml:space="preserve"> Canela</v>
      </c>
      <c r="O886" s="124" t="str">
        <f>VLOOKUP(A886,BASE.!$A$2:$T$878,15,FALSE)</f>
        <v>Fono: 53-2540088</v>
      </c>
      <c r="P886" s="124" t="str">
        <f>VLOOKUP(A886,BASE.!$A$2:$T$878,16,FALSE)</f>
        <v>Correo electrónico: secretaria.canela@gmail.com, evecoar@gmail.com, didecocanela@gmail.com</v>
      </c>
      <c r="Q886" s="124">
        <f>VLOOKUP(A886,BASE.!$A$2:$T$878,17,FALSE)</f>
        <v>0</v>
      </c>
      <c r="R886" s="124">
        <f>VLOOKUP(A886,BASE.!$A$2:$T$878,18,FALSE)</f>
        <v>91001</v>
      </c>
      <c r="S886" s="124" t="str">
        <f>VLOOKUP(A886,BASE.!$A$2:$T$878,19,FALSE)</f>
        <v>No se acompañan. Aplica Informe Jurídico Nº 09, de fecha 14 de marzo de 2011 del Departamento Jurídico y Dictamen Nº 070791, de 2009, de la Contraloría General de la República.</v>
      </c>
      <c r="T886" s="169">
        <f>VLOOKUP(A886,BASE.!$A$2:$T$878,20,FALSE)</f>
        <v>42047</v>
      </c>
      <c r="U886" s="183">
        <v>7527</v>
      </c>
      <c r="V886" s="184">
        <v>3262498</v>
      </c>
      <c r="W886" s="184">
        <v>6619616</v>
      </c>
      <c r="X886" s="170">
        <v>44286</v>
      </c>
      <c r="Y886" s="166" t="s">
        <v>7879</v>
      </c>
      <c r="Z886" s="166" t="s">
        <v>7880</v>
      </c>
      <c r="AA886" s="183" t="s">
        <v>8102</v>
      </c>
    </row>
    <row r="887" spans="1:27" x14ac:dyDescent="0.2">
      <c r="A887" s="183">
        <v>7528</v>
      </c>
      <c r="B887" s="124" t="str">
        <f>VLOOKUP(A887,BASE.!$A$2:$T$878,2,FALSE)</f>
        <v xml:space="preserve">
I. Municipalidad de Punitaqui
</v>
      </c>
      <c r="C887" s="124">
        <f>VLOOKUP(A887,BASE.!$A$2:$T$878,3,FALSE)</f>
        <v>690409003</v>
      </c>
      <c r="D887" s="124" t="str">
        <f>VLOOKUP(A887,BASE.!$A$2:$T$878,4,FALSE)</f>
        <v>Municipalidad</v>
      </c>
      <c r="E887" s="124" t="str">
        <f>VLOOKUP(A887,BASE.!$A$2:$T$878,5,FALSE)</f>
        <v>Constitución Política de la República, artículo 107.</v>
      </c>
      <c r="F887" s="124" t="str">
        <f>VLOOKUP(A887,BASE.!$A$2:$T$878,6,FALSE)</f>
        <v>Indefinida.</v>
      </c>
      <c r="G887" s="124" t="str">
        <f>VLOOKUP(A887,BASE.!$A$2:$T$878,7,FALSE)</f>
        <v>Según Ley Orgánica Nº 18.695, artículos 1º al 4º.</v>
      </c>
      <c r="H887" s="124" t="str">
        <f>VLOOKUP(A887,BASE.!$A$2:$T$878,8,FALSE)</f>
        <v>no tiene</v>
      </c>
      <c r="I887" s="124">
        <f>VLOOKUP(A887,BASE.!$A$2:$T$878,9,FALSE)</f>
        <v>0</v>
      </c>
      <c r="J887" s="124">
        <f>VLOOKUP(A887,BASE.!$A$2:$T$878,10,FALSE)</f>
        <v>0</v>
      </c>
      <c r="K887" s="124" t="str">
        <f>VLOOKUP(A887,BASE.!$A$2:$T$878,11,FALSE)</f>
        <v xml:space="preserve">Carlos Araya Bugueño, </v>
      </c>
      <c r="L887" s="124" t="str">
        <f>VLOOKUP(A887,BASE.!$A$2:$T$878,12,FALSE)</f>
        <v xml:space="preserve">Caupolicán Nº 1147, Comuna de Punitaqui, Provincia de Limarí, IV Región de Coquimbo.
</v>
      </c>
      <c r="M887" s="124" t="str">
        <f>VLOOKUP(A887,BASE.!$A$2:$T$878,13,FALSE)</f>
        <v>IV</v>
      </c>
      <c r="N887" s="124" t="str">
        <f>VLOOKUP(A887,BASE.!$A$2:$T$878,14,FALSE)</f>
        <v>Punitaqui</v>
      </c>
      <c r="O887" s="124" t="str">
        <f>VLOOKUP(A887,BASE.!$A$2:$T$878,15,FALSE)</f>
        <v>Fono: (53)2731106-(53)2731006-(53)2731112</v>
      </c>
      <c r="P887" s="124" t="str">
        <f>VLOOKUP(A887,BASE.!$A$2:$T$878,16,FALSE)</f>
        <v>secretaria@munipunitaqui.cl, oficinadeproyectos@munipunitaqui.cl</v>
      </c>
      <c r="Q887" s="124">
        <f>VLOOKUP(A887,BASE.!$A$2:$T$878,17,FALSE)</f>
        <v>0</v>
      </c>
      <c r="R887" s="124">
        <f>VLOOKUP(A887,BASE.!$A$2:$T$878,18,FALSE)</f>
        <v>91001</v>
      </c>
      <c r="S887" s="124" t="str">
        <f>VLOOKUP(A887,BASE.!$A$2:$T$878,19,FALSE)</f>
        <v>No corresponde</v>
      </c>
      <c r="T887" s="169">
        <f>VLOOKUP(A887,BASE.!$A$2:$T$878,20,FALSE)</f>
        <v>42052</v>
      </c>
      <c r="U887" s="183">
        <v>7528</v>
      </c>
      <c r="V887" s="184">
        <v>4730622</v>
      </c>
      <c r="W887" s="184">
        <v>9598443</v>
      </c>
      <c r="X887" s="170">
        <v>44286</v>
      </c>
      <c r="Y887" s="166" t="s">
        <v>7879</v>
      </c>
      <c r="Z887" s="166" t="s">
        <v>7880</v>
      </c>
      <c r="AA887" s="183" t="s">
        <v>8015</v>
      </c>
    </row>
    <row r="888" spans="1:27" x14ac:dyDescent="0.2">
      <c r="A888" s="183">
        <v>7529</v>
      </c>
      <c r="B888" s="124" t="str">
        <f>VLOOKUP(A888,BASE.!$A$2:$T$878,2,FALSE)</f>
        <v xml:space="preserve">
Gobernación Provincial Capitán Prat
</v>
      </c>
      <c r="C888" s="124">
        <f>VLOOKUP(A888,BASE.!$A$2:$T$878,3,FALSE)</f>
        <v>605111130</v>
      </c>
      <c r="D888" s="124" t="str">
        <f>VLOOKUP(A888,BASE.!$A$2:$T$878,4,FALSE)</f>
        <v>Gobernación Provincial</v>
      </c>
      <c r="E888" s="124" t="str">
        <f>VLOOKUP(A888,BASE.!$A$2:$T$878,5,FALSE)</f>
        <v>Constitución Política de la República, artículo 105.</v>
      </c>
      <c r="F888" s="124" t="str">
        <f>VLOOKUP(A888,BASE.!$A$2:$T$878,6,FALSE)</f>
        <v>Indefinida.</v>
      </c>
      <c r="G888" s="124" t="str">
        <f>VLOOKUP(A888,BASE.!$A$2:$T$878,7,FALSE)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88" s="124" t="str">
        <f>VLOOKUP(A888,BASE.!$A$2:$T$878,8,FALSE)</f>
        <v>no tiene</v>
      </c>
      <c r="I888" s="124">
        <f>VLOOKUP(A888,BASE.!$A$2:$T$878,9,FALSE)</f>
        <v>0</v>
      </c>
      <c r="J888" s="124">
        <f>VLOOKUP(A888,BASE.!$A$2:$T$878,10,FALSE)</f>
        <v>0</v>
      </c>
      <c r="K888" s="124" t="str">
        <f>VLOOKUP(A888,BASE.!$A$2:$T$878,11,FALSE)</f>
        <v>Gobernador Provincial Titular: don Luis Ignacio Baez Chavarría</v>
      </c>
      <c r="L888" s="124" t="str">
        <f>VLOOKUP(A888,BASE.!$A$2:$T$878,12,FALSE)</f>
        <v xml:space="preserve">Calle Esmeralda Nº 199, comuna de Cochrane, Región de Aysén.
</v>
      </c>
      <c r="M888" s="124" t="str">
        <f>VLOOKUP(A888,BASE.!$A$2:$T$878,13,FALSE)</f>
        <v>XI</v>
      </c>
      <c r="N888" s="124" t="str">
        <f>VLOOKUP(A888,BASE.!$A$2:$T$878,14,FALSE)</f>
        <v>Cochrane</v>
      </c>
      <c r="O888" s="124" t="str">
        <f>VLOOKUP(A888,BASE.!$A$2:$T$878,15,FALSE)</f>
        <v xml:space="preserve">Jefe de Gabinete: fono 672522114.
Asesor Jurídico: Fono 672522114.
Coordinadora OPD: Fono 940124006.
</v>
      </c>
      <c r="P888" s="124" t="str">
        <f>VLOOKUP(A888,BASE.!$A$2:$T$878,16,FALSE)</f>
        <v xml:space="preserve">Jefe de Gabinete: rrivera@interior.gob.cl. Fono 672522114.
Asesor Jurídico: lprieto@interior.gob.cl
Coordinadora OPD: opdcapitanprat@interior.gob.cl
</v>
      </c>
      <c r="Q888" s="124">
        <f>VLOOKUP(A888,BASE.!$A$2:$T$878,17,FALSE)</f>
        <v>0</v>
      </c>
      <c r="R888" s="124">
        <f>VLOOKUP(A888,BASE.!$A$2:$T$878,18,FALSE)</f>
        <v>91001</v>
      </c>
      <c r="S888" s="124" t="str">
        <f>VLOOKUP(A888,BASE.!$A$2:$T$878,19,FALSE)</f>
        <v>No se acompañan. Aplica Informe Jurídico Nº 09, de  fecha 14 de marzo de 2011 del Departamento Jurídico y Dictamen Nº 070791, de 2009, de la Contraloría General de la República</v>
      </c>
      <c r="T888" s="169">
        <f>VLOOKUP(A888,BASE.!$A$2:$T$878,20,FALSE)</f>
        <v>42052</v>
      </c>
      <c r="U888" s="183">
        <v>7529</v>
      </c>
      <c r="V888" s="184">
        <v>5265786</v>
      </c>
      <c r="W888" s="184">
        <v>10531572</v>
      </c>
      <c r="X888" s="170">
        <v>44286</v>
      </c>
      <c r="Y888" s="166" t="s">
        <v>7879</v>
      </c>
      <c r="Z888" s="166" t="s">
        <v>7880</v>
      </c>
      <c r="AA888" s="183" t="s">
        <v>7973</v>
      </c>
    </row>
    <row r="889" spans="1:27" x14ac:dyDescent="0.2">
      <c r="A889" s="183">
        <v>7531</v>
      </c>
      <c r="B889" s="124" t="str">
        <f>VLOOKUP(A889,BASE.!$A$2:$T$878,2,FALSE)</f>
        <v xml:space="preserve">
I. Municipalidad de Cabo de Hornos
</v>
      </c>
      <c r="C889" s="124">
        <f>VLOOKUP(A889,BASE.!$A$2:$T$878,3,FALSE)</f>
        <v>692544005</v>
      </c>
      <c r="D889" s="124" t="str">
        <f>VLOOKUP(A889,BASE.!$A$2:$T$878,4,FALSE)</f>
        <v>Municipalidad</v>
      </c>
      <c r="E889" s="124" t="str">
        <f>VLOOKUP(A889,BASE.!$A$2:$T$878,5,FALSE)</f>
        <v>Constitución Política de la República, artículo 107.</v>
      </c>
      <c r="F889" s="124" t="str">
        <f>VLOOKUP(A889,BASE.!$A$2:$T$878,6,FALSE)</f>
        <v>Indefinida.</v>
      </c>
      <c r="G889" s="124" t="str">
        <f>VLOOKUP(A889,BASE.!$A$2:$T$878,7,FALSE)</f>
        <v>Según Ley Orgánica Nº 18.695, artículos 1º al 4º.</v>
      </c>
      <c r="H889" s="124" t="str">
        <f>VLOOKUP(A889,BASE.!$A$2:$T$878,8,FALSE)</f>
        <v>no tiene</v>
      </c>
      <c r="I889" s="124">
        <f>VLOOKUP(A889,BASE.!$A$2:$T$878,9,FALSE)</f>
        <v>0</v>
      </c>
      <c r="J889" s="124">
        <f>VLOOKUP(A889,BASE.!$A$2:$T$878,10,FALSE)</f>
        <v>0</v>
      </c>
      <c r="K889" s="124" t="str">
        <f>VLOOKUP(A889,BASE.!$A$2:$T$878,11,FALSE)</f>
        <v xml:space="preserve">Jaime Patricio Fernández Alarcón, </v>
      </c>
      <c r="L889" s="124" t="str">
        <f>VLOOKUP(A889,BASE.!$A$2:$T$878,12,FALSE)</f>
        <v xml:space="preserve">Calle O`Higgins Nº 189, comuna de Cabo de Hornos, Región de Magallanes y la Antártica Chilena.
</v>
      </c>
      <c r="M889" s="124" t="str">
        <f>VLOOKUP(A889,BASE.!$A$2:$T$878,13,FALSE)</f>
        <v>XII</v>
      </c>
      <c r="N889" s="124" t="str">
        <f>VLOOKUP(A889,BASE.!$A$2:$T$878,14,FALSE)</f>
        <v xml:space="preserve"> Hornos</v>
      </c>
      <c r="O889" s="124" t="str">
        <f>VLOOKUP(A889,BASE.!$A$2:$T$878,15,FALSE)</f>
        <v xml:space="preserve">Fono: 621011-621018-621449-621120 </v>
      </c>
      <c r="P889" s="124" t="str">
        <f>VLOOKUP(A889,BASE.!$A$2:$T$878,16,FALSE)</f>
        <v>E mail: municipalidad@imcabodehornos.cl 
Página web: www.imcabodehornos.cl</v>
      </c>
      <c r="Q889" s="124">
        <f>VLOOKUP(A889,BASE.!$A$2:$T$878,17,FALSE)</f>
        <v>0</v>
      </c>
      <c r="R889" s="124">
        <f>VLOOKUP(A889,BASE.!$A$2:$T$878,18,FALSE)</f>
        <v>91001</v>
      </c>
      <c r="S889" s="124" t="str">
        <f>VLOOKUP(A889,BASE.!$A$2:$T$878,19,FALSE)</f>
        <v>No se acompañan. Aplica Informe Jurídico Nº 09, de  fecha 14 de marzo de 2011 del Departamento Jurídico y Dictamen Nº 070791, de 2009, de la Contraloría General de la República</v>
      </c>
      <c r="T889" s="169">
        <f>VLOOKUP(A889,BASE.!$A$2:$T$878,20,FALSE)</f>
        <v>42053</v>
      </c>
      <c r="U889" s="183">
        <v>7531</v>
      </c>
      <c r="V889" s="184">
        <v>5723680</v>
      </c>
      <c r="W889" s="184">
        <v>11613360</v>
      </c>
      <c r="X889" s="170">
        <v>44286</v>
      </c>
      <c r="Y889" s="166" t="s">
        <v>7879</v>
      </c>
      <c r="Z889" s="166" t="s">
        <v>7880</v>
      </c>
      <c r="AA889" s="183" t="s">
        <v>8103</v>
      </c>
    </row>
    <row r="890" spans="1:27" x14ac:dyDescent="0.2">
      <c r="A890" s="183">
        <v>7532</v>
      </c>
      <c r="B890" s="124" t="str">
        <f>VLOOKUP(A890,BASE.!$A$2:$T$878,2,FALSE)</f>
        <v xml:space="preserve">
I. Municipalidad de Cunco
</v>
      </c>
      <c r="C890" s="124">
        <f>VLOOKUP(A890,BASE.!$A$2:$T$878,3,FALSE)</f>
        <v>691910008</v>
      </c>
      <c r="D890" s="124" t="str">
        <f>VLOOKUP(A890,BASE.!$A$2:$T$878,4,FALSE)</f>
        <v>Municipalidad</v>
      </c>
      <c r="E890" s="124" t="str">
        <f>VLOOKUP(A890,BASE.!$A$2:$T$878,5,FALSE)</f>
        <v>Constitución Política de la República, artículo 107.</v>
      </c>
      <c r="F890" s="124" t="str">
        <f>VLOOKUP(A890,BASE.!$A$2:$T$878,6,FALSE)</f>
        <v>Indefinida.</v>
      </c>
      <c r="G890" s="124" t="str">
        <f>VLOOKUP(A890,BASE.!$A$2:$T$878,7,FALSE)</f>
        <v>Según Ley Orgánica Nº 18.695, artículos 1º al 4º.</v>
      </c>
      <c r="H890" s="124" t="str">
        <f>VLOOKUP(A890,BASE.!$A$2:$T$878,8,FALSE)</f>
        <v>no tiene</v>
      </c>
      <c r="I890" s="124">
        <f>VLOOKUP(A890,BASE.!$A$2:$T$878,9,FALSE)</f>
        <v>0</v>
      </c>
      <c r="J890" s="124">
        <f>VLOOKUP(A890,BASE.!$A$2:$T$878,10,FALSE)</f>
        <v>0</v>
      </c>
      <c r="K890" s="124" t="str">
        <f>VLOOKUP(A890,BASE.!$A$2:$T$878,11,FALSE)</f>
        <v xml:space="preserve">Alfonso Coke Candía, 
</v>
      </c>
      <c r="L890" s="124" t="str">
        <f>VLOOKUP(A890,BASE.!$A$2:$T$878,12,FALSE)</f>
        <v xml:space="preserve">Calle Pedro Aguirre Cerda Nº580,  Comuna de Cunco.
</v>
      </c>
      <c r="M890" s="124" t="str">
        <f>VLOOKUP(A890,BASE.!$A$2:$T$878,13,FALSE)</f>
        <v>IX</v>
      </c>
      <c r="N890" s="124" t="str">
        <f>VLOOKUP(A890,BASE.!$A$2:$T$878,14,FALSE)</f>
        <v>Cunco</v>
      </c>
      <c r="O890" s="124" t="str">
        <f>VLOOKUP(A890,BASE.!$A$2:$T$878,15,FALSE)</f>
        <v>Mesa Central: (56) (45) 200101</v>
      </c>
      <c r="P890" s="124" t="str">
        <f>VLOOKUP(A890,BASE.!$A$2:$T$878,16,FALSE)</f>
        <v>info@municunco.cl</v>
      </c>
      <c r="Q890" s="124">
        <f>VLOOKUP(A890,BASE.!$A$2:$T$878,17,FALSE)</f>
        <v>0</v>
      </c>
      <c r="R890" s="124">
        <f>VLOOKUP(A890,BASE.!$A$2:$T$878,18,FALSE)</f>
        <v>91001</v>
      </c>
      <c r="S890" s="124" t="str">
        <f>VLOOKUP(A890,BASE.!$A$2:$T$878,19,FALSE)</f>
        <v>No se acompañan. Aplica Informe Jurídico Nº 09, de fecha 14 de marzo de 2011 del Departamento Jurídico y Dictamen Nº 070791, de 2009, de la Contraloría General de la República.</v>
      </c>
      <c r="T890" s="169">
        <f>VLOOKUP(A890,BASE.!$A$2:$T$878,20,FALSE)</f>
        <v>42053</v>
      </c>
      <c r="U890" s="183">
        <v>7532</v>
      </c>
      <c r="V890" s="184">
        <v>4730622</v>
      </c>
      <c r="W890" s="184">
        <v>9598443</v>
      </c>
      <c r="X890" s="170">
        <v>44286</v>
      </c>
      <c r="Y890" s="166" t="s">
        <v>7879</v>
      </c>
      <c r="Z890" s="166" t="s">
        <v>7880</v>
      </c>
      <c r="AA890" s="183" t="s">
        <v>8104</v>
      </c>
    </row>
    <row r="891" spans="1:27" x14ac:dyDescent="0.2">
      <c r="A891" s="183">
        <v>7533</v>
      </c>
      <c r="B891" s="124" t="str">
        <f>VLOOKUP(A891,BASE.!$A$2:$T$878,2,FALSE)</f>
        <v xml:space="preserve">
I. Municipalidad de Victoria
</v>
      </c>
      <c r="C891" s="124">
        <f>VLOOKUP(A891,BASE.!$A$2:$T$878,3,FALSE)</f>
        <v>691809005</v>
      </c>
      <c r="D891" s="124" t="str">
        <f>VLOOKUP(A891,BASE.!$A$2:$T$878,4,FALSE)</f>
        <v>Municipalidad</v>
      </c>
      <c r="E891" s="124" t="str">
        <f>VLOOKUP(A891,BASE.!$A$2:$T$878,5,FALSE)</f>
        <v>Constitución Política de la República, artículo 107.</v>
      </c>
      <c r="F891" s="124" t="str">
        <f>VLOOKUP(A891,BASE.!$A$2:$T$878,6,FALSE)</f>
        <v>Indefinida.</v>
      </c>
      <c r="G891" s="124" t="str">
        <f>VLOOKUP(A891,BASE.!$A$2:$T$878,7,FALSE)</f>
        <v>Según Ley Orgánica Nº 18.695, artículos 1º al 4º.</v>
      </c>
      <c r="H891" s="124" t="str">
        <f>VLOOKUP(A891,BASE.!$A$2:$T$878,8,FALSE)</f>
        <v>no tiene</v>
      </c>
      <c r="I891" s="124">
        <f>VLOOKUP(A891,BASE.!$A$2:$T$878,9,FALSE)</f>
        <v>0</v>
      </c>
      <c r="J891" s="124">
        <f>VLOOKUP(A891,BASE.!$A$2:$T$878,10,FALSE)</f>
        <v>0</v>
      </c>
      <c r="K891" s="124" t="str">
        <f>VLOOKUP(A891,BASE.!$A$2:$T$878,11,FALSE)</f>
        <v xml:space="preserve">Hugo Monsalves Castillo, </v>
      </c>
      <c r="L891" s="124" t="str">
        <f>VLOOKUP(A891,BASE.!$A$2:$T$878,12,FALSE)</f>
        <v xml:space="preserve">calle Lagos Nº680, Comuna de Victoria, Región de Araucania.
</v>
      </c>
      <c r="M891" s="124" t="str">
        <f>VLOOKUP(A891,BASE.!$A$2:$T$878,13,FALSE)</f>
        <v>IX</v>
      </c>
      <c r="N891" s="124" t="str">
        <f>VLOOKUP(A891,BASE.!$A$2:$T$878,14,FALSE)</f>
        <v>Victoria</v>
      </c>
      <c r="O891" s="124" t="str">
        <f>VLOOKUP(A891,BASE.!$A$2:$T$878,15,FALSE)</f>
        <v>Mesa Central (56-45) 2 296 400</v>
      </c>
      <c r="P891" s="124" t="str">
        <f>VLOOKUP(A891,BASE.!$A$2:$T$878,16,FALSE)</f>
        <v xml:space="preserve"> municipalidad@victoriachile.cl</v>
      </c>
      <c r="Q891" s="124">
        <f>VLOOKUP(A891,BASE.!$A$2:$T$878,17,FALSE)</f>
        <v>0</v>
      </c>
      <c r="R891" s="124">
        <f>VLOOKUP(A891,BASE.!$A$2:$T$878,18,FALSE)</f>
        <v>91001</v>
      </c>
      <c r="S891" s="124" t="str">
        <f>VLOOKUP(A891,BASE.!$A$2:$T$878,19,FALSE)</f>
        <v>No corresponde</v>
      </c>
      <c r="T891" s="169">
        <f>VLOOKUP(A891,BASE.!$A$2:$T$878,20,FALSE)</f>
        <v>42053</v>
      </c>
      <c r="U891" s="183">
        <v>7533</v>
      </c>
      <c r="V891" s="184">
        <v>5709371</v>
      </c>
      <c r="W891" s="184">
        <v>11584327</v>
      </c>
      <c r="X891" s="170">
        <v>44286</v>
      </c>
      <c r="Y891" s="166" t="s">
        <v>7879</v>
      </c>
      <c r="Z891" s="166" t="s">
        <v>7880</v>
      </c>
      <c r="AA891" s="183" t="s">
        <v>7985</v>
      </c>
    </row>
    <row r="892" spans="1:27" x14ac:dyDescent="0.2">
      <c r="A892" s="183">
        <v>7534</v>
      </c>
      <c r="B892" s="124" t="str">
        <f>VLOOKUP(A892,BASE.!$A$2:$T$878,2,FALSE)</f>
        <v xml:space="preserve">
I. Municipalidad de Los Vilos
</v>
      </c>
      <c r="C892" s="124">
        <f>VLOOKUP(A892,BASE.!$A$2:$T$878,3,FALSE)</f>
        <v>690415003</v>
      </c>
      <c r="D892" s="124" t="str">
        <f>VLOOKUP(A892,BASE.!$A$2:$T$878,4,FALSE)</f>
        <v>Municipalidad</v>
      </c>
      <c r="E892" s="124" t="str">
        <f>VLOOKUP(A892,BASE.!$A$2:$T$878,5,FALSE)</f>
        <v>Constitución Política de la República, artículo 107.</v>
      </c>
      <c r="F892" s="124" t="str">
        <f>VLOOKUP(A892,BASE.!$A$2:$T$878,6,FALSE)</f>
        <v>Indefinida.</v>
      </c>
      <c r="G892" s="124" t="str">
        <f>VLOOKUP(A892,BASE.!$A$2:$T$878,7,FALSE)</f>
        <v>Según Ley Orgánica Nº 18.695, artículos 1º al 4º.</v>
      </c>
      <c r="H892" s="124" t="str">
        <f>VLOOKUP(A892,BASE.!$A$2:$T$878,8,FALSE)</f>
        <v>no tiene</v>
      </c>
      <c r="I892" s="124">
        <f>VLOOKUP(A892,BASE.!$A$2:$T$878,9,FALSE)</f>
        <v>0</v>
      </c>
      <c r="J892" s="124">
        <f>VLOOKUP(A892,BASE.!$A$2:$T$878,10,FALSE)</f>
        <v>0</v>
      </c>
      <c r="K892" s="124" t="str">
        <f>VLOOKUP(A892,BASE.!$A$2:$T$878,11,FALSE)</f>
        <v xml:space="preserve">Manuel Yahnosse Marcarian Julio, </v>
      </c>
      <c r="L892" s="124" t="str">
        <f>VLOOKUP(A892,BASE.!$A$2:$T$878,12,FALSE)</f>
        <v xml:space="preserve">Lincoyan Nº255, Los Vilos
</v>
      </c>
      <c r="M892" s="124" t="str">
        <f>VLOOKUP(A892,BASE.!$A$2:$T$878,13,FALSE)</f>
        <v>IV</v>
      </c>
      <c r="N892" s="124">
        <f>VLOOKUP(A892,BASE.!$A$2:$T$878,14,FALSE)</f>
        <v>0</v>
      </c>
      <c r="O892" s="124" t="str">
        <f>VLOOKUP(A892,BASE.!$A$2:$T$878,15,FALSE)</f>
        <v xml:space="preserve">Fono: (056) 53 353084
</v>
      </c>
      <c r="P892" s="124" t="str">
        <f>VLOOKUP(A892,BASE.!$A$2:$T$878,16,FALSE)</f>
        <v>Sergio.paladines@munilosvilos.cl</v>
      </c>
      <c r="Q892" s="124">
        <f>VLOOKUP(A892,BASE.!$A$2:$T$878,17,FALSE)</f>
        <v>0</v>
      </c>
      <c r="R892" s="124">
        <f>VLOOKUP(A892,BASE.!$A$2:$T$878,18,FALSE)</f>
        <v>91001</v>
      </c>
      <c r="S892" s="124" t="str">
        <f>VLOOKUP(A892,BASE.!$A$2:$T$878,19,FALSE)</f>
        <v xml:space="preserve">No se acompañan. Aplica Informe Jurídico Nº 09, de  fecha 14 de marzo de 2011 del Departamento Jurídico y Dictamen Nº 070791, de 2009, de la Contraloría General de la República.  </v>
      </c>
      <c r="T892" s="169">
        <f>VLOOKUP(A892,BASE.!$A$2:$T$878,20,FALSE)</f>
        <v>42053</v>
      </c>
      <c r="U892" s="183">
        <v>7534</v>
      </c>
      <c r="V892" s="184">
        <v>4730622</v>
      </c>
      <c r="W892" s="184">
        <v>14191866</v>
      </c>
      <c r="X892" s="170">
        <v>44286</v>
      </c>
      <c r="Y892" s="166" t="s">
        <v>7879</v>
      </c>
      <c r="Z892" s="166" t="s">
        <v>7880</v>
      </c>
      <c r="AA892" s="183" t="s">
        <v>8041</v>
      </c>
    </row>
    <row r="893" spans="1:27" x14ac:dyDescent="0.2">
      <c r="A893" s="183">
        <v>7535</v>
      </c>
      <c r="B893" s="124" t="str">
        <f>VLOOKUP(A893,BASE.!$A$2:$T$878,2,FALSE)</f>
        <v xml:space="preserve">
I. Municipalidad de Curacaví
</v>
      </c>
      <c r="C893" s="124">
        <f>VLOOKUP(A893,BASE.!$A$2:$T$878,3,FALSE)</f>
        <v>690739003</v>
      </c>
      <c r="D893" s="124" t="str">
        <f>VLOOKUP(A893,BASE.!$A$2:$T$878,4,FALSE)</f>
        <v>Municipalidad</v>
      </c>
      <c r="E893" s="124" t="str">
        <f>VLOOKUP(A893,BASE.!$A$2:$T$878,5,FALSE)</f>
        <v>Constitución Política de la República, artículo 107.</v>
      </c>
      <c r="F893" s="124" t="str">
        <f>VLOOKUP(A893,BASE.!$A$2:$T$878,6,FALSE)</f>
        <v>Indefinida.</v>
      </c>
      <c r="G893" s="124" t="str">
        <f>VLOOKUP(A893,BASE.!$A$2:$T$878,7,FALSE)</f>
        <v>Según Ley Orgánica Nº 18.695, artículos 1º al 4º.</v>
      </c>
      <c r="H893" s="124" t="str">
        <f>VLOOKUP(A893,BASE.!$A$2:$T$878,8,FALSE)</f>
        <v>no tiene</v>
      </c>
      <c r="I893" s="124">
        <f>VLOOKUP(A893,BASE.!$A$2:$T$878,9,FALSE)</f>
        <v>0</v>
      </c>
      <c r="J893" s="124">
        <f>VLOOKUP(A893,BASE.!$A$2:$T$878,10,FALSE)</f>
        <v>0</v>
      </c>
      <c r="K893" s="124" t="str">
        <f>VLOOKUP(A893,BASE.!$A$2:$T$878,11,FALSE)</f>
        <v xml:space="preserve">Juan Pablo Barros Basso. </v>
      </c>
      <c r="L893" s="124" t="str">
        <f>VLOOKUP(A893,BASE.!$A$2:$T$878,12,FALSE)</f>
        <v xml:space="preserve">Avda. Ambrosio O´Higgins Nº1305
</v>
      </c>
      <c r="M893" s="124" t="str">
        <f>VLOOKUP(A893,BASE.!$A$2:$T$878,13,FALSE)</f>
        <v>XIII</v>
      </c>
      <c r="N893" s="124" t="str">
        <f>VLOOKUP(A893,BASE.!$A$2:$T$878,14,FALSE)</f>
        <v xml:space="preserve"> Curacaví</v>
      </c>
      <c r="O893" s="124" t="str">
        <f>VLOOKUP(A893,BASE.!$A$2:$T$878,15,FALSE)</f>
        <v>Fono: (02) 22992100 - 22992141</v>
      </c>
      <c r="P893" s="124" t="str">
        <f>VLOOKUP(A893,BASE.!$A$2:$T$878,16,FALSE)</f>
        <v xml:space="preserve"> social@municipalidadcuracavi.cl</v>
      </c>
      <c r="Q893" s="124">
        <f>VLOOKUP(A893,BASE.!$A$2:$T$878,17,FALSE)</f>
        <v>0</v>
      </c>
      <c r="R893" s="124">
        <f>VLOOKUP(A893,BASE.!$A$2:$T$878,18,FALSE)</f>
        <v>91001</v>
      </c>
      <c r="S893" s="124" t="str">
        <f>VLOOKUP(A893,BASE.!$A$2:$T$878,19,FALSE)</f>
        <v>No se acompañan. Aplica Informe Jurídico Nº 09, de  fecha 14 de marzo de 2011 del Departamento Jurídico y Dictamen Nº 070791, de 2009, de la Contraloría General de la República</v>
      </c>
      <c r="T893" s="169">
        <f>VLOOKUP(A893,BASE.!$A$2:$T$878,20,FALSE)</f>
        <v>42053</v>
      </c>
      <c r="U893" s="183">
        <v>7535</v>
      </c>
      <c r="V893" s="184">
        <v>3577300</v>
      </c>
      <c r="W893" s="184">
        <v>10731900</v>
      </c>
      <c r="X893" s="170">
        <v>44286</v>
      </c>
      <c r="Y893" s="166" t="s">
        <v>7879</v>
      </c>
      <c r="Z893" s="166" t="s">
        <v>7880</v>
      </c>
      <c r="AA893" s="183" t="s">
        <v>8031</v>
      </c>
    </row>
    <row r="894" spans="1:27" x14ac:dyDescent="0.2">
      <c r="A894" s="183">
        <v>7536</v>
      </c>
      <c r="B894" s="124" t="str">
        <f>VLOOKUP(A894,BASE.!$A$2:$T$878,2,FALSE)</f>
        <v xml:space="preserve">
I. Municipalidad de Santa Juana
</v>
      </c>
      <c r="C894" s="124">
        <f>VLOOKUP(A894,BASE.!$A$2:$T$878,3,FALSE)</f>
        <v>691514005</v>
      </c>
      <c r="D894" s="124" t="str">
        <f>VLOOKUP(A894,BASE.!$A$2:$T$878,4,FALSE)</f>
        <v>Municipalidad</v>
      </c>
      <c r="E894" s="124" t="str">
        <f>VLOOKUP(A894,BASE.!$A$2:$T$878,5,FALSE)</f>
        <v>Constitución Política de la República, artículo 107.</v>
      </c>
      <c r="F894" s="124" t="str">
        <f>VLOOKUP(A894,BASE.!$A$2:$T$878,6,FALSE)</f>
        <v>Indefinida.</v>
      </c>
      <c r="G894" s="124" t="str">
        <f>VLOOKUP(A894,BASE.!$A$2:$T$878,7,FALSE)</f>
        <v>Según Ley Orgánica Nº 18.695, artículos 1º al 4º.</v>
      </c>
      <c r="H894" s="124" t="str">
        <f>VLOOKUP(A894,BASE.!$A$2:$T$878,8,FALSE)</f>
        <v>no tiene</v>
      </c>
      <c r="I894" s="124">
        <f>VLOOKUP(A894,BASE.!$A$2:$T$878,9,FALSE)</f>
        <v>0</v>
      </c>
      <c r="J894" s="124">
        <f>VLOOKUP(A894,BASE.!$A$2:$T$878,10,FALSE)</f>
        <v>0</v>
      </c>
      <c r="K894" s="124" t="str">
        <f>VLOOKUP(A894,BASE.!$A$2:$T$878,11,FALSE)</f>
        <v xml:space="preserve">Ángel Castro Medina, </v>
      </c>
      <c r="L894" s="124" t="str">
        <f>VLOOKUP(A894,BASE.!$A$2:$T$878,12,FALSE)</f>
        <v xml:space="preserve">Yungay Nº 125, comuna de Santa Juana, Región del Biobío.
</v>
      </c>
      <c r="M894" s="124" t="str">
        <f>VLOOKUP(A894,BASE.!$A$2:$T$878,13,FALSE)</f>
        <v>VIII</v>
      </c>
      <c r="N894" s="124" t="str">
        <f>VLOOKUP(A894,BASE.!$A$2:$T$878,14,FALSE)</f>
        <v>Santa Juana</v>
      </c>
      <c r="O894" s="124" t="str">
        <f>VLOOKUP(A894,BASE.!$A$2:$T$878,15,FALSE)</f>
        <v xml:space="preserve">Fono: (41) 2779242-(41) 2779152- (41)2779243
</v>
      </c>
      <c r="P894" s="124" t="str">
        <f>VLOOKUP(A894,BASE.!$A$2:$T$878,16,FALSE)</f>
        <v xml:space="preserve">santajuana@santajuana.cl
acastro@santajuana.cl 
</v>
      </c>
      <c r="Q894" s="124">
        <f>VLOOKUP(A894,BASE.!$A$2:$T$878,17,FALSE)</f>
        <v>0</v>
      </c>
      <c r="R894" s="124">
        <f>VLOOKUP(A894,BASE.!$A$2:$T$878,18,FALSE)</f>
        <v>91001</v>
      </c>
      <c r="S894" s="124" t="str">
        <f>VLOOKUP(A894,BASE.!$A$2:$T$878,19,FALSE)</f>
        <v>No se acompañan. Aplica Informe Jurídico Nº 09, de  fecha 14 de marzo de 2011 del Departamento Jurídico y Dictamen Nº 070791, de 2009, de la Contraloría General de la República</v>
      </c>
      <c r="T894" s="169">
        <f>VLOOKUP(A894,BASE.!$A$2:$T$878,20,FALSE)</f>
        <v>42053</v>
      </c>
      <c r="U894" s="183">
        <v>7536</v>
      </c>
      <c r="V894" s="184">
        <v>3262498</v>
      </c>
      <c r="W894" s="184">
        <v>6619616</v>
      </c>
      <c r="X894" s="170">
        <v>44286</v>
      </c>
      <c r="Y894" s="166" t="s">
        <v>7879</v>
      </c>
      <c r="Z894" s="166" t="s">
        <v>7880</v>
      </c>
      <c r="AA894" s="183" t="s">
        <v>8105</v>
      </c>
    </row>
    <row r="895" spans="1:27" x14ac:dyDescent="0.2">
      <c r="A895" s="183">
        <v>7537</v>
      </c>
      <c r="B895" s="124" t="str">
        <f>VLOOKUP(A895,BASE.!$A$2:$T$878,2,FALSE)</f>
        <v xml:space="preserve">
I. Municipalidad de Mulchén
</v>
      </c>
      <c r="C895" s="124">
        <f>VLOOKUP(A895,BASE.!$A$2:$T$878,3,FALSE)</f>
        <v>691705005</v>
      </c>
      <c r="D895" s="124" t="str">
        <f>VLOOKUP(A895,BASE.!$A$2:$T$878,4,FALSE)</f>
        <v>Municipalidad</v>
      </c>
      <c r="E895" s="124" t="str">
        <f>VLOOKUP(A895,BASE.!$A$2:$T$878,5,FALSE)</f>
        <v>Constitución Política de la República, artículo 107.</v>
      </c>
      <c r="F895" s="124" t="str">
        <f>VLOOKUP(A895,BASE.!$A$2:$T$878,6,FALSE)</f>
        <v>Indefinida.</v>
      </c>
      <c r="G895" s="124" t="str">
        <f>VLOOKUP(A895,BASE.!$A$2:$T$878,7,FALSE)</f>
        <v>Según Ley Orgánica Nº 18.695, artículos 1º al 4º.</v>
      </c>
      <c r="H895" s="124" t="str">
        <f>VLOOKUP(A895,BASE.!$A$2:$T$878,8,FALSE)</f>
        <v>no tiene</v>
      </c>
      <c r="I895" s="124">
        <f>VLOOKUP(A895,BASE.!$A$2:$T$878,9,FALSE)</f>
        <v>0</v>
      </c>
      <c r="J895" s="124">
        <f>VLOOKUP(A895,BASE.!$A$2:$T$878,10,FALSE)</f>
        <v>0</v>
      </c>
      <c r="K895" s="124" t="str">
        <f>VLOOKUP(A895,BASE.!$A$2:$T$878,11,FALSE)</f>
        <v xml:space="preserve">Jorge Alberto Rivas Figueroa.
</v>
      </c>
      <c r="L895" s="124" t="str">
        <f>VLOOKUP(A895,BASE.!$A$2:$T$878,12,FALSE)</f>
        <v xml:space="preserve">Avenida Pedro Lagos Nº 410, comuna de Mulchén, Región del Biobío.
</v>
      </c>
      <c r="M895" s="124" t="str">
        <f>VLOOKUP(A895,BASE.!$A$2:$T$878,13,FALSE)</f>
        <v>VIII</v>
      </c>
      <c r="N895" s="124" t="str">
        <f>VLOOKUP(A895,BASE.!$A$2:$T$878,14,FALSE)</f>
        <v>Mulchén</v>
      </c>
      <c r="O895" s="124" t="str">
        <f>VLOOKUP(A895,BASE.!$A$2:$T$878,15,FALSE)</f>
        <v>Fono: 43-2401400</v>
      </c>
      <c r="P895" s="124">
        <f>VLOOKUP(A895,BASE.!$A$2:$T$878,16,FALSE)</f>
        <v>0</v>
      </c>
      <c r="Q895" s="124">
        <f>VLOOKUP(A895,BASE.!$A$2:$T$878,17,FALSE)</f>
        <v>0</v>
      </c>
      <c r="R895" s="124">
        <f>VLOOKUP(A895,BASE.!$A$2:$T$878,18,FALSE)</f>
        <v>91001</v>
      </c>
      <c r="S895" s="124" t="str">
        <f>VLOOKUP(A895,BASE.!$A$2:$T$878,19,FALSE)</f>
        <v>No se acompañan. Aplica Informe Jurídico Nº 09, de  fecha 14 de marzo de 2011 del Departamento Jurídico y Dictamen Nº 070791, de 2009, de la Contraloría General de la República</v>
      </c>
      <c r="T895" s="169">
        <f>VLOOKUP(A895,BASE.!$A$2:$T$878,20,FALSE)</f>
        <v>42053</v>
      </c>
      <c r="U895" s="183">
        <v>7537</v>
      </c>
      <c r="V895" s="184">
        <v>4730622</v>
      </c>
      <c r="W895" s="184">
        <v>9598443</v>
      </c>
      <c r="X895" s="170">
        <v>44286</v>
      </c>
      <c r="Y895" s="166" t="s">
        <v>7879</v>
      </c>
      <c r="Z895" s="166" t="s">
        <v>7880</v>
      </c>
      <c r="AA895" s="183" t="s">
        <v>7995</v>
      </c>
    </row>
    <row r="896" spans="1:27" x14ac:dyDescent="0.2">
      <c r="A896" s="183">
        <v>7538</v>
      </c>
      <c r="B896" s="124" t="str">
        <f>VLOOKUP(A896,BASE.!$A$2:$T$878,2,FALSE)</f>
        <v xml:space="preserve">
I. Municipalidad de Coihueco
</v>
      </c>
      <c r="C896" s="124">
        <f>VLOOKUP(A896,BASE.!$A$2:$T$878,3,FALSE)</f>
        <v>691411001</v>
      </c>
      <c r="D896" s="124" t="str">
        <f>VLOOKUP(A896,BASE.!$A$2:$T$878,4,FALSE)</f>
        <v>Municipalidad</v>
      </c>
      <c r="E896" s="124" t="str">
        <f>VLOOKUP(A896,BASE.!$A$2:$T$878,5,FALSE)</f>
        <v>Constitución Política de la República, artículo 107.</v>
      </c>
      <c r="F896" s="124" t="str">
        <f>VLOOKUP(A896,BASE.!$A$2:$T$878,6,FALSE)</f>
        <v>Indefinida.</v>
      </c>
      <c r="G896" s="124" t="str">
        <f>VLOOKUP(A896,BASE.!$A$2:$T$878,7,FALSE)</f>
        <v>Según Ley Orgánica Nº 18.695, artículos 1º al 4º.</v>
      </c>
      <c r="H896" s="124" t="str">
        <f>VLOOKUP(A896,BASE.!$A$2:$T$878,8,FALSE)</f>
        <v>no tiene</v>
      </c>
      <c r="I896" s="124">
        <f>VLOOKUP(A896,BASE.!$A$2:$T$878,9,FALSE)</f>
        <v>0</v>
      </c>
      <c r="J896" s="124">
        <f>VLOOKUP(A896,BASE.!$A$2:$T$878,10,FALSE)</f>
        <v>0</v>
      </c>
      <c r="K896" s="124" t="str">
        <f>VLOOKUP(A896,BASE.!$A$2:$T$878,11,FALSE)</f>
        <v xml:space="preserve">Carlos Luis Chandía Alarcón
</v>
      </c>
      <c r="L896" s="124" t="str">
        <f>VLOOKUP(A896,BASE.!$A$2:$T$878,12,FALSE)</f>
        <v xml:space="preserve">Avenida Prat Nº 1675, comuna de Coihueco
</v>
      </c>
      <c r="M896" s="124" t="str">
        <f>VLOOKUP(A896,BASE.!$A$2:$T$878,13,FALSE)</f>
        <v>XVI</v>
      </c>
      <c r="N896" s="124" t="str">
        <f>VLOOKUP(A896,BASE.!$A$2:$T$878,14,FALSE)</f>
        <v>Coihueco</v>
      </c>
      <c r="O896" s="124" t="str">
        <f>VLOOKUP(A896,BASE.!$A$2:$T$878,15,FALSE)</f>
        <v>Fono: 42-2471002- 2471007</v>
      </c>
      <c r="P896" s="124">
        <f>VLOOKUP(A896,BASE.!$A$2:$T$878,16,FALSE)</f>
        <v>0</v>
      </c>
      <c r="Q896" s="124">
        <f>VLOOKUP(A896,BASE.!$A$2:$T$878,17,FALSE)</f>
        <v>0</v>
      </c>
      <c r="R896" s="124">
        <f>VLOOKUP(A896,BASE.!$A$2:$T$878,18,FALSE)</f>
        <v>91001</v>
      </c>
      <c r="S896" s="124" t="str">
        <f>VLOOKUP(A896,BASE.!$A$2:$T$878,19,FALSE)</f>
        <v>No se acompañan. Aplica Informe Jurídico Nº 09, de  fecha 14 de marzo de 2011 del Departamento Jurídico y Dictamen Nº 070791, de 2009, de la Contraloría General de la República</v>
      </c>
      <c r="T896" s="169">
        <f>VLOOKUP(A896,BASE.!$A$2:$T$878,20,FALSE)</f>
        <v>42053</v>
      </c>
      <c r="U896" s="183">
        <v>7538</v>
      </c>
      <c r="V896" s="184">
        <v>4078122</v>
      </c>
      <c r="W896" s="184">
        <v>8274519</v>
      </c>
      <c r="X896" s="170">
        <v>44286</v>
      </c>
      <c r="Y896" s="166" t="s">
        <v>7879</v>
      </c>
      <c r="Z896" s="166" t="s">
        <v>7880</v>
      </c>
      <c r="AA896" s="183" t="s">
        <v>8106</v>
      </c>
    </row>
    <row r="897" spans="1:27" x14ac:dyDescent="0.2">
      <c r="A897" s="183">
        <v>7540</v>
      </c>
      <c r="B897" s="124" t="str">
        <f>VLOOKUP(A897,BASE.!$A$2:$T$878,2,FALSE)</f>
        <v xml:space="preserve">
I. Municipalidad de Cabrero
</v>
      </c>
      <c r="C897" s="124" t="str">
        <f>VLOOKUP(A897,BASE.!$A$2:$T$878,3,FALSE)</f>
        <v>69151000K</v>
      </c>
      <c r="D897" s="124" t="str">
        <f>VLOOKUP(A897,BASE.!$A$2:$T$878,4,FALSE)</f>
        <v>Municipalidad</v>
      </c>
      <c r="E897" s="124" t="str">
        <f>VLOOKUP(A897,BASE.!$A$2:$T$878,5,FALSE)</f>
        <v>Constitución Política de la República, artículo 107.</v>
      </c>
      <c r="F897" s="124" t="str">
        <f>VLOOKUP(A897,BASE.!$A$2:$T$878,6,FALSE)</f>
        <v>Indefinida.</v>
      </c>
      <c r="G897" s="124" t="str">
        <f>VLOOKUP(A897,BASE.!$A$2:$T$878,7,FALSE)</f>
        <v>Según Ley Orgánica Nº 18.695, artículos 1º al 4º.</v>
      </c>
      <c r="H897" s="124" t="str">
        <f>VLOOKUP(A897,BASE.!$A$2:$T$878,8,FALSE)</f>
        <v>no tiene</v>
      </c>
      <c r="I897" s="124">
        <f>VLOOKUP(A897,BASE.!$A$2:$T$878,9,FALSE)</f>
        <v>0</v>
      </c>
      <c r="J897" s="124">
        <f>VLOOKUP(A897,BASE.!$A$2:$T$878,10,FALSE)</f>
        <v>0</v>
      </c>
      <c r="K897" s="124" t="str">
        <f>VLOOKUP(A897,BASE.!$A$2:$T$878,11,FALSE)</f>
        <v xml:space="preserve">Mario Alejandro Gierke Quevedo, </v>
      </c>
      <c r="L897" s="124" t="str">
        <f>VLOOKUP(A897,BASE.!$A$2:$T$878,12,FALSE)</f>
        <v xml:space="preserve">Las Delicias Nº 355, Comuna de Cabrero. Región del Bio-Bio.
</v>
      </c>
      <c r="M897" s="124" t="str">
        <f>VLOOKUP(A897,BASE.!$A$2:$T$878,13,FALSE)</f>
        <v>VIII</v>
      </c>
      <c r="N897" s="124" t="str">
        <f>VLOOKUP(A897,BASE.!$A$2:$T$878,14,FALSE)</f>
        <v>Cabrero</v>
      </c>
      <c r="O897" s="124" t="str">
        <f>VLOOKUP(A897,BASE.!$A$2:$T$878,15,FALSE)</f>
        <v>Fono: (43) 2401813  (43) 2401800</v>
      </c>
      <c r="P897" s="124" t="str">
        <f>VLOOKUP(A897,BASE.!$A$2:$T$878,16,FALSE)</f>
        <v>http:// http://www.cabrero.cl/</v>
      </c>
      <c r="Q897" s="124">
        <f>VLOOKUP(A897,BASE.!$A$2:$T$878,17,FALSE)</f>
        <v>0</v>
      </c>
      <c r="R897" s="124">
        <f>VLOOKUP(A897,BASE.!$A$2:$T$878,18,FALSE)</f>
        <v>91001</v>
      </c>
      <c r="S897" s="124" t="str">
        <f>VLOOKUP(A897,BASE.!$A$2:$T$878,19,FALSE)</f>
        <v>No se acompañan. Aplica Informe Jurídico Nº 09, de  fecha 14 de marzo de 2011 del Departamento Jurídico y Dictamen Nº 070791, de 2009, de la Contraloría General de la República</v>
      </c>
      <c r="T897" s="169">
        <f>VLOOKUP(A897,BASE.!$A$2:$T$878,20,FALSE)</f>
        <v>42053</v>
      </c>
      <c r="U897" s="183">
        <v>7540</v>
      </c>
      <c r="V897" s="184">
        <v>4078122</v>
      </c>
      <c r="W897" s="184">
        <v>8274519</v>
      </c>
      <c r="X897" s="170">
        <v>44286</v>
      </c>
      <c r="Y897" s="166" t="s">
        <v>7879</v>
      </c>
      <c r="Z897" s="166" t="s">
        <v>7880</v>
      </c>
      <c r="AA897" s="183" t="s">
        <v>8107</v>
      </c>
    </row>
    <row r="898" spans="1:27" x14ac:dyDescent="0.2">
      <c r="A898" s="183">
        <v>7542</v>
      </c>
      <c r="B898" s="124" t="str">
        <f>VLOOKUP(A898,BASE.!$A$2:$T$878,2,FALSE)</f>
        <v xml:space="preserve">
Gobernación Provincial Arica
</v>
      </c>
      <c r="C898" s="124">
        <f>VLOOKUP(A898,BASE.!$A$2:$T$878,3,FALSE)</f>
        <v>605110118</v>
      </c>
      <c r="D898" s="124" t="str">
        <f>VLOOKUP(A898,BASE.!$A$2:$T$878,4,FALSE)</f>
        <v>Gobernación Provincial</v>
      </c>
      <c r="E898" s="124" t="str">
        <f>VLOOKUP(A898,BASE.!$A$2:$T$878,5,FALSE)</f>
        <v>Constitución Política de la República, artículo 105.</v>
      </c>
      <c r="F898" s="124" t="str">
        <f>VLOOKUP(A898,BASE.!$A$2:$T$878,6,FALSE)</f>
        <v>Indefinida.</v>
      </c>
      <c r="G898" s="124" t="str">
        <f>VLOOKUP(A898,BASE.!$A$2:$T$878,7,FALSE)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98" s="124" t="str">
        <f>VLOOKUP(A898,BASE.!$A$2:$T$878,8,FALSE)</f>
        <v>no tiene</v>
      </c>
      <c r="I898" s="124">
        <f>VLOOKUP(A898,BASE.!$A$2:$T$878,9,FALSE)</f>
        <v>0</v>
      </c>
      <c r="J898" s="124">
        <f>VLOOKUP(A898,BASE.!$A$2:$T$878,10,FALSE)</f>
        <v>0</v>
      </c>
      <c r="K898" s="124" t="str">
        <f>VLOOKUP(A898,BASE.!$A$2:$T$878,11,FALSE)</f>
        <v xml:space="preserve">Gobernador Provincial Titular: Ricardo Luis Sanzana Oteíza, </v>
      </c>
      <c r="L898" s="124" t="str">
        <f>VLOOKUP(A898,BASE.!$A$2:$T$878,12,FALSE)</f>
        <v xml:space="preserve">Calle 7 de Junio N° 188. Arica.
</v>
      </c>
      <c r="M898" s="124" t="str">
        <f>VLOOKUP(A898,BASE.!$A$2:$T$878,13,FALSE)</f>
        <v>XV</v>
      </c>
      <c r="N898" s="124" t="str">
        <f>VLOOKUP(A898,BASE.!$A$2:$T$878,14,FALSE)</f>
        <v>Arica</v>
      </c>
      <c r="O898" s="124" t="str">
        <f>VLOOKUP(A898,BASE.!$A$2:$T$878,15,FALSE)</f>
        <v xml:space="preserve">Fono: 58-231440.
</v>
      </c>
      <c r="P898" s="124">
        <f>VLOOKUP(A898,BASE.!$A$2:$T$878,16,FALSE)</f>
        <v>0</v>
      </c>
      <c r="Q898" s="124">
        <f>VLOOKUP(A898,BASE.!$A$2:$T$878,17,FALSE)</f>
        <v>0</v>
      </c>
      <c r="R898" s="124">
        <f>VLOOKUP(A898,BASE.!$A$2:$T$878,18,FALSE)</f>
        <v>91001</v>
      </c>
      <c r="S898" s="124" t="str">
        <f>VLOOKUP(A898,BASE.!$A$2:$T$878,19,FALSE)</f>
        <v>No se acompañan. Aplica Informe Jurídico Nº 09, de  fecha 14 de marzo de 2011 del Departamento Jurídico y Dictamen Nº 070791, de 2009, de la Contraloría General de la República</v>
      </c>
      <c r="T898" s="169">
        <f>VLOOKUP(A898,BASE.!$A$2:$T$878,20,FALSE)</f>
        <v>42054</v>
      </c>
      <c r="U898" s="183">
        <v>7542</v>
      </c>
      <c r="V898" s="184">
        <v>11905254</v>
      </c>
      <c r="W898" s="184">
        <v>35715762</v>
      </c>
      <c r="X898" s="170">
        <v>44286</v>
      </c>
      <c r="Y898" s="166" t="s">
        <v>7879</v>
      </c>
      <c r="Z898" s="166" t="s">
        <v>7880</v>
      </c>
      <c r="AA898" s="183" t="s">
        <v>7900</v>
      </c>
    </row>
    <row r="899" spans="1:27" x14ac:dyDescent="0.2">
      <c r="A899" s="183">
        <v>7543</v>
      </c>
      <c r="B899" s="124" t="str">
        <f>VLOOKUP(A899,BASE.!$A$2:$T$878,2,FALSE)</f>
        <v xml:space="preserve">
I. Municipalidad de Til Til
</v>
      </c>
      <c r="C899" s="124">
        <f>VLOOKUP(A899,BASE.!$A$2:$T$878,3,FALSE)</f>
        <v>690716003</v>
      </c>
      <c r="D899" s="124" t="str">
        <f>VLOOKUP(A899,BASE.!$A$2:$T$878,4,FALSE)</f>
        <v>Municipalidad</v>
      </c>
      <c r="E899" s="124" t="str">
        <f>VLOOKUP(A899,BASE.!$A$2:$T$878,5,FALSE)</f>
        <v>Constitución Política de la República, artículo 107.</v>
      </c>
      <c r="F899" s="124" t="str">
        <f>VLOOKUP(A899,BASE.!$A$2:$T$878,6,FALSE)</f>
        <v>Indefinida.</v>
      </c>
      <c r="G899" s="124" t="str">
        <f>VLOOKUP(A899,BASE.!$A$2:$T$878,7,FALSE)</f>
        <v>Según Ley Orgánica Nº 18.695, artículos 1º al 4º.</v>
      </c>
      <c r="H899" s="124" t="str">
        <f>VLOOKUP(A899,BASE.!$A$2:$T$878,8,FALSE)</f>
        <v>no tiene</v>
      </c>
      <c r="I899" s="124">
        <f>VLOOKUP(A899,BASE.!$A$2:$T$878,9,FALSE)</f>
        <v>0</v>
      </c>
      <c r="J899" s="124">
        <f>VLOOKUP(A899,BASE.!$A$2:$T$878,10,FALSE)</f>
        <v>0</v>
      </c>
      <c r="K899" s="124" t="str">
        <f>VLOOKUP(A899,BASE.!$A$2:$T$878,11,FALSE)</f>
        <v xml:space="preserve">Eva Lidia Aburto Gajardo
</v>
      </c>
      <c r="L899" s="124" t="str">
        <f>VLOOKUP(A899,BASE.!$A$2:$T$878,12,FALSE)</f>
        <v xml:space="preserve">Arturo Prat Nº 200, comuna de Til Til, Región Metropolitana.
</v>
      </c>
      <c r="M899" s="124" t="str">
        <f>VLOOKUP(A899,BASE.!$A$2:$T$878,13,FALSE)</f>
        <v>XIII</v>
      </c>
      <c r="N899" s="124" t="str">
        <f>VLOOKUP(A899,BASE.!$A$2:$T$878,14,FALSE)</f>
        <v>Til Til</v>
      </c>
      <c r="O899" s="124" t="str">
        <f>VLOOKUP(A899,BASE.!$A$2:$T$878,15,FALSE)</f>
        <v xml:space="preserve">Fono: 976960915- 977903144
</v>
      </c>
      <c r="P899" s="124" t="str">
        <f>VLOOKUP(A899,BASE.!$A$2:$T$878,16,FALSE)</f>
        <v xml:space="preserve">opdtiltil@gmail.com
</v>
      </c>
      <c r="Q899" s="124">
        <f>VLOOKUP(A899,BASE.!$A$2:$T$878,17,FALSE)</f>
        <v>0</v>
      </c>
      <c r="R899" s="124">
        <f>VLOOKUP(A899,BASE.!$A$2:$T$878,18,FALSE)</f>
        <v>91001</v>
      </c>
      <c r="S899" s="124" t="str">
        <f>VLOOKUP(A899,BASE.!$A$2:$T$878,19,FALSE)</f>
        <v>No se acompañan. Aplica Informe Jurídico Nº 09, de  fecha 14 de marzo de 2011 del Departamento Jurídico y Dictamen Nº 070791, de 2009, de la Contraloría General de la República</v>
      </c>
      <c r="T899" s="169">
        <f>VLOOKUP(A899,BASE.!$A$2:$T$878,20,FALSE)</f>
        <v>42058</v>
      </c>
      <c r="U899" s="183">
        <v>7543</v>
      </c>
      <c r="V899" s="184">
        <v>3577300</v>
      </c>
      <c r="W899" s="184">
        <v>10731900</v>
      </c>
      <c r="X899" s="170">
        <v>44286</v>
      </c>
      <c r="Y899" s="166" t="s">
        <v>7879</v>
      </c>
      <c r="Z899" s="166" t="s">
        <v>7880</v>
      </c>
      <c r="AA899" s="183" t="s">
        <v>8108</v>
      </c>
    </row>
    <row r="900" spans="1:27" x14ac:dyDescent="0.2">
      <c r="A900" s="183">
        <v>7544</v>
      </c>
      <c r="B900" s="124" t="str">
        <f>VLOOKUP(A900,BASE.!$A$2:$T$878,2,FALSE)</f>
        <v xml:space="preserve">
I. Municipalidad de Concón
</v>
      </c>
      <c r="C900" s="124">
        <f>VLOOKUP(A900,BASE.!$A$2:$T$878,3,FALSE)</f>
        <v>735686003</v>
      </c>
      <c r="D900" s="124" t="str">
        <f>VLOOKUP(A900,BASE.!$A$2:$T$878,4,FALSE)</f>
        <v>Municipalidad</v>
      </c>
      <c r="E900" s="124" t="str">
        <f>VLOOKUP(A900,BASE.!$A$2:$T$878,5,FALSE)</f>
        <v>Constitución Política de la República, artículo 107.</v>
      </c>
      <c r="F900" s="124" t="str">
        <f>VLOOKUP(A900,BASE.!$A$2:$T$878,6,FALSE)</f>
        <v>Indefinida.</v>
      </c>
      <c r="G900" s="124" t="str">
        <f>VLOOKUP(A900,BASE.!$A$2:$T$878,7,FALSE)</f>
        <v>Según Ley Orgánica Nº 18.695, artículos 1º al 4º.</v>
      </c>
      <c r="H900" s="124" t="str">
        <f>VLOOKUP(A900,BASE.!$A$2:$T$878,8,FALSE)</f>
        <v>no tiene</v>
      </c>
      <c r="I900" s="124">
        <f>VLOOKUP(A900,BASE.!$A$2:$T$878,9,FALSE)</f>
        <v>0</v>
      </c>
      <c r="J900" s="124">
        <f>VLOOKUP(A900,BASE.!$A$2:$T$878,10,FALSE)</f>
        <v>0</v>
      </c>
      <c r="K900" s="124" t="str">
        <f>VLOOKUP(A900,BASE.!$A$2:$T$878,11,FALSE)</f>
        <v xml:space="preserve">Oscar Armando Sumonte González, </v>
      </c>
      <c r="L900" s="124" t="str">
        <f>VLOOKUP(A900,BASE.!$A$2:$T$878,12,FALSE)</f>
        <v xml:space="preserve">1. Avenida Santa Laura Nº 567, comuna de Concón, Región de Valparaíso.
</v>
      </c>
      <c r="M900" s="124" t="str">
        <f>VLOOKUP(A900,BASE.!$A$2:$T$878,13,FALSE)</f>
        <v>V</v>
      </c>
      <c r="N900" s="124" t="str">
        <f>VLOOKUP(A900,BASE.!$A$2:$T$878,14,FALSE)</f>
        <v xml:space="preserve"> Concón</v>
      </c>
      <c r="O900" s="124" t="str">
        <f>VLOOKUP(A900,BASE.!$A$2:$T$878,15,FALSE)</f>
        <v xml:space="preserve">. Teléfono: (56 32) 381 6000 </v>
      </c>
      <c r="P900" s="124" t="str">
        <f>VLOOKUP(A900,BASE.!$A$2:$T$878,16,FALSE)</f>
        <v>oficinadepartes@concon.cl</v>
      </c>
      <c r="Q900" s="124">
        <f>VLOOKUP(A900,BASE.!$A$2:$T$878,17,FALSE)</f>
        <v>0</v>
      </c>
      <c r="R900" s="124">
        <f>VLOOKUP(A900,BASE.!$A$2:$T$878,18,FALSE)</f>
        <v>91001</v>
      </c>
      <c r="S900" s="124" t="str">
        <f>VLOOKUP(A900,BASE.!$A$2:$T$878,19,FALSE)</f>
        <v>No se acompañan. Aplica Informe Jurídico Nº 09, de  fecha 14 de marzo de 2011 del Departamento Jurídico y Dictamen Nº 070791, de 2009, de la Contraloría General de la República</v>
      </c>
      <c r="T900" s="169">
        <f>VLOOKUP(A900,BASE.!$A$2:$T$878,20,FALSE)</f>
        <v>42059</v>
      </c>
      <c r="U900" s="183">
        <v>7544</v>
      </c>
      <c r="V900" s="184">
        <v>0</v>
      </c>
      <c r="W900" s="184">
        <v>4270018</v>
      </c>
      <c r="X900" s="170">
        <v>44286</v>
      </c>
      <c r="Y900" s="166" t="s">
        <v>7879</v>
      </c>
      <c r="Z900" s="166" t="s">
        <v>7880</v>
      </c>
      <c r="AA900" s="183" t="s">
        <v>8039</v>
      </c>
    </row>
    <row r="901" spans="1:27" x14ac:dyDescent="0.2">
      <c r="A901" s="183">
        <v>7545</v>
      </c>
      <c r="B901" s="124" t="str">
        <f>VLOOKUP(A901,BASE.!$A$2:$T$878,2,FALSE)</f>
        <v xml:space="preserve">
I. Municipalidad de Puchuncaví
</v>
      </c>
      <c r="C901" s="124">
        <f>VLOOKUP(A901,BASE.!$A$2:$T$878,3,FALSE)</f>
        <v>690608006</v>
      </c>
      <c r="D901" s="124" t="str">
        <f>VLOOKUP(A901,BASE.!$A$2:$T$878,4,FALSE)</f>
        <v>Municipalidad</v>
      </c>
      <c r="E901" s="124" t="str">
        <f>VLOOKUP(A901,BASE.!$A$2:$T$878,5,FALSE)</f>
        <v>Constitución Política de la República, artículo 107.</v>
      </c>
      <c r="F901" s="124" t="str">
        <f>VLOOKUP(A901,BASE.!$A$2:$T$878,6,FALSE)</f>
        <v>Indefinida.</v>
      </c>
      <c r="G901" s="124" t="str">
        <f>VLOOKUP(A901,BASE.!$A$2:$T$878,7,FALSE)</f>
        <v>Según Ley Orgánica Nº 18.695, artículos 1º al 4º.</v>
      </c>
      <c r="H901" s="124" t="str">
        <f>VLOOKUP(A901,BASE.!$A$2:$T$878,8,FALSE)</f>
        <v>no tiene</v>
      </c>
      <c r="I901" s="124">
        <f>VLOOKUP(A901,BASE.!$A$2:$T$878,9,FALSE)</f>
        <v>0</v>
      </c>
      <c r="J901" s="124">
        <f>VLOOKUP(A901,BASE.!$A$2:$T$878,10,FALSE)</f>
        <v>0</v>
      </c>
      <c r="K901" s="124" t="str">
        <f>VLOOKUP(A901,BASE.!$A$2:$T$878,11,FALSE)</f>
        <v xml:space="preserve">Eliana del Carmen Olmos Solís
</v>
      </c>
      <c r="L901" s="124" t="str">
        <f>VLOOKUP(A901,BASE.!$A$2:$T$878,12,FALSE)</f>
        <v xml:space="preserve">Avenida Bernardo O´Higgins Nº 70, comuna de Puchuncaví, Región de Valparaíso. 
</v>
      </c>
      <c r="M901" s="124" t="str">
        <f>VLOOKUP(A901,BASE.!$A$2:$T$878,13,FALSE)</f>
        <v>V</v>
      </c>
      <c r="N901" s="124" t="str">
        <f>VLOOKUP(A901,BASE.!$A$2:$T$878,14,FALSE)</f>
        <v>Puchuncaví</v>
      </c>
      <c r="O901" s="124" t="str">
        <f>VLOOKUP(A901,BASE.!$A$2:$T$878,15,FALSE)</f>
        <v>Fono: (32) 2139603</v>
      </c>
      <c r="P901" s="124" t="str">
        <f>VLOOKUP(A901,BASE.!$A$2:$T$878,16,FALSE)</f>
        <v>E-mail Alcaldesa: Eliana.olmos@munipuchuncavi.cl</v>
      </c>
      <c r="Q901" s="124">
        <f>VLOOKUP(A901,BASE.!$A$2:$T$878,17,FALSE)</f>
        <v>0</v>
      </c>
      <c r="R901" s="124">
        <f>VLOOKUP(A901,BASE.!$A$2:$T$878,18,FALSE)</f>
        <v>91001</v>
      </c>
      <c r="S901" s="124" t="str">
        <f>VLOOKUP(A901,BASE.!$A$2:$T$878,19,FALSE)</f>
        <v>No se acompañan. Aplica Informe Jurídico Nº 09, de  fecha 14 de marzo de 2011 del Departamento Jurídico y Dictamen Nº 070791, de 2009, de la Contraloría General de la República</v>
      </c>
      <c r="T901" s="169">
        <f>VLOOKUP(A901,BASE.!$A$2:$T$878,20,FALSE)</f>
        <v>42059</v>
      </c>
      <c r="U901" s="183">
        <v>7545</v>
      </c>
      <c r="V901" s="184">
        <v>0</v>
      </c>
      <c r="W901" s="184">
        <v>3681050</v>
      </c>
      <c r="X901" s="170">
        <v>44286</v>
      </c>
      <c r="Y901" s="166" t="s">
        <v>7879</v>
      </c>
      <c r="Z901" s="166" t="s">
        <v>7880</v>
      </c>
      <c r="AA901" s="183" t="s">
        <v>8029</v>
      </c>
    </row>
    <row r="902" spans="1:27" x14ac:dyDescent="0.2">
      <c r="A902" s="183">
        <v>7546</v>
      </c>
      <c r="B902" s="124" t="str">
        <f>VLOOKUP(A902,BASE.!$A$2:$T$878,2,FALSE)</f>
        <v xml:space="preserve">
I. Municipalidad de Freirina
</v>
      </c>
      <c r="C902" s="124" t="str">
        <f>VLOOKUP(A902,BASE.!$A$2:$T$878,3,FALSE)</f>
        <v>69030600K</v>
      </c>
      <c r="D902" s="124" t="str">
        <f>VLOOKUP(A902,BASE.!$A$2:$T$878,4,FALSE)</f>
        <v>Municipalidad</v>
      </c>
      <c r="E902" s="124" t="str">
        <f>VLOOKUP(A902,BASE.!$A$2:$T$878,5,FALSE)</f>
        <v>Constitución Política de la República, artículo 107.</v>
      </c>
      <c r="F902" s="124" t="str">
        <f>VLOOKUP(A902,BASE.!$A$2:$T$878,6,FALSE)</f>
        <v>Indefinida.</v>
      </c>
      <c r="G902" s="124" t="str">
        <f>VLOOKUP(A902,BASE.!$A$2:$T$878,7,FALSE)</f>
        <v>Según Ley Orgánica Nº 18.695, artículos 1º al 4º.</v>
      </c>
      <c r="H902" s="124" t="str">
        <f>VLOOKUP(A902,BASE.!$A$2:$T$878,8,FALSE)</f>
        <v>no tiene</v>
      </c>
      <c r="I902" s="124">
        <f>VLOOKUP(A902,BASE.!$A$2:$T$878,9,FALSE)</f>
        <v>0</v>
      </c>
      <c r="J902" s="124">
        <f>VLOOKUP(A902,BASE.!$A$2:$T$878,10,FALSE)</f>
        <v>0</v>
      </c>
      <c r="K902" s="124" t="str">
        <f>VLOOKUP(A902,BASE.!$A$2:$T$878,11,FALSE)</f>
        <v xml:space="preserve">César Antonio Orellana Orellana, </v>
      </c>
      <c r="L902" s="124" t="str">
        <f>VLOOKUP(A902,BASE.!$A$2:$T$878,12,FALSE)</f>
        <v xml:space="preserve">Edificio Consistorial, calle O´Higgins Nº 1016, comuna de Freirina, Región de Atacama. 
</v>
      </c>
      <c r="M902" s="124" t="str">
        <f>VLOOKUP(A902,BASE.!$A$2:$T$878,13,FALSE)</f>
        <v>III</v>
      </c>
      <c r="N902" s="124" t="str">
        <f>VLOOKUP(A902,BASE.!$A$2:$T$878,14,FALSE)</f>
        <v>Freirina</v>
      </c>
      <c r="O902" s="124" t="str">
        <f>VLOOKUP(A902,BASE.!$A$2:$T$878,15,FALSE)</f>
        <v>Fono: (51) 2518713- 518761</v>
      </c>
      <c r="P902" s="124" t="str">
        <f>VLOOKUP(A902,BASE.!$A$2:$T$878,16,FALSE)</f>
        <v xml:space="preserve"> alcaldía@imfreirina.cl</v>
      </c>
      <c r="Q902" s="124">
        <f>VLOOKUP(A902,BASE.!$A$2:$T$878,17,FALSE)</f>
        <v>0</v>
      </c>
      <c r="R902" s="124">
        <f>VLOOKUP(A902,BASE.!$A$2:$T$878,18,FALSE)</f>
        <v>91001</v>
      </c>
      <c r="S902" s="124" t="str">
        <f>VLOOKUP(A902,BASE.!$A$2:$T$878,19,FALSE)</f>
        <v>No se acompañan. Aplica Informe Jurídico Nº 09, de  fecha 14 de marzo de 2011 del Departamento Jurídico y Dictamen Nº 070791, de 2009, de la Contraloría General de la República</v>
      </c>
      <c r="T902" s="169">
        <f>VLOOKUP(A902,BASE.!$A$2:$T$878,20,FALSE)</f>
        <v>42059</v>
      </c>
      <c r="U902" s="183">
        <v>7546</v>
      </c>
      <c r="V902" s="184">
        <v>31874779</v>
      </c>
      <c r="W902" s="184">
        <v>59947851</v>
      </c>
      <c r="X902" s="170">
        <v>44286</v>
      </c>
      <c r="Y902" s="166" t="s">
        <v>7879</v>
      </c>
      <c r="Z902" s="166" t="s">
        <v>7880</v>
      </c>
      <c r="AA902" s="183" t="s">
        <v>7955</v>
      </c>
    </row>
    <row r="903" spans="1:27" x14ac:dyDescent="0.2">
      <c r="A903" s="183">
        <v>7547</v>
      </c>
      <c r="B903" s="124" t="str">
        <f>VLOOKUP(A903,BASE.!$A$2:$T$878,2,FALSE)</f>
        <v xml:space="preserve">
I. Municipalidad de Alto del Carmen
</v>
      </c>
      <c r="C903" s="124">
        <f>VLOOKUP(A903,BASE.!$A$2:$T$878,3,FALSE)</f>
        <v>692519000</v>
      </c>
      <c r="D903" s="124" t="str">
        <f>VLOOKUP(A903,BASE.!$A$2:$T$878,4,FALSE)</f>
        <v>Municipalidad</v>
      </c>
      <c r="E903" s="124" t="str">
        <f>VLOOKUP(A903,BASE.!$A$2:$T$878,5,FALSE)</f>
        <v>Constitución Política de la República, artículo 107.</v>
      </c>
      <c r="F903" s="124" t="str">
        <f>VLOOKUP(A903,BASE.!$A$2:$T$878,6,FALSE)</f>
        <v>Indefinida.</v>
      </c>
      <c r="G903" s="124" t="str">
        <f>VLOOKUP(A903,BASE.!$A$2:$T$878,7,FALSE)</f>
        <v>Según Ley Orgánica Nº 18.695, artículos 1º al 4º.</v>
      </c>
      <c r="H903" s="124" t="str">
        <f>VLOOKUP(A903,BASE.!$A$2:$T$878,8,FALSE)</f>
        <v>no tiene</v>
      </c>
      <c r="I903" s="124">
        <f>VLOOKUP(A903,BASE.!$A$2:$T$878,9,FALSE)</f>
        <v>0</v>
      </c>
      <c r="J903" s="124">
        <f>VLOOKUP(A903,BASE.!$A$2:$T$878,10,FALSE)</f>
        <v>0</v>
      </c>
      <c r="K903" s="124" t="str">
        <f>VLOOKUP(A903,BASE.!$A$2:$T$878,11,FALSE)</f>
        <v xml:space="preserve">Carmen Antonia Bou Bou, </v>
      </c>
      <c r="L903" s="124" t="str">
        <f>VLOOKUP(A903,BASE.!$A$2:$T$878,12,FALSE)</f>
        <v xml:space="preserve">Padre Alonso García S/N, comuna de Alto del Carmen, Región de Atacama. 
</v>
      </c>
      <c r="M903" s="124" t="str">
        <f>VLOOKUP(A903,BASE.!$A$2:$T$878,13,FALSE)</f>
        <v>III</v>
      </c>
      <c r="N903" s="124" t="str">
        <f>VLOOKUP(A903,BASE.!$A$2:$T$878,14,FALSE)</f>
        <v>Alto del Carmen</v>
      </c>
      <c r="O903" s="124" t="str">
        <f>VLOOKUP(A903,BASE.!$A$2:$T$878,15,FALSE)</f>
        <v>Fono: (51) 610359- 610328</v>
      </c>
      <c r="P903" s="124">
        <f>VLOOKUP(A903,BASE.!$A$2:$T$878,16,FALSE)</f>
        <v>0</v>
      </c>
      <c r="Q903" s="124">
        <f>VLOOKUP(A903,BASE.!$A$2:$T$878,17,FALSE)</f>
        <v>0</v>
      </c>
      <c r="R903" s="124">
        <f>VLOOKUP(A903,BASE.!$A$2:$T$878,18,FALSE)</f>
        <v>91001</v>
      </c>
      <c r="S903" s="124" t="str">
        <f>VLOOKUP(A903,BASE.!$A$2:$T$878,19,FALSE)</f>
        <v>No se acompañan. Aplica Informe Jurídico Nº 09, de  fecha 14 de marzo de 2011 del Departamento Jurídico y Dictamen Nº 070791, de 2009, de la Contraloría General de la República</v>
      </c>
      <c r="T903" s="169">
        <f>VLOOKUP(A903,BASE.!$A$2:$T$878,20,FALSE)</f>
        <v>42059</v>
      </c>
      <c r="U903" s="183">
        <v>7547</v>
      </c>
      <c r="V903" s="184">
        <v>4730622</v>
      </c>
      <c r="W903" s="184">
        <v>9598443</v>
      </c>
      <c r="X903" s="170">
        <v>44286</v>
      </c>
      <c r="Y903" s="166" t="s">
        <v>7879</v>
      </c>
      <c r="Z903" s="166" t="s">
        <v>7880</v>
      </c>
      <c r="AA903" s="183" t="s">
        <v>8109</v>
      </c>
    </row>
    <row r="904" spans="1:27" x14ac:dyDescent="0.2">
      <c r="A904" s="183">
        <v>7548</v>
      </c>
      <c r="B904" s="124" t="str">
        <f>VLOOKUP(A904,BASE.!$A$2:$T$878,2,FALSE)</f>
        <v xml:space="preserve">
I. Municipalidad de Tierra Amarilla
</v>
      </c>
      <c r="C904" s="124">
        <f>VLOOKUP(A904,BASE.!$A$2:$T$878,3,FALSE)</f>
        <v>690304007</v>
      </c>
      <c r="D904" s="124" t="str">
        <f>VLOOKUP(A904,BASE.!$A$2:$T$878,4,FALSE)</f>
        <v>Municipalidad</v>
      </c>
      <c r="E904" s="124" t="str">
        <f>VLOOKUP(A904,BASE.!$A$2:$T$878,5,FALSE)</f>
        <v>Constitución Política de la República, artículo 107.</v>
      </c>
      <c r="F904" s="124" t="str">
        <f>VLOOKUP(A904,BASE.!$A$2:$T$878,6,FALSE)</f>
        <v>Constitución Política de la República, artículo 107.</v>
      </c>
      <c r="G904" s="124" t="str">
        <f>VLOOKUP(A904,BASE.!$A$2:$T$878,7,FALSE)</f>
        <v>Según Ley Orgánica Nº 18.695, artículos 1º al 4º.</v>
      </c>
      <c r="H904" s="124" t="str">
        <f>VLOOKUP(A904,BASE.!$A$2:$T$878,8,FALSE)</f>
        <v>no tiene</v>
      </c>
      <c r="I904" s="124">
        <f>VLOOKUP(A904,BASE.!$A$2:$T$878,9,FALSE)</f>
        <v>0</v>
      </c>
      <c r="J904" s="124">
        <f>VLOOKUP(A904,BASE.!$A$2:$T$878,10,FALSE)</f>
        <v>0</v>
      </c>
      <c r="K904" s="124" t="str">
        <f>VLOOKUP(A904,BASE.!$A$2:$T$878,11,FALSE)</f>
        <v>Mario Arturo Morales Carrasco</v>
      </c>
      <c r="L904" s="124" t="str">
        <f>VLOOKUP(A904,BASE.!$A$2:$T$878,12,FALSE)</f>
        <v xml:space="preserve">Avenida Miguel Lemeur Nº 544, comuna de Tierra Amarilla, Región de Atacama. 
</v>
      </c>
      <c r="M904" s="124" t="str">
        <f>VLOOKUP(A904,BASE.!$A$2:$T$878,13,FALSE)</f>
        <v>III</v>
      </c>
      <c r="N904" s="124" t="str">
        <f>VLOOKUP(A904,BASE.!$A$2:$T$878,14,FALSE)</f>
        <v>Tierra Amarilla</v>
      </c>
      <c r="O904" s="124" t="str">
        <f>VLOOKUP(A904,BASE.!$A$2:$T$878,15,FALSE)</f>
        <v xml:space="preserve">Fono: (52) 320017- 320054- 320277- 320936
</v>
      </c>
      <c r="P904" s="124" t="str">
        <f>VLOOKUP(A904,BASE.!$A$2:$T$878,16,FALSE)</f>
        <v xml:space="preserve">: info@MuniTierraAmarilla.cl </v>
      </c>
      <c r="Q904" s="124">
        <f>VLOOKUP(A904,BASE.!$A$2:$T$878,17,FALSE)</f>
        <v>0</v>
      </c>
      <c r="R904" s="124">
        <f>VLOOKUP(A904,BASE.!$A$2:$T$878,18,FALSE)</f>
        <v>91001</v>
      </c>
      <c r="S904" s="124" t="str">
        <f>VLOOKUP(A904,BASE.!$A$2:$T$878,19,FALSE)</f>
        <v>No se acompañan. Aplica Informe Jurídico Nº 09, de  fecha 14 de marzo de 2011 del Departamento Jurídico y Dictamen Nº 070791, de 2009, de la Contraloría General de la República</v>
      </c>
      <c r="T904" s="169">
        <f>VLOOKUP(A904,BASE.!$A$2:$T$878,20,FALSE)</f>
        <v>42059</v>
      </c>
      <c r="U904" s="183">
        <v>7548</v>
      </c>
      <c r="V904" s="184">
        <v>0</v>
      </c>
      <c r="W904" s="184">
        <v>3860685</v>
      </c>
      <c r="X904" s="170">
        <v>44286</v>
      </c>
      <c r="Y904" s="166" t="s">
        <v>7879</v>
      </c>
      <c r="Z904" s="166" t="s">
        <v>7880</v>
      </c>
      <c r="AA904" s="183" t="s">
        <v>8110</v>
      </c>
    </row>
    <row r="905" spans="1:27" x14ac:dyDescent="0.2">
      <c r="A905" s="183">
        <v>7549</v>
      </c>
      <c r="B905" s="124" t="str">
        <f>VLOOKUP(A905,BASE.!$A$2:$T$878,2,FALSE)</f>
        <v xml:space="preserve">
I. Municipalidad de Chañaral
</v>
      </c>
      <c r="C905" s="124">
        <f>VLOOKUP(A905,BASE.!$A$2:$T$878,3,FALSE)</f>
        <v>690301008</v>
      </c>
      <c r="D905" s="124" t="str">
        <f>VLOOKUP(A905,BASE.!$A$2:$T$878,4,FALSE)</f>
        <v>Municipalidad</v>
      </c>
      <c r="E905" s="124" t="str">
        <f>VLOOKUP(A905,BASE.!$A$2:$T$878,5,FALSE)</f>
        <v>Constitución Política de la República, artículo 107.</v>
      </c>
      <c r="F905" s="124" t="str">
        <f>VLOOKUP(A905,BASE.!$A$2:$T$878,6,FALSE)</f>
        <v>Indefinida.</v>
      </c>
      <c r="G905" s="124" t="str">
        <f>VLOOKUP(A905,BASE.!$A$2:$T$878,7,FALSE)</f>
        <v>Según Ley Orgánica Nº 18.695, artículos 1º al 4º.</v>
      </c>
      <c r="H905" s="124" t="str">
        <f>VLOOKUP(A905,BASE.!$A$2:$T$878,8,FALSE)</f>
        <v>no tiene</v>
      </c>
      <c r="I905" s="124">
        <f>VLOOKUP(A905,BASE.!$A$2:$T$878,9,FALSE)</f>
        <v>0</v>
      </c>
      <c r="J905" s="124">
        <f>VLOOKUP(A905,BASE.!$A$2:$T$878,10,FALSE)</f>
        <v>0</v>
      </c>
      <c r="K905" s="124" t="str">
        <f>VLOOKUP(A905,BASE.!$A$2:$T$878,11,FALSE)</f>
        <v xml:space="preserve">Estanislao Raúl Salas Aguilera, </v>
      </c>
      <c r="L905" s="124" t="str">
        <f>VLOOKUP(A905,BASE.!$A$2:$T$878,12,FALSE)</f>
        <v xml:space="preserve">Merino Jarpa Nº 801, comuna de Chañaral, Región de Atacama. 
</v>
      </c>
      <c r="M905" s="124" t="str">
        <f>VLOOKUP(A905,BASE.!$A$2:$T$878,13,FALSE)</f>
        <v>III</v>
      </c>
      <c r="N905" s="124" t="str">
        <f>VLOOKUP(A905,BASE.!$A$2:$T$878,14,FALSE)</f>
        <v>Chañaral</v>
      </c>
      <c r="O905" s="124" t="str">
        <f>VLOOKUP(A905,BASE.!$A$2:$T$878,15,FALSE)</f>
        <v>Fono: (52) 543301</v>
      </c>
      <c r="P905" s="124" t="str">
        <f>VLOOKUP(A905,BASE.!$A$2:$T$878,16,FALSE)</f>
        <v xml:space="preserve">www.municipalidadchanaral.munichanaral.cl </v>
      </c>
      <c r="Q905" s="124">
        <f>VLOOKUP(A905,BASE.!$A$2:$T$878,17,FALSE)</f>
        <v>0</v>
      </c>
      <c r="R905" s="124">
        <f>VLOOKUP(A905,BASE.!$A$2:$T$878,18,FALSE)</f>
        <v>91001</v>
      </c>
      <c r="S905" s="124" t="str">
        <f>VLOOKUP(A905,BASE.!$A$2:$T$878,19,FALSE)</f>
        <v>No se acompañan. Aplica Informe Jurídico Nº 09, de  fecha 14 de marzo de 2011 del Departamento Jurídico y Dictamen Nº 070791, de 2009, de la Contraloría General de la República</v>
      </c>
      <c r="T905" s="169">
        <f>VLOOKUP(A905,BASE.!$A$2:$T$878,20,FALSE)</f>
        <v>42059</v>
      </c>
      <c r="U905" s="183">
        <v>7549</v>
      </c>
      <c r="V905" s="184">
        <v>22937872</v>
      </c>
      <c r="W905" s="184">
        <v>50385418</v>
      </c>
      <c r="X905" s="170">
        <v>44286</v>
      </c>
      <c r="Y905" s="166" t="s">
        <v>7879</v>
      </c>
      <c r="Z905" s="166" t="s">
        <v>7880</v>
      </c>
      <c r="AA905" s="183" t="s">
        <v>8038</v>
      </c>
    </row>
    <row r="906" spans="1:27" x14ac:dyDescent="0.2">
      <c r="A906" s="183">
        <v>7550</v>
      </c>
      <c r="B906" s="124" t="str">
        <f>VLOOKUP(A906,BASE.!$A$2:$T$878,2,FALSE)</f>
        <v xml:space="preserve">
I. Municipalidad de Porvenir
</v>
      </c>
      <c r="C906" s="124">
        <f>VLOOKUP(A906,BASE.!$A$2:$T$878,3,FALSE)</f>
        <v>692503007</v>
      </c>
      <c r="D906" s="124" t="str">
        <f>VLOOKUP(A906,BASE.!$A$2:$T$878,4,FALSE)</f>
        <v>Municipalidad</v>
      </c>
      <c r="E906" s="124" t="str">
        <f>VLOOKUP(A906,BASE.!$A$2:$T$878,5,FALSE)</f>
        <v>Constitución Política de la República, artículo 107.</v>
      </c>
      <c r="F906" s="124" t="str">
        <f>VLOOKUP(A906,BASE.!$A$2:$T$878,6,FALSE)</f>
        <v>Indefinida.</v>
      </c>
      <c r="G906" s="124" t="str">
        <f>VLOOKUP(A906,BASE.!$A$2:$T$878,7,FALSE)</f>
        <v>Según Ley Orgánica Nº 18.695, artículos 1º al 4º.</v>
      </c>
      <c r="H906" s="124" t="str">
        <f>VLOOKUP(A906,BASE.!$A$2:$T$878,8,FALSE)</f>
        <v>no tiene</v>
      </c>
      <c r="I906" s="124">
        <f>VLOOKUP(A906,BASE.!$A$2:$T$878,9,FALSE)</f>
        <v>0</v>
      </c>
      <c r="J906" s="124">
        <f>VLOOKUP(A906,BASE.!$A$2:$T$878,10,FALSE)</f>
        <v>0</v>
      </c>
      <c r="K906" s="124" t="str">
        <f>VLOOKUP(A906,BASE.!$A$2:$T$878,11,FALSE)</f>
        <v xml:space="preserve">Marisol Andrade Cárdenas, </v>
      </c>
      <c r="L906" s="124" t="str">
        <f>VLOOKUP(A906,BASE.!$A$2:$T$878,12,FALSE)</f>
        <v xml:space="preserve">Zavattaro Nº 434, Comuna de Porvenir, Provincia de Tierra del Fuego, XII Región de Magallanes y la Antártica Chilena.
</v>
      </c>
      <c r="M906" s="124" t="str">
        <f>VLOOKUP(A906,BASE.!$A$2:$T$878,13,FALSE)</f>
        <v>XII</v>
      </c>
      <c r="N906" s="124" t="str">
        <f>VLOOKUP(A906,BASE.!$A$2:$T$878,14,FALSE)</f>
        <v>Porvenir</v>
      </c>
      <c r="O906" s="124" t="str">
        <f>VLOOKUP(A906,BASE.!$A$2:$T$878,15,FALSE)</f>
        <v>Fono: (61)2581404-(61)2581189.</v>
      </c>
      <c r="P906" s="124" t="str">
        <f>VLOOKUP(A906,BASE.!$A$2:$T$878,16,FALSE)</f>
        <v>rrozas@muniporvenir.cl</v>
      </c>
      <c r="Q906" s="124">
        <f>VLOOKUP(A906,BASE.!$A$2:$T$878,17,FALSE)</f>
        <v>0</v>
      </c>
      <c r="R906" s="124">
        <f>VLOOKUP(A906,BASE.!$A$2:$T$878,18,FALSE)</f>
        <v>91001</v>
      </c>
      <c r="S906" s="124" t="str">
        <f>VLOOKUP(A906,BASE.!$A$2:$T$878,19,FALSE)</f>
        <v>No corresponde</v>
      </c>
      <c r="T906" s="169">
        <f>VLOOKUP(A906,BASE.!$A$2:$T$878,20,FALSE)</f>
        <v>42059</v>
      </c>
      <c r="U906" s="183">
        <v>7550</v>
      </c>
      <c r="V906" s="184">
        <v>5265786</v>
      </c>
      <c r="W906" s="184">
        <v>10684292</v>
      </c>
      <c r="X906" s="170">
        <v>44286</v>
      </c>
      <c r="Y906" s="166" t="s">
        <v>7879</v>
      </c>
      <c r="Z906" s="166" t="s">
        <v>7880</v>
      </c>
      <c r="AA906" s="183" t="s">
        <v>8020</v>
      </c>
    </row>
    <row r="907" spans="1:27" x14ac:dyDescent="0.2">
      <c r="A907" s="183">
        <v>7553</v>
      </c>
      <c r="B907" s="124" t="str">
        <f>VLOOKUP(A907,BASE.!$A$2:$T$878,2,FALSE)</f>
        <v xml:space="preserve">
I. Municipalidad de San Juan de La Costa
</v>
      </c>
      <c r="C907" s="124">
        <f>VLOOKUP(A907,BASE.!$A$2:$T$878,3,FALSE)</f>
        <v>692518004</v>
      </c>
      <c r="D907" s="124" t="str">
        <f>VLOOKUP(A907,BASE.!$A$2:$T$878,4,FALSE)</f>
        <v>Municipalidad</v>
      </c>
      <c r="E907" s="124" t="str">
        <f>VLOOKUP(A907,BASE.!$A$2:$T$878,5,FALSE)</f>
        <v>Constitución Política de la República, artículo 107.</v>
      </c>
      <c r="F907" s="124" t="str">
        <f>VLOOKUP(A907,BASE.!$A$2:$T$878,6,FALSE)</f>
        <v>Indefinida.</v>
      </c>
      <c r="G907" s="124" t="str">
        <f>VLOOKUP(A907,BASE.!$A$2:$T$878,7,FALSE)</f>
        <v>Según Ley Orgánica Nº 18.695, artículos 1º al 4º.</v>
      </c>
      <c r="H907" s="124" t="str">
        <f>VLOOKUP(A907,BASE.!$A$2:$T$878,8,FALSE)</f>
        <v>no tiene</v>
      </c>
      <c r="I907" s="124">
        <f>VLOOKUP(A907,BASE.!$A$2:$T$878,9,FALSE)</f>
        <v>0</v>
      </c>
      <c r="J907" s="124">
        <f>VLOOKUP(A907,BASE.!$A$2:$T$878,10,FALSE)</f>
        <v>0</v>
      </c>
      <c r="K907" s="124" t="str">
        <f>VLOOKUP(A907,BASE.!$A$2:$T$878,11,FALSE)</f>
        <v xml:space="preserve">Bernardo Candía Henríquez, </v>
      </c>
      <c r="L907" s="124" t="str">
        <f>VLOOKUP(A907,BASE.!$A$2:$T$878,12,FALSE)</f>
        <v xml:space="preserve">Avenida Nueva Sur s/n, Puaucho, comuna de San Juan de La Costa, Región de Los Lagos
</v>
      </c>
      <c r="M907" s="124" t="str">
        <f>VLOOKUP(A907,BASE.!$A$2:$T$878,13,FALSE)</f>
        <v>X</v>
      </c>
      <c r="N907" s="124" t="str">
        <f>VLOOKUP(A907,BASE.!$A$2:$T$878,14,FALSE)</f>
        <v>San Juan de La Costa</v>
      </c>
      <c r="O907" s="124" t="str">
        <f>VLOOKUP(A907,BASE.!$A$2:$T$878,15,FALSE)</f>
        <v xml:space="preserve">Fono: 064-2261911
</v>
      </c>
      <c r="P907" s="124" t="str">
        <f>VLOOKUP(A907,BASE.!$A$2:$T$878,16,FALSE)</f>
        <v xml:space="preserve"> alcaldía@sanjuandelacosta.cl</v>
      </c>
      <c r="Q907" s="124">
        <f>VLOOKUP(A907,BASE.!$A$2:$T$878,17,FALSE)</f>
        <v>0</v>
      </c>
      <c r="R907" s="124">
        <f>VLOOKUP(A907,BASE.!$A$2:$T$878,18,FALSE)</f>
        <v>91001</v>
      </c>
      <c r="S907" s="124" t="str">
        <f>VLOOKUP(A907,BASE.!$A$2:$T$878,19,FALSE)</f>
        <v>No corresponde</v>
      </c>
      <c r="T907" s="169">
        <f>VLOOKUP(A907,BASE.!$A$2:$T$878,20,FALSE)</f>
        <v>42061</v>
      </c>
      <c r="U907" s="183">
        <v>7553</v>
      </c>
      <c r="V907" s="184">
        <v>3262498</v>
      </c>
      <c r="W907" s="184">
        <v>6619616</v>
      </c>
      <c r="X907" s="170">
        <v>44286</v>
      </c>
      <c r="Y907" s="166" t="s">
        <v>7879</v>
      </c>
      <c r="Z907" s="166" t="s">
        <v>7880</v>
      </c>
      <c r="AA907" s="183" t="s">
        <v>8111</v>
      </c>
    </row>
    <row r="908" spans="1:27" x14ac:dyDescent="0.2">
      <c r="A908" s="183">
        <v>7554</v>
      </c>
      <c r="B908" s="124" t="str">
        <f>VLOOKUP(A908,BASE.!$A$2:$T$878,2,FALSE)</f>
        <v xml:space="preserve">
I. Municipalidad de Providencia
</v>
      </c>
      <c r="C908" s="124">
        <f>VLOOKUP(A908,BASE.!$A$2:$T$878,3,FALSE)</f>
        <v>690703009</v>
      </c>
      <c r="D908" s="124" t="str">
        <f>VLOOKUP(A908,BASE.!$A$2:$T$878,4,FALSE)</f>
        <v>Municipalidad</v>
      </c>
      <c r="E908" s="124" t="str">
        <f>VLOOKUP(A908,BASE.!$A$2:$T$878,5,FALSE)</f>
        <v>Constitución Política de la República, artículo 107.</v>
      </c>
      <c r="F908" s="124" t="str">
        <f>VLOOKUP(A908,BASE.!$A$2:$T$878,6,FALSE)</f>
        <v>Indefinida.</v>
      </c>
      <c r="G908" s="124" t="str">
        <f>VLOOKUP(A908,BASE.!$A$2:$T$878,7,FALSE)</f>
        <v>Según Ley Orgánica Nº 18.695, artículos 1º al 4º.</v>
      </c>
      <c r="H908" s="124" t="str">
        <f>VLOOKUP(A908,BASE.!$A$2:$T$878,8,FALSE)</f>
        <v>no tiene</v>
      </c>
      <c r="I908" s="124">
        <f>VLOOKUP(A908,BASE.!$A$2:$T$878,9,FALSE)</f>
        <v>0</v>
      </c>
      <c r="J908" s="124">
        <f>VLOOKUP(A908,BASE.!$A$2:$T$878,10,FALSE)</f>
        <v>0</v>
      </c>
      <c r="K908" s="124" t="str">
        <f>VLOOKUP(A908,BASE.!$A$2:$T$878,11,FALSE)</f>
        <v xml:space="preserve">Evelyn Rose Matthei Fornet, </v>
      </c>
      <c r="L908" s="124" t="str">
        <f>VLOOKUP(A908,BASE.!$A$2:$T$878,12,FALSE)</f>
        <v xml:space="preserve">Avenida de Valdivia Nº 963, comuna de Providencia, Región Metropolitana
</v>
      </c>
      <c r="M908" s="124" t="str">
        <f>VLOOKUP(A908,BASE.!$A$2:$T$878,13,FALSE)</f>
        <v>XIII</v>
      </c>
      <c r="N908" s="124" t="str">
        <f>VLOOKUP(A908,BASE.!$A$2:$T$878,14,FALSE)</f>
        <v>Providencia</v>
      </c>
      <c r="O908" s="124" t="str">
        <f>VLOOKUP(A908,BASE.!$A$2:$T$878,15,FALSE)</f>
        <v>Fono: 226543435</v>
      </c>
      <c r="P908" s="124" t="str">
        <f>VLOOKUP(A908,BASE.!$A$2:$T$878,16,FALSE)</f>
        <v>Correo electrónico: evelyn.matthei@providencia.cl</v>
      </c>
      <c r="Q908" s="124">
        <f>VLOOKUP(A908,BASE.!$A$2:$T$878,17,FALSE)</f>
        <v>0</v>
      </c>
      <c r="R908" s="124">
        <f>VLOOKUP(A908,BASE.!$A$2:$T$878,18,FALSE)</f>
        <v>91001</v>
      </c>
      <c r="S908" s="124" t="str">
        <f>VLOOKUP(A908,BASE.!$A$2:$T$878,19,FALSE)</f>
        <v>No corresponde</v>
      </c>
      <c r="T908" s="169">
        <f>VLOOKUP(A908,BASE.!$A$2:$T$878,20,FALSE)</f>
        <v>42061</v>
      </c>
      <c r="U908" s="183">
        <v>7554</v>
      </c>
      <c r="V908" s="184">
        <v>4006576</v>
      </c>
      <c r="W908" s="184">
        <v>8013152</v>
      </c>
      <c r="X908" s="170">
        <v>44286</v>
      </c>
      <c r="Y908" s="166" t="s">
        <v>7879</v>
      </c>
      <c r="Z908" s="166" t="s">
        <v>7880</v>
      </c>
      <c r="AA908" s="183" t="s">
        <v>78</v>
      </c>
    </row>
    <row r="909" spans="1:27" x14ac:dyDescent="0.2">
      <c r="A909" s="183">
        <v>7555</v>
      </c>
      <c r="B909" s="124" t="str">
        <f>VLOOKUP(A909,BASE.!$A$2:$T$878,2,FALSE)</f>
        <v xml:space="preserve">
I. Municipalidad de Llanquihue
</v>
      </c>
      <c r="C909" s="124">
        <f>VLOOKUP(A909,BASE.!$A$2:$T$878,3,FALSE)</f>
        <v>692203003</v>
      </c>
      <c r="D909" s="124" t="str">
        <f>VLOOKUP(A909,BASE.!$A$2:$T$878,4,FALSE)</f>
        <v>Municipalidad</v>
      </c>
      <c r="E909" s="124" t="str">
        <f>VLOOKUP(A909,BASE.!$A$2:$T$878,5,FALSE)</f>
        <v>Constitución Política de la República, artículo 107.</v>
      </c>
      <c r="F909" s="124" t="str">
        <f>VLOOKUP(A909,BASE.!$A$2:$T$878,6,FALSE)</f>
        <v>Indefinida.</v>
      </c>
      <c r="G909" s="124" t="str">
        <f>VLOOKUP(A909,BASE.!$A$2:$T$878,7,FALSE)</f>
        <v>Según Ley Orgánica Nº 18.695, artículos 1º al 4º.</v>
      </c>
      <c r="H909" s="124" t="str">
        <f>VLOOKUP(A909,BASE.!$A$2:$T$878,8,FALSE)</f>
        <v>no tiene</v>
      </c>
      <c r="I909" s="124">
        <f>VLOOKUP(A909,BASE.!$A$2:$T$878,9,FALSE)</f>
        <v>0</v>
      </c>
      <c r="J909" s="124">
        <f>VLOOKUP(A909,BASE.!$A$2:$T$878,10,FALSE)</f>
        <v>0</v>
      </c>
      <c r="K909" s="124" t="str">
        <f>VLOOKUP(A909,BASE.!$A$2:$T$878,11,FALSE)</f>
        <v>Juan Fernando Vasquez Vasquez,</v>
      </c>
      <c r="L909" s="124" t="str">
        <f>VLOOKUP(A909,BASE.!$A$2:$T$878,12,FALSE)</f>
        <v xml:space="preserve">Erardo Werner Nº 450, comuna de Llanquihue, Región de Los Lagos. 
</v>
      </c>
      <c r="M909" s="124" t="str">
        <f>VLOOKUP(A909,BASE.!$A$2:$T$878,13,FALSE)</f>
        <v>X</v>
      </c>
      <c r="N909" s="124" t="str">
        <f>VLOOKUP(A909,BASE.!$A$2:$T$878,14,FALSE)</f>
        <v>Llanquihue,</v>
      </c>
      <c r="O909" s="124" t="str">
        <f>VLOOKUP(A909,BASE.!$A$2:$T$878,15,FALSE)</f>
        <v>Fono: 2244540- 2244500</v>
      </c>
      <c r="P909" s="124" t="str">
        <f>VLOOKUP(A909,BASE.!$A$2:$T$878,16,FALSE)</f>
        <v xml:space="preserve">alcalde@llamquihue.cl 
</v>
      </c>
      <c r="Q909" s="124">
        <f>VLOOKUP(A909,BASE.!$A$2:$T$878,17,FALSE)</f>
        <v>0</v>
      </c>
      <c r="R909" s="124">
        <f>VLOOKUP(A909,BASE.!$A$2:$T$878,18,FALSE)</f>
        <v>91001</v>
      </c>
      <c r="S909" s="124" t="str">
        <f>VLOOKUP(A909,BASE.!$A$2:$T$878,19,FALSE)</f>
        <v>No corresponde</v>
      </c>
      <c r="T909" s="169">
        <f>VLOOKUP(A909,BASE.!$A$2:$T$878,20,FALSE)</f>
        <v>42061</v>
      </c>
      <c r="U909" s="183">
        <v>7555</v>
      </c>
      <c r="V909" s="184">
        <v>4893746</v>
      </c>
      <c r="W909" s="184">
        <v>9929422</v>
      </c>
      <c r="X909" s="170">
        <v>44286</v>
      </c>
      <c r="Y909" s="166" t="s">
        <v>7879</v>
      </c>
      <c r="Z909" s="166" t="s">
        <v>7880</v>
      </c>
      <c r="AA909" s="183" t="s">
        <v>8053</v>
      </c>
    </row>
    <row r="910" spans="1:27" x14ac:dyDescent="0.2">
      <c r="A910" s="183">
        <v>7557</v>
      </c>
      <c r="B910" s="124" t="str">
        <f>VLOOKUP(A910,BASE.!$A$2:$T$878,2,FALSE)</f>
        <v xml:space="preserve">
I. Municipalidad de Curepto
</v>
      </c>
      <c r="C910" s="124">
        <f>VLOOKUP(A910,BASE.!$A$2:$T$878,3,FALSE)</f>
        <v>691103005</v>
      </c>
      <c r="D910" s="124" t="str">
        <f>VLOOKUP(A910,BASE.!$A$2:$T$878,4,FALSE)</f>
        <v>Municipalidad</v>
      </c>
      <c r="E910" s="124" t="str">
        <f>VLOOKUP(A910,BASE.!$A$2:$T$878,5,FALSE)</f>
        <v>Constitución Política de la República, artículo 107.</v>
      </c>
      <c r="F910" s="124" t="str">
        <f>VLOOKUP(A910,BASE.!$A$2:$T$878,6,FALSE)</f>
        <v>Indefinida.</v>
      </c>
      <c r="G910" s="124" t="str">
        <f>VLOOKUP(A910,BASE.!$A$2:$T$878,7,FALSE)</f>
        <v>Según Ley Orgánica Nº 18.695, artículos 1º al 4º.</v>
      </c>
      <c r="H910" s="124" t="str">
        <f>VLOOKUP(A910,BASE.!$A$2:$T$878,8,FALSE)</f>
        <v>no tiene</v>
      </c>
      <c r="I910" s="124">
        <f>VLOOKUP(A910,BASE.!$A$2:$T$878,9,FALSE)</f>
        <v>0</v>
      </c>
      <c r="J910" s="124">
        <f>VLOOKUP(A910,BASE.!$A$2:$T$878,10,FALSE)</f>
        <v>0</v>
      </c>
      <c r="K910" s="124" t="str">
        <f>VLOOKUP(A910,BASE.!$A$2:$T$878,11,FALSE)</f>
        <v xml:space="preserve">René Alejandro Concha González, </v>
      </c>
      <c r="L910" s="124" t="str">
        <f>VLOOKUP(A910,BASE.!$A$2:$T$878,12,FALSE)</f>
        <v xml:space="preserve">Plaza de Armas S/N, comuna de Curepto, Región del Maule. 
</v>
      </c>
      <c r="M910" s="124" t="str">
        <f>VLOOKUP(A910,BASE.!$A$2:$T$878,13,FALSE)</f>
        <v>VII</v>
      </c>
      <c r="N910" s="124" t="str">
        <f>VLOOKUP(A910,BASE.!$A$2:$T$878,14,FALSE)</f>
        <v>Maule</v>
      </c>
      <c r="O910" s="124" t="str">
        <f>VLOOKUP(A910,BASE.!$A$2:$T$878,15,FALSE)</f>
        <v>Fono: (075) 2552300</v>
      </c>
      <c r="P910" s="124">
        <f>VLOOKUP(A910,BASE.!$A$2:$T$878,16,FALSE)</f>
        <v>0</v>
      </c>
      <c r="Q910" s="124">
        <f>VLOOKUP(A910,BASE.!$A$2:$T$878,17,FALSE)</f>
        <v>0</v>
      </c>
      <c r="R910" s="124">
        <f>VLOOKUP(A910,BASE.!$A$2:$T$878,18,FALSE)</f>
        <v>91001</v>
      </c>
      <c r="S910" s="124" t="str">
        <f>VLOOKUP(A910,BASE.!$A$2:$T$878,19,FALSE)</f>
        <v>No se acompañan. Aplica Informe Jurídico Nº 09, de  fecha 14 de marzo de 2011 del Departamento Jurídico y Dictamen Nº 070791, de 2009, de la Contraloría General de la República</v>
      </c>
      <c r="T910" s="169">
        <f>VLOOKUP(A910,BASE.!$A$2:$T$878,20,FALSE)</f>
        <v>42068</v>
      </c>
      <c r="U910" s="183">
        <v>7557</v>
      </c>
      <c r="V910" s="184">
        <v>3751872</v>
      </c>
      <c r="W910" s="184">
        <v>7612557</v>
      </c>
      <c r="X910" s="170">
        <v>44286</v>
      </c>
      <c r="Y910" s="166" t="s">
        <v>7879</v>
      </c>
      <c r="Z910" s="166" t="s">
        <v>7880</v>
      </c>
      <c r="AA910" s="183" t="s">
        <v>7990</v>
      </c>
    </row>
    <row r="911" spans="1:27" x14ac:dyDescent="0.2">
      <c r="A911" s="183">
        <v>7558</v>
      </c>
      <c r="B911" s="124" t="str">
        <f>VLOOKUP(A911,BASE.!$A$2:$T$878,2,FALSE)</f>
        <v xml:space="preserve">
I. Municipalidad de Chanco 
</v>
      </c>
      <c r="C911" s="124" t="str">
        <f>VLOOKUP(A911,BASE.!$A$2:$T$878,3,FALSE)</f>
        <v>69120300K</v>
      </c>
      <c r="D911" s="124" t="str">
        <f>VLOOKUP(A911,BASE.!$A$2:$T$878,4,FALSE)</f>
        <v>Municipalidad</v>
      </c>
      <c r="E911" s="124" t="str">
        <f>VLOOKUP(A911,BASE.!$A$2:$T$878,5,FALSE)</f>
        <v>Constitución Política de la República, artículo 107.</v>
      </c>
      <c r="F911" s="124" t="str">
        <f>VLOOKUP(A911,BASE.!$A$2:$T$878,6,FALSE)</f>
        <v>Indefinida.</v>
      </c>
      <c r="G911" s="124" t="str">
        <f>VLOOKUP(A911,BASE.!$A$2:$T$878,7,FALSE)</f>
        <v>Según Ley Orgánica Nº 18.695, artículos 1º al 4º.</v>
      </c>
      <c r="H911" s="124" t="str">
        <f>VLOOKUP(A911,BASE.!$A$2:$T$878,8,FALSE)</f>
        <v>no tiene</v>
      </c>
      <c r="I911" s="124">
        <f>VLOOKUP(A911,BASE.!$A$2:$T$878,9,FALSE)</f>
        <v>0</v>
      </c>
      <c r="J911" s="124">
        <f>VLOOKUP(A911,BASE.!$A$2:$T$878,10,FALSE)</f>
        <v>0</v>
      </c>
      <c r="K911" s="124" t="str">
        <f>VLOOKUP(A911,BASE.!$A$2:$T$878,11,FALSE)</f>
        <v xml:space="preserve">Viviana Escarlette Díaz Meza, </v>
      </c>
      <c r="L911" s="124" t="str">
        <f>VLOOKUP(A911,BASE.!$A$2:$T$878,12,FALSE)</f>
        <v xml:space="preserve">Abdón Fuentealba Nº 334, comuna de Chanco, Región del Maule. 
</v>
      </c>
      <c r="M911" s="124" t="str">
        <f>VLOOKUP(A911,BASE.!$A$2:$T$878,13,FALSE)</f>
        <v>VII</v>
      </c>
      <c r="N911" s="124" t="str">
        <f>VLOOKUP(A911,BASE.!$A$2:$T$878,14,FALSE)</f>
        <v>Maule</v>
      </c>
      <c r="O911" s="124" t="str">
        <f>VLOOKUP(A911,BASE.!$A$2:$T$878,15,FALSE)</f>
        <v>Fono: (73) 551083</v>
      </c>
      <c r="P911" s="124">
        <f>VLOOKUP(A911,BASE.!$A$2:$T$878,16,FALSE)</f>
        <v>0</v>
      </c>
      <c r="Q911" s="124">
        <f>VLOOKUP(A911,BASE.!$A$2:$T$878,17,FALSE)</f>
        <v>0</v>
      </c>
      <c r="R911" s="124">
        <f>VLOOKUP(A911,BASE.!$A$2:$T$878,18,FALSE)</f>
        <v>91001</v>
      </c>
      <c r="S911" s="124" t="str">
        <f>VLOOKUP(A911,BASE.!$A$2:$T$878,19,FALSE)</f>
        <v>No se acompañan. Aplica Informe Jurídico Nº 09, de  fecha 14 de marzo de 2011 del Departamento Jurídico y Dictamen Nº 070791, de 2009, de la Contraloría General de la República</v>
      </c>
      <c r="T911" s="169">
        <f>VLOOKUP(A911,BASE.!$A$2:$T$878,20,FALSE)</f>
        <v>42068</v>
      </c>
      <c r="U911" s="183">
        <v>7558</v>
      </c>
      <c r="V911" s="184">
        <v>3588747</v>
      </c>
      <c r="W911" s="184">
        <v>7281576</v>
      </c>
      <c r="X911" s="170">
        <v>44286</v>
      </c>
      <c r="Y911" s="166" t="s">
        <v>7879</v>
      </c>
      <c r="Z911" s="166" t="s">
        <v>7880</v>
      </c>
      <c r="AA911" s="183" t="s">
        <v>8112</v>
      </c>
    </row>
    <row r="912" spans="1:27" x14ac:dyDescent="0.2">
      <c r="A912" s="183">
        <v>7559</v>
      </c>
      <c r="B912" s="124" t="str">
        <f>VLOOKUP(A912,BASE.!$A$2:$T$878,2,FALSE)</f>
        <v xml:space="preserve">
I. Municipalidad de Palmilla
</v>
      </c>
      <c r="C912" s="124">
        <f>VLOOKUP(A912,BASE.!$A$2:$T$878,3,FALSE)</f>
        <v>690910004</v>
      </c>
      <c r="D912" s="124" t="str">
        <f>VLOOKUP(A912,BASE.!$A$2:$T$878,4,FALSE)</f>
        <v>Municipalidad</v>
      </c>
      <c r="E912" s="124" t="str">
        <f>VLOOKUP(A912,BASE.!$A$2:$T$878,5,FALSE)</f>
        <v>Constitución Política de la República, artículo 107.</v>
      </c>
      <c r="F912" s="124" t="str">
        <f>VLOOKUP(A912,BASE.!$A$2:$T$878,6,FALSE)</f>
        <v>Indefinida.</v>
      </c>
      <c r="G912" s="124" t="str">
        <f>VLOOKUP(A912,BASE.!$A$2:$T$878,7,FALSE)</f>
        <v>Según Ley Orgánica Nº 18.695, artículos 1º al 4º.</v>
      </c>
      <c r="H912" s="124" t="str">
        <f>VLOOKUP(A912,BASE.!$A$2:$T$878,8,FALSE)</f>
        <v>no tiene</v>
      </c>
      <c r="I912" s="124">
        <f>VLOOKUP(A912,BASE.!$A$2:$T$878,9,FALSE)</f>
        <v>0</v>
      </c>
      <c r="J912" s="124">
        <f>VLOOKUP(A912,BASE.!$A$2:$T$878,10,FALSE)</f>
        <v>0</v>
      </c>
      <c r="K912" s="124" t="str">
        <f>VLOOKUP(A912,BASE.!$A$2:$T$878,11,FALSE)</f>
        <v xml:space="preserve">Gloria de las Mercedes Paredes Valdés, </v>
      </c>
      <c r="L912" s="124" t="str">
        <f>VLOOKUP(A912,BASE.!$A$2:$T$878,12,FALSE)</f>
        <v xml:space="preserve">Juan Guillermo Day Nº 80, Palmilla. VI Región de O’Higgins.
</v>
      </c>
      <c r="M912" s="124" t="str">
        <f>VLOOKUP(A912,BASE.!$A$2:$T$878,13,FALSE)</f>
        <v>VI</v>
      </c>
      <c r="N912" s="124" t="str">
        <f>VLOOKUP(A912,BASE.!$A$2:$T$878,14,FALSE)</f>
        <v xml:space="preserve"> Palmilla</v>
      </c>
      <c r="O912" s="124">
        <f>VLOOKUP(A912,BASE.!$A$2:$T$878,15,FALSE)</f>
        <v>0</v>
      </c>
      <c r="P912" s="124" t="str">
        <f>VLOOKUP(A912,BASE.!$A$2:$T$878,16,FALSE)</f>
        <v>http://www.munipalmilla.cl</v>
      </c>
      <c r="Q912" s="124">
        <f>VLOOKUP(A912,BASE.!$A$2:$T$878,17,FALSE)</f>
        <v>0</v>
      </c>
      <c r="R912" s="124">
        <f>VLOOKUP(A912,BASE.!$A$2:$T$878,18,FALSE)</f>
        <v>91001</v>
      </c>
      <c r="S912" s="124" t="str">
        <f>VLOOKUP(A912,BASE.!$A$2:$T$878,19,FALSE)</f>
        <v>No se acompañan. Aplica Informe Jurídico Nº 09, de  fecha 14 de marzo de 2011 del Departamento Jurídico y Dictamen Nº 070791, de 2009, de la Contraloría General de la República</v>
      </c>
      <c r="T912" s="169">
        <f>VLOOKUP(A912,BASE.!$A$2:$T$878,20,FALSE)</f>
        <v>42080</v>
      </c>
      <c r="U912" s="183">
        <v>7559</v>
      </c>
      <c r="V912" s="184">
        <v>3291116</v>
      </c>
      <c r="W912" s="184">
        <v>6677682</v>
      </c>
      <c r="X912" s="170">
        <v>44286</v>
      </c>
      <c r="Y912" s="166" t="s">
        <v>7879</v>
      </c>
      <c r="Z912" s="166" t="s">
        <v>7880</v>
      </c>
      <c r="AA912" s="183" t="s">
        <v>8113</v>
      </c>
    </row>
    <row r="913" spans="1:27" x14ac:dyDescent="0.2">
      <c r="A913" s="183">
        <v>7560</v>
      </c>
      <c r="B913" s="124" t="str">
        <f>VLOOKUP(A913,BASE.!$A$2:$T$878,2,FALSE)</f>
        <v xml:space="preserve">
Ilustre Municipalidad de Tocopilla
</v>
      </c>
      <c r="C913" s="124">
        <f>VLOOKUP(A913,BASE.!$A$2:$T$878,3,FALSE)</f>
        <v>690201003</v>
      </c>
      <c r="D913" s="124" t="str">
        <f>VLOOKUP(A913,BASE.!$A$2:$T$878,4,FALSE)</f>
        <v>Municipalidad</v>
      </c>
      <c r="E913" s="124" t="str">
        <f>VLOOKUP(A913,BASE.!$A$2:$T$878,5,FALSE)</f>
        <v>Constitución Política de la República, artículo 107.</v>
      </c>
      <c r="F913" s="124" t="str">
        <f>VLOOKUP(A913,BASE.!$A$2:$T$878,6,FALSE)</f>
        <v>Indefinida.</v>
      </c>
      <c r="G913" s="124" t="str">
        <f>VLOOKUP(A913,BASE.!$A$2:$T$878,7,FALSE)</f>
        <v>Según Ley Orgánica Nº 18.695, artículos 1º al 4º.</v>
      </c>
      <c r="H913" s="124" t="str">
        <f>VLOOKUP(A913,BASE.!$A$2:$T$878,8,FALSE)</f>
        <v>no tiene</v>
      </c>
      <c r="I913" s="124">
        <f>VLOOKUP(A913,BASE.!$A$2:$T$878,9,FALSE)</f>
        <v>0</v>
      </c>
      <c r="J913" s="124">
        <f>VLOOKUP(A913,BASE.!$A$2:$T$878,10,FALSE)</f>
        <v>0</v>
      </c>
      <c r="K913" s="124" t="str">
        <f>VLOOKUP(A913,BASE.!$A$2:$T$878,11,FALSE)</f>
        <v xml:space="preserve">Fernando Sebastián San Román Bascuñán, </v>
      </c>
      <c r="L913" s="124" t="str">
        <f>VLOOKUP(A913,BASE.!$A$2:$T$878,12,FALSE)</f>
        <v xml:space="preserve">Anibal Pinto Nº 1305, de la comuna de Tocopilla, Región de Antofagasta.  
</v>
      </c>
      <c r="M913" s="124" t="str">
        <f>VLOOKUP(A913,BASE.!$A$2:$T$878,13,FALSE)</f>
        <v>III</v>
      </c>
      <c r="N913" s="124" t="str">
        <f>VLOOKUP(A913,BASE.!$A$2:$T$878,14,FALSE)</f>
        <v xml:space="preserve"> Tocopilla</v>
      </c>
      <c r="O913" s="124" t="str">
        <f>VLOOKUP(A913,BASE.!$A$2:$T$878,15,FALSE)</f>
        <v>Fono: (55) 2421347 – 2421355</v>
      </c>
      <c r="P913" s="124" t="str">
        <f>VLOOKUP(A913,BASE.!$A$2:$T$878,16,FALSE)</f>
        <v xml:space="preserve"> fsanramon@imtocopilla.cl</v>
      </c>
      <c r="Q913" s="124">
        <f>VLOOKUP(A913,BASE.!$A$2:$T$878,17,FALSE)</f>
        <v>0</v>
      </c>
      <c r="R913" s="124">
        <f>VLOOKUP(A913,BASE.!$A$2:$T$878,18,FALSE)</f>
        <v>91001</v>
      </c>
      <c r="S913" s="124" t="str">
        <f>VLOOKUP(A913,BASE.!$A$2:$T$878,19,FALSE)</f>
        <v>No se acompañan. Aplica Informe Jurídico Nº 09, de  fecha 14 de marzo de 2011 del Departamento Jurídico y Dictamen Nº 070791, de 2009, de la Contraloría General de la República</v>
      </c>
      <c r="T913" s="169">
        <f>VLOOKUP(A913,BASE.!$A$2:$T$878,20,FALSE)</f>
        <v>42087</v>
      </c>
      <c r="U913" s="183">
        <v>7560</v>
      </c>
      <c r="V913" s="184">
        <v>4212628</v>
      </c>
      <c r="W913" s="184">
        <v>8547432</v>
      </c>
      <c r="X913" s="170">
        <v>44286</v>
      </c>
      <c r="Y913" s="166" t="s">
        <v>7879</v>
      </c>
      <c r="Z913" s="166" t="s">
        <v>7880</v>
      </c>
      <c r="AA913" s="183" t="s">
        <v>8045</v>
      </c>
    </row>
    <row r="914" spans="1:27" x14ac:dyDescent="0.2">
      <c r="A914" s="183">
        <v>7562</v>
      </c>
      <c r="B914" s="124" t="str">
        <f>VLOOKUP(A914,BASE.!$A$2:$T$878,2,FALSE)</f>
        <v xml:space="preserve">
I. Municipalidad de Quinchao
</v>
      </c>
      <c r="C914" s="124">
        <f>VLOOKUP(A914,BASE.!$A$2:$T$878,3,FALSE)</f>
        <v>692309006</v>
      </c>
      <c r="D914" s="124" t="str">
        <f>VLOOKUP(A914,BASE.!$A$2:$T$878,4,FALSE)</f>
        <v>Municipalidad</v>
      </c>
      <c r="E914" s="124" t="str">
        <f>VLOOKUP(A914,BASE.!$A$2:$T$878,5,FALSE)</f>
        <v>Constitución Política de la República, artículo 107.</v>
      </c>
      <c r="F914" s="124" t="str">
        <f>VLOOKUP(A914,BASE.!$A$2:$T$878,6,FALSE)</f>
        <v>Indefinida.</v>
      </c>
      <c r="G914" s="124" t="str">
        <f>VLOOKUP(A914,BASE.!$A$2:$T$878,7,FALSE)</f>
        <v>Según Ley Orgánica Nº 18.695, artículos 1º al 4º.</v>
      </c>
      <c r="H914" s="124" t="str">
        <f>VLOOKUP(A914,BASE.!$A$2:$T$878,8,FALSE)</f>
        <v>no tiene</v>
      </c>
      <c r="I914" s="124">
        <f>VLOOKUP(A914,BASE.!$A$2:$T$878,9,FALSE)</f>
        <v>0</v>
      </c>
      <c r="J914" s="124">
        <f>VLOOKUP(A914,BASE.!$A$2:$T$878,10,FALSE)</f>
        <v>0</v>
      </c>
      <c r="K914" s="124" t="str">
        <f>VLOOKUP(A914,BASE.!$A$2:$T$878,11,FALSE)</f>
        <v xml:space="preserve">Washington Arnaldo Ulloa Villarroel.
</v>
      </c>
      <c r="L914" s="124" t="str">
        <f>VLOOKUP(A914,BASE.!$A$2:$T$878,12,FALSE)</f>
        <v xml:space="preserve">Amunategui 018, comuna de Quinchao, Región de Los Lagos
</v>
      </c>
      <c r="M914" s="124" t="str">
        <f>VLOOKUP(A914,BASE.!$A$2:$T$878,13,FALSE)</f>
        <v>X</v>
      </c>
      <c r="N914" s="124" t="str">
        <f>VLOOKUP(A914,BASE.!$A$2:$T$878,14,FALSE)</f>
        <v>Quinchao</v>
      </c>
      <c r="O914" s="124" t="str">
        <f>VLOOKUP(A914,BASE.!$A$2:$T$878,15,FALSE)</f>
        <v>Teléfono: (65)2661150 - (65)2661211</v>
      </c>
      <c r="P914" s="124" t="str">
        <f>VLOOKUP(A914,BASE.!$A$2:$T$878,16,FALSE)</f>
        <v>http://www.municipalidadquinchao.com</v>
      </c>
      <c r="Q914" s="124">
        <f>VLOOKUP(A914,BASE.!$A$2:$T$878,17,FALSE)</f>
        <v>0</v>
      </c>
      <c r="R914" s="124">
        <f>VLOOKUP(A914,BASE.!$A$2:$T$878,18,FALSE)</f>
        <v>91001</v>
      </c>
      <c r="S914" s="124" t="str">
        <f>VLOOKUP(A914,BASE.!$A$2:$T$878,19,FALSE)</f>
        <v>No se acompañan. Aplica Informe Jurídico Nº 09, de  fecha 14 de marzo de 2011 del Departamento Jurídico y Dictamen Nº 070791, de 2009, de la Contraloría General de la República</v>
      </c>
      <c r="T914" s="169">
        <f>VLOOKUP(A914,BASE.!$A$2:$T$878,20,FALSE)</f>
        <v>42110</v>
      </c>
      <c r="U914" s="183">
        <v>7562</v>
      </c>
      <c r="V914" s="184">
        <v>5494733</v>
      </c>
      <c r="W914" s="184">
        <v>11148826</v>
      </c>
      <c r="X914" s="170">
        <v>44286</v>
      </c>
      <c r="Y914" s="166" t="s">
        <v>7879</v>
      </c>
      <c r="Z914" s="166" t="s">
        <v>7880</v>
      </c>
      <c r="AA914" s="183" t="s">
        <v>8114</v>
      </c>
    </row>
    <row r="915" spans="1:27" x14ac:dyDescent="0.2">
      <c r="A915" s="183">
        <v>7565</v>
      </c>
      <c r="B915" s="124" t="str">
        <f>VLOOKUP(A915,BASE.!$A$2:$T$878,2,FALSE)</f>
        <v xml:space="preserve">Organización No Gubernamental de Desarrollo Corporación Para el Desarrollo de las Comunidades y sus Territorios INCITA -  O.N.G. INCITA
</v>
      </c>
      <c r="C915" s="124">
        <f>VLOOKUP(A915,BASE.!$A$2:$T$878,3,FALSE)</f>
        <v>650980085</v>
      </c>
      <c r="D915" s="124" t="str">
        <f>VLOOKUP(A915,BASE.!$A$2:$T$878,4,FALSE)</f>
        <v xml:space="preserve">Corporación de Derecho Privado.
</v>
      </c>
      <c r="E915" s="124" t="str">
        <f>VLOOKUP(A915,BASE.!$A$2:$T$878,5,FALSE)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15" s="124" t="str">
        <f>VLOOKUP(A915,BASE.!$A$2:$T$878,6,FALSE)</f>
        <v>Certificado de Vigencia Folio 500342394157, de fecha 28 de agosto de 2020, del Servicio de Registro Civil e Identificación.</v>
      </c>
      <c r="G915" s="124" t="str">
        <f>VLOOKUP(A915,BASE.!$A$2:$T$878,7,FALSE)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15" s="124" t="str">
        <f>VLOOKUP(A915,BASE.!$A$2:$T$878,8,FALSE)</f>
        <v xml:space="preserve">Presidente: 
Sandra Emma Rojas Osorio, 
Vice presidente:
Cristián Alejandro Burgos Contreras, 
Secretario: 
Carlos Alonso Roldán Ramírez, 
Tesorero: 
Marcelo Alberto Burgos Contreras, 
</v>
      </c>
      <c r="I915" s="124" t="str">
        <f>VLOOKUP(A915,BASE.!$A$2:$T$878,9,FALSE)</f>
        <v>3 años</v>
      </c>
      <c r="J915" s="124" t="str">
        <f>VLOOKUP(A915,BASE.!$A$2:$T$878,10,FALSE)</f>
        <v>AL 04.09.2021</v>
      </c>
      <c r="K915" s="124" t="str">
        <f>VLOOKUP(A915,BASE.!$A$2:$T$878,11,FALSE)</f>
        <v xml:space="preserve"> Vice presidente:
Cristián Alejandro Burgos Contreras, 
</v>
      </c>
      <c r="L915" s="124" t="str">
        <f>VLOOKUP(A915,BASE.!$A$2:$T$878,12,FALSE)</f>
        <v xml:space="preserve">Carlos Lyon Nº543, Cerro Cárcel, comuna de Valparaíso.comuna de Valparaíso.
</v>
      </c>
      <c r="M915" s="124" t="str">
        <f>VLOOKUP(A915,BASE.!$A$2:$T$878,13,FALSE)</f>
        <v>V</v>
      </c>
      <c r="N915" s="124" t="str">
        <f>VLOOKUP(A915,BASE.!$A$2:$T$878,14,FALSE)</f>
        <v>Valparaíso</v>
      </c>
      <c r="O915" s="124" t="str">
        <f>VLOOKUP(A915,BASE.!$A$2:$T$878,15,FALSE)</f>
        <v xml:space="preserve">
Fonos: 32-22250839/+56979508116 
</v>
      </c>
      <c r="P915" s="124" t="str">
        <f>VLOOKUP(A915,BASE.!$A$2:$T$878,16,FALSE)</f>
        <v xml:space="preserve"> corporación.incita.2014@gmail.com </v>
      </c>
      <c r="Q915" s="124">
        <f>VLOOKUP(A915,BASE.!$A$2:$T$878,17,FALSE)</f>
        <v>0</v>
      </c>
      <c r="R915" s="124" t="str">
        <f>VLOOKUP(A915,BASE.!$A$2:$T$878,18,FALSE)</f>
        <v>93401: Institución de Asistencia Social</v>
      </c>
      <c r="S915" s="124" t="str">
        <f>VLOOKUP(A915,BASE.!$A$2:$T$878,19,FALSE)</f>
        <v>Antecedentes financieros correspondientes al año 2019, aprobados por el Subdepartamento de Supervisión Financiera Nacional</v>
      </c>
      <c r="T915" s="169">
        <f>VLOOKUP(A915,BASE.!$A$2:$T$878,20,FALSE)</f>
        <v>42131</v>
      </c>
      <c r="U915" s="183">
        <v>7565</v>
      </c>
      <c r="V915" s="184">
        <v>6092616</v>
      </c>
      <c r="W915" s="184">
        <v>19499977</v>
      </c>
      <c r="X915" s="170">
        <v>44286</v>
      </c>
      <c r="Y915" s="166" t="s">
        <v>7879</v>
      </c>
      <c r="Z915" s="166" t="s">
        <v>7880</v>
      </c>
      <c r="AA915" s="183" t="s">
        <v>7888</v>
      </c>
    </row>
    <row r="916" spans="1:27" x14ac:dyDescent="0.2">
      <c r="A916" s="183">
        <v>7566</v>
      </c>
      <c r="B916" s="124" t="str">
        <f>VLOOKUP(A916,BASE.!$A$2:$T$878,2,FALSE)</f>
        <v xml:space="preserve">
Gobernación Provincial de Parinacota 
</v>
      </c>
      <c r="C916" s="124">
        <f>VLOOKUP(A916,BASE.!$A$2:$T$878,3,FALSE)</f>
        <v>605111394</v>
      </c>
      <c r="D916" s="124" t="str">
        <f>VLOOKUP(A916,BASE.!$A$2:$T$878,4,FALSE)</f>
        <v>Gobernación Provincial</v>
      </c>
      <c r="E916" s="124" t="str">
        <f>VLOOKUP(A916,BASE.!$A$2:$T$878,5,FALSE)</f>
        <v>Constitución Política de la República, artículo 116.</v>
      </c>
      <c r="F916" s="124" t="str">
        <f>VLOOKUP(A916,BASE.!$A$2:$T$878,6,FALSE)</f>
        <v>Indefinida.</v>
      </c>
      <c r="G916" s="124" t="str">
        <f>VLOOKUP(A916,BASE.!$A$2:$T$878,7,FALSE)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16" s="124" t="str">
        <f>VLOOKUP(A916,BASE.!$A$2:$T$878,8,FALSE)</f>
        <v>no tiene</v>
      </c>
      <c r="I916" s="124">
        <f>VLOOKUP(A916,BASE.!$A$2:$T$878,9,FALSE)</f>
        <v>0</v>
      </c>
      <c r="J916" s="124">
        <f>VLOOKUP(A916,BASE.!$A$2:$T$878,10,FALSE)</f>
        <v>0</v>
      </c>
      <c r="K916" s="124" t="str">
        <f>VLOOKUP(A916,BASE.!$A$2:$T$878,11,FALSE)</f>
        <v xml:space="preserve">Gobernador Provincial Titular: Marcelo Andrés Zara Pizarro, </v>
      </c>
      <c r="L916" s="124" t="str">
        <f>VLOOKUP(A916,BASE.!$A$2:$T$878,12,FALSE)</f>
        <v xml:space="preserve">José Miguel Carrera Nº 350, Comuna de Putre. Región de Arica y Parinacota. 
</v>
      </c>
      <c r="M916" s="124" t="str">
        <f>VLOOKUP(A916,BASE.!$A$2:$T$878,13,FALSE)</f>
        <v>XV</v>
      </c>
      <c r="N916" s="124" t="str">
        <f>VLOOKUP(A916,BASE.!$A$2:$T$878,14,FALSE)</f>
        <v>Putre</v>
      </c>
      <c r="O916" s="124" t="str">
        <f>VLOOKUP(A916,BASE.!$A$2:$T$878,15,FALSE)</f>
        <v xml:space="preserve">Teléfono: 058-2241322 – 058-2222735
</v>
      </c>
      <c r="P916" s="124" t="str">
        <f>VLOOKUP(A916,BASE.!$A$2:$T$878,16,FALSE)</f>
        <v xml:space="preserve"> rlau@interior.gov.cl;  pmoya@interior.gov.cl; jblas@interior.gov.cl</v>
      </c>
      <c r="Q916" s="124">
        <f>VLOOKUP(A916,BASE.!$A$2:$T$878,17,FALSE)</f>
        <v>0</v>
      </c>
      <c r="R916" s="124">
        <f>VLOOKUP(A916,BASE.!$A$2:$T$878,18,FALSE)</f>
        <v>91001</v>
      </c>
      <c r="S916" s="124" t="str">
        <f>VLOOKUP(A916,BASE.!$A$2:$T$878,19,FALSE)</f>
        <v>No se acompañan. Aplica Informe Jurídico Nº 09, de  fecha 14 de marzo de 2011 del Departamento Jurídico y Dictamen Nº 070791, de 2009, de la Contraloría General de la República</v>
      </c>
      <c r="T916" s="169">
        <f>VLOOKUP(A916,BASE.!$A$2:$T$878,20,FALSE)</f>
        <v>42136</v>
      </c>
      <c r="U916" s="183">
        <v>7566</v>
      </c>
      <c r="V916" s="184">
        <v>199307</v>
      </c>
      <c r="W916" s="184">
        <v>5941745</v>
      </c>
      <c r="X916" s="170">
        <v>44286</v>
      </c>
      <c r="Y916" s="166" t="s">
        <v>7879</v>
      </c>
      <c r="Z916" s="166" t="s">
        <v>7880</v>
      </c>
      <c r="AA916" s="183" t="s">
        <v>8115</v>
      </c>
    </row>
    <row r="917" spans="1:27" x14ac:dyDescent="0.2">
      <c r="A917" s="183">
        <v>7572</v>
      </c>
      <c r="B917" s="124" t="str">
        <f>VLOOKUP(A917,BASE.!$A$2:$T$878,2,FALSE)</f>
        <v xml:space="preserve">
I. Municipalidad de Santa María
</v>
      </c>
      <c r="C917" s="124">
        <f>VLOOKUP(A917,BASE.!$A$2:$T$878,3,FALSE)</f>
        <v>690510006</v>
      </c>
      <c r="D917" s="124" t="str">
        <f>VLOOKUP(A917,BASE.!$A$2:$T$878,4,FALSE)</f>
        <v>Municipalidad</v>
      </c>
      <c r="E917" s="124" t="str">
        <f>VLOOKUP(A917,BASE.!$A$2:$T$878,5,FALSE)</f>
        <v>Constitución Política de la República, artículo 118.</v>
      </c>
      <c r="F917" s="124" t="str">
        <f>VLOOKUP(A917,BASE.!$A$2:$T$878,6,FALSE)</f>
        <v>Indefinida.</v>
      </c>
      <c r="G917" s="124" t="str">
        <f>VLOOKUP(A917,BASE.!$A$2:$T$878,7,FALSE)</f>
        <v>Según Ley Orgánica Nº 18.695, artículos 1º al 4º.</v>
      </c>
      <c r="H917" s="124" t="str">
        <f>VLOOKUP(A917,BASE.!$A$2:$T$878,8,FALSE)</f>
        <v>no tiene</v>
      </c>
      <c r="I917" s="124">
        <f>VLOOKUP(A917,BASE.!$A$2:$T$878,9,FALSE)</f>
        <v>0</v>
      </c>
      <c r="J917" s="124">
        <f>VLOOKUP(A917,BASE.!$A$2:$T$878,10,FALSE)</f>
        <v>0</v>
      </c>
      <c r="K917" s="124" t="str">
        <f>VLOOKUP(A917,BASE.!$A$2:$T$878,11,FALSE)</f>
        <v xml:space="preserve">Claudio Zurita Ibarra, </v>
      </c>
      <c r="L917" s="124" t="str">
        <f>VLOOKUP(A917,BASE.!$A$2:$T$878,12,FALSE)</f>
        <v xml:space="preserve">Calle Bernardo O’Higgins Nº 843, comuna de Santa María, Región de Valparaíso
</v>
      </c>
      <c r="M917" s="124" t="str">
        <f>VLOOKUP(A917,BASE.!$A$2:$T$878,13,FALSE)</f>
        <v>V</v>
      </c>
      <c r="N917" s="124" t="str">
        <f>VLOOKUP(A917,BASE.!$A$2:$T$878,14,FALSE)</f>
        <v>Santa María</v>
      </c>
      <c r="O917" s="124" t="str">
        <f>VLOOKUP(A917,BASE.!$A$2:$T$878,15,FALSE)</f>
        <v xml:space="preserve"> Teléfono: (34) 2595331 – (34) 2595348
(34) 2593000 (Operadora Central Telefónica I. Municipalidad de Santa María)
</v>
      </c>
      <c r="P917" s="124" t="str">
        <f>VLOOKUP(A917,BASE.!$A$2:$T$878,16,FALSE)</f>
        <v>http://www.imsantamaria.cl</v>
      </c>
      <c r="Q917" s="124">
        <f>VLOOKUP(A917,BASE.!$A$2:$T$878,17,FALSE)</f>
        <v>0</v>
      </c>
      <c r="R917" s="124">
        <f>VLOOKUP(A917,BASE.!$A$2:$T$878,18,FALSE)</f>
        <v>91001</v>
      </c>
      <c r="S917" s="124" t="str">
        <f>VLOOKUP(A917,BASE.!$A$2:$T$878,19,FALSE)</f>
        <v>No se acompañan. Aplica Informe Jurídico Nº 09, de  fecha 14 de marzo de 2011 del Departamento Jurídico y Dictamen Nº 070791, de 2009, de la Contraloría General de la República</v>
      </c>
      <c r="T917" s="169">
        <f>VLOOKUP(A917,BASE.!$A$2:$T$878,20,FALSE)</f>
        <v>42195</v>
      </c>
      <c r="U917" s="183">
        <v>7572</v>
      </c>
      <c r="V917" s="184">
        <v>9041029</v>
      </c>
      <c r="W917" s="184">
        <v>15616160</v>
      </c>
      <c r="X917" s="170">
        <v>44286</v>
      </c>
      <c r="Y917" s="166" t="s">
        <v>7879</v>
      </c>
      <c r="Z917" s="166" t="s">
        <v>7880</v>
      </c>
      <c r="AA917" s="183" t="s">
        <v>8116</v>
      </c>
    </row>
    <row r="918" spans="1:27" x14ac:dyDescent="0.2">
      <c r="A918" s="183">
        <v>7574</v>
      </c>
      <c r="B918" s="124" t="str">
        <f>VLOOKUP(A918,BASE.!$A$2:$T$878,2,FALSE)</f>
        <v>Fundación Nuestra Señora de la Esperanza</v>
      </c>
      <c r="C918" s="124">
        <f>VLOOKUP(A918,BASE.!$A$2:$T$878,3,FALSE)</f>
        <v>650856899</v>
      </c>
      <c r="D918" s="124" t="str">
        <f>VLOOKUP(A918,BASE.!$A$2:$T$878,4,FALSE)</f>
        <v>Fundación de Derecho Privado.</v>
      </c>
      <c r="E918" s="124" t="str">
        <f>VLOOKUP(A918,BASE.!$A$2:$T$878,5,FALSE)</f>
        <v>Inscripción N° 170002, de fecha 22 de abril de 2014, del Registro de Personas Jurídicas, del Servicio de Registro Civil e Identificación.</v>
      </c>
      <c r="F918" s="124" t="str">
        <f>VLOOKUP(A918,BASE.!$A$2:$T$878,6,FALSE)</f>
        <v xml:space="preserve">Certificado de Vigencia, Folio Nº 78788740, emitido con fecha 18 de agosto de 2020, por el Servicio de Registro Civil e Identificación.
</v>
      </c>
      <c r="G918" s="124" t="str">
        <f>VLOOKUP(A918,BASE.!$A$2:$T$878,7,FALSE)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18" s="124" t="str">
        <f>VLOOKUP(A918,BASE.!$A$2:$T$878,8,FALSE)</f>
        <v xml:space="preserve">Presidente: Juan Luis Del Pino Riesco, 
Secretario: Francisca Ester Oyarce Espinoza, 
Tesorero: Ramona Edecia Vilches Lagos, 
</v>
      </c>
      <c r="I918" s="124" t="str">
        <f>VLOOKUP(A918,BASE.!$A$2:$T$878,9,FALSE)</f>
        <v>4 años</v>
      </c>
      <c r="J918" s="124" t="str">
        <f>VLOOKUP(A918,BASE.!$A$2:$T$878,10,FALSE)</f>
        <v>no aparece</v>
      </c>
      <c r="K918" s="124" t="str">
        <f>VLOOKUP(A918,BASE.!$A$2:$T$878,11,FALSE)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18" s="124" t="str">
        <f>VLOOKUP(A918,BASE.!$A$2:$T$878,12,FALSE)</f>
        <v xml:space="preserve">Avenida O`Higgins Nº 1541, Chillan, Región del Ñuble
</v>
      </c>
      <c r="M918" s="124" t="str">
        <f>VLOOKUP(A918,BASE.!$A$2:$T$878,13,FALSE)</f>
        <v>XVI</v>
      </c>
      <c r="N918" s="124" t="str">
        <f>VLOOKUP(A918,BASE.!$A$2:$T$878,14,FALSE)</f>
        <v>Chillan</v>
      </c>
      <c r="O918" s="124" t="str">
        <f>VLOOKUP(A918,BASE.!$A$2:$T$878,15,FALSE)</f>
        <v xml:space="preserve">042-2223675.
979928331.
985603549.
</v>
      </c>
      <c r="P918" s="124" t="str">
        <f>VLOOKUP(A918,BASE.!$A$2:$T$878,16,FALSE)</f>
        <v>Hogaresperanza1_2@hotmail.com
jldelpino@gmail.com
edecia_vilches@hotmail.com</v>
      </c>
      <c r="Q918" s="124">
        <f>VLOOKUP(A918,BASE.!$A$2:$T$878,17,FALSE)</f>
        <v>0</v>
      </c>
      <c r="R918" s="124">
        <f>VLOOKUP(A918,BASE.!$A$2:$T$878,18,FALSE)</f>
        <v>93401</v>
      </c>
      <c r="S918" s="124" t="str">
        <f>VLOOKUP(A918,BASE.!$A$2:$T$878,19,FALSE)</f>
        <v>Se acompaña Certificado Financiero año 2019, aprobados por Subdepartamento de Supervisión Financiera Nacional.</v>
      </c>
      <c r="T918" s="169">
        <f>VLOOKUP(A918,BASE.!$A$2:$T$878,20,FALSE)</f>
        <v>42202</v>
      </c>
      <c r="U918" s="183">
        <v>7574</v>
      </c>
      <c r="V918" s="184">
        <v>59300821</v>
      </c>
      <c r="W918" s="184">
        <v>128485181</v>
      </c>
      <c r="X918" s="170">
        <v>44286</v>
      </c>
      <c r="Y918" s="166" t="s">
        <v>7879</v>
      </c>
      <c r="Z918" s="166" t="s">
        <v>7880</v>
      </c>
      <c r="AA918" s="183" t="s">
        <v>7911</v>
      </c>
    </row>
    <row r="919" spans="1:27" x14ac:dyDescent="0.2">
      <c r="A919" s="183">
        <v>7575</v>
      </c>
      <c r="B919" s="124" t="str">
        <f>VLOOKUP(A919,BASE.!$A$2:$T$878,2,FALSE)</f>
        <v xml:space="preserve">
Gobernación Provincial de El Loa
</v>
      </c>
      <c r="C919" s="124">
        <f>VLOOKUP(A919,BASE.!$A$2:$T$878,3,FALSE)</f>
        <v>605110231</v>
      </c>
      <c r="D919" s="124" t="str">
        <f>VLOOKUP(A919,BASE.!$A$2:$T$878,4,FALSE)</f>
        <v>Gobernación Provincial</v>
      </c>
      <c r="E919" s="124" t="str">
        <f>VLOOKUP(A919,BASE.!$A$2:$T$878,5,FALSE)</f>
        <v>Constitución Política de la República, artículo 116.</v>
      </c>
      <c r="F919" s="124" t="str">
        <f>VLOOKUP(A919,BASE.!$A$2:$T$878,6,FALSE)</f>
        <v>Indefinida.</v>
      </c>
      <c r="G919" s="124" t="str">
        <f>VLOOKUP(A919,BASE.!$A$2:$T$878,7,FALSE)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19" s="124" t="str">
        <f>VLOOKUP(A919,BASE.!$A$2:$T$878,8,FALSE)</f>
        <v>no tiene</v>
      </c>
      <c r="I919" s="124">
        <f>VLOOKUP(A919,BASE.!$A$2:$T$878,9,FALSE)</f>
        <v>0</v>
      </c>
      <c r="J919" s="124">
        <f>VLOOKUP(A919,BASE.!$A$2:$T$878,10,FALSE)</f>
        <v>0</v>
      </c>
      <c r="K919" s="124" t="str">
        <f>VLOOKUP(A919,BASE.!$A$2:$T$878,11,FALSE)</f>
        <v xml:space="preserve">Gobernadora Provincial Titular: María Bernarda Jopia Contreras, </v>
      </c>
      <c r="L919" s="124" t="str">
        <f>VLOOKUP(A919,BASE.!$A$2:$T$878,12,FALSE)</f>
        <v xml:space="preserve">Granaderos Nº 2296, Calama, Región de Antofagasta. 
</v>
      </c>
      <c r="M919" s="124" t="str">
        <f>VLOOKUP(A919,BASE.!$A$2:$T$878,13,FALSE)</f>
        <v>III</v>
      </c>
      <c r="N919" s="124" t="str">
        <f>VLOOKUP(A919,BASE.!$A$2:$T$878,14,FALSE)</f>
        <v>Calama</v>
      </c>
      <c r="O919" s="124" t="str">
        <f>VLOOKUP(A919,BASE.!$A$2:$T$878,15,FALSE)</f>
        <v>Fono: (55) 566501 / (55) 566502</v>
      </c>
      <c r="P919" s="124">
        <f>VLOOKUP(A919,BASE.!$A$2:$T$878,16,FALSE)</f>
        <v>0</v>
      </c>
      <c r="Q919" s="124">
        <f>VLOOKUP(A919,BASE.!$A$2:$T$878,17,FALSE)</f>
        <v>0</v>
      </c>
      <c r="R919" s="124">
        <f>VLOOKUP(A919,BASE.!$A$2:$T$878,18,FALSE)</f>
        <v>91001</v>
      </c>
      <c r="S919" s="124" t="str">
        <f>VLOOKUP(A919,BASE.!$A$2:$T$878,19,FALSE)</f>
        <v>No se acompañan. Aplica Informe Jurídico Nº 09, de  fecha 14 de marzo de 2011 del Departamento Jurídico y Dictamen Nº 070791, de 2009, de la Contraloría General de la República</v>
      </c>
      <c r="T919" s="169">
        <f>VLOOKUP(A919,BASE.!$A$2:$T$878,20,FALSE)</f>
        <v>42206</v>
      </c>
      <c r="U919" s="183">
        <v>7575</v>
      </c>
      <c r="V919" s="184">
        <v>24644850</v>
      </c>
      <c r="W919" s="184">
        <v>32853848</v>
      </c>
      <c r="X919" s="170">
        <v>44286</v>
      </c>
      <c r="Y919" s="166" t="s">
        <v>7879</v>
      </c>
      <c r="Z919" s="166" t="s">
        <v>7880</v>
      </c>
      <c r="AA919" s="183" t="s">
        <v>7883</v>
      </c>
    </row>
    <row r="920" spans="1:27" x14ac:dyDescent="0.2">
      <c r="A920" s="183">
        <v>7577</v>
      </c>
      <c r="B920" s="124" t="str">
        <f>VLOOKUP(A920,BASE.!$A$2:$T$878,2,FALSE)</f>
        <v xml:space="preserve">
I. Municipalidad de El Quisco
</v>
      </c>
      <c r="C920" s="124">
        <f>VLOOKUP(A920,BASE.!$A$2:$T$878,3,FALSE)</f>
        <v>690617005</v>
      </c>
      <c r="D920" s="124" t="str">
        <f>VLOOKUP(A920,BASE.!$A$2:$T$878,4,FALSE)</f>
        <v>Municipalidad</v>
      </c>
      <c r="E920" s="124" t="str">
        <f>VLOOKUP(A920,BASE.!$A$2:$T$878,5,FALSE)</f>
        <v>Constitución Política de la República, artículo 118.</v>
      </c>
      <c r="F920" s="124" t="str">
        <f>VLOOKUP(A920,BASE.!$A$2:$T$878,6,FALSE)</f>
        <v>Indefinida.</v>
      </c>
      <c r="G920" s="124" t="str">
        <f>VLOOKUP(A920,BASE.!$A$2:$T$878,7,FALSE)</f>
        <v>Según Ley Orgánica Nº 18.695, artículos 1º al 4º.</v>
      </c>
      <c r="H920" s="124" t="str">
        <f>VLOOKUP(A920,BASE.!$A$2:$T$878,8,FALSE)</f>
        <v>no tiene</v>
      </c>
      <c r="I920" s="124">
        <f>VLOOKUP(A920,BASE.!$A$2:$T$878,9,FALSE)</f>
        <v>0</v>
      </c>
      <c r="J920" s="124">
        <f>VLOOKUP(A920,BASE.!$A$2:$T$878,10,FALSE)</f>
        <v>0</v>
      </c>
      <c r="K920" s="124" t="str">
        <f>VLOOKUP(A920,BASE.!$A$2:$T$878,11,FALSE)</f>
        <v xml:space="preserve">Natalia Andrea Carrasco Pizarro, </v>
      </c>
      <c r="L920" s="124" t="str">
        <f>VLOOKUP(A920,BASE.!$A$2:$T$878,12,FALSE)</f>
        <v xml:space="preserve">Avenida Francia 011, El Quisco. Región de Valparaíso.
</v>
      </c>
      <c r="M920" s="124" t="str">
        <f>VLOOKUP(A920,BASE.!$A$2:$T$878,13,FALSE)</f>
        <v>V</v>
      </c>
      <c r="N920" s="124" t="str">
        <f>VLOOKUP(A920,BASE.!$A$2:$T$878,14,FALSE)</f>
        <v xml:space="preserve"> El Quisco</v>
      </c>
      <c r="O920" s="124" t="str">
        <f>VLOOKUP(A920,BASE.!$A$2:$T$878,15,FALSE)</f>
        <v xml:space="preserve"> Teléfono: (35) 245 6100
</v>
      </c>
      <c r="P920" s="124" t="str">
        <f>VLOOKUP(A920,BASE.!$A$2:$T$878,16,FALSE)</f>
        <v>http://www.elquisco.cl/</v>
      </c>
      <c r="Q920" s="124">
        <f>VLOOKUP(A920,BASE.!$A$2:$T$878,17,FALSE)</f>
        <v>0</v>
      </c>
      <c r="R920" s="124">
        <f>VLOOKUP(A920,BASE.!$A$2:$T$878,18,FALSE)</f>
        <v>91001</v>
      </c>
      <c r="S920" s="124" t="str">
        <f>VLOOKUP(A920,BASE.!$A$2:$T$878,19,FALSE)</f>
        <v>No se acompañan. Aplica Informe Jurídico Nº 09, de  fecha 14 de marzo de 2011 del Departamento Jurídico y Dictamen Nº 070791, de 2009, de la Contraloría General de la República</v>
      </c>
      <c r="T920" s="169">
        <f>VLOOKUP(A920,BASE.!$A$2:$T$878,20,FALSE)</f>
        <v>42215</v>
      </c>
      <c r="U920" s="183">
        <v>7577</v>
      </c>
      <c r="V920" s="184">
        <v>0</v>
      </c>
      <c r="W920" s="184">
        <v>124500</v>
      </c>
      <c r="X920" s="170">
        <v>44286</v>
      </c>
      <c r="Y920" s="166" t="s">
        <v>7879</v>
      </c>
      <c r="Z920" s="166" t="s">
        <v>7880</v>
      </c>
      <c r="AA920" s="183" t="s">
        <v>7964</v>
      </c>
    </row>
    <row r="921" spans="1:27" x14ac:dyDescent="0.2">
      <c r="A921" s="183">
        <v>7580</v>
      </c>
      <c r="B921" s="124" t="str">
        <f>VLOOKUP(A921,BASE.!$A$2:$T$878,2,FALSE)</f>
        <v xml:space="preserve">
Gobernación Provincial de Antofagasta
</v>
      </c>
      <c r="C921" s="124">
        <f>VLOOKUP(A921,BASE.!$A$2:$T$878,3,FALSE)</f>
        <v>605110223</v>
      </c>
      <c r="D921" s="124" t="str">
        <f>VLOOKUP(A921,BASE.!$A$2:$T$878,4,FALSE)</f>
        <v>Gobernación Provincial</v>
      </c>
      <c r="E921" s="124" t="str">
        <f>VLOOKUP(A921,BASE.!$A$2:$T$878,5,FALSE)</f>
        <v>Constitución Política de la República, artículo 116.</v>
      </c>
      <c r="F921" s="124" t="str">
        <f>VLOOKUP(A921,BASE.!$A$2:$T$878,6,FALSE)</f>
        <v>Indefinida.</v>
      </c>
      <c r="G921" s="124" t="str">
        <f>VLOOKUP(A921,BASE.!$A$2:$T$878,7,FALSE)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1" s="124" t="str">
        <f>VLOOKUP(A921,BASE.!$A$2:$T$878,8,FALSE)</f>
        <v>no tiene</v>
      </c>
      <c r="I921" s="124">
        <f>VLOOKUP(A921,BASE.!$A$2:$T$878,9,FALSE)</f>
        <v>0</v>
      </c>
      <c r="J921" s="124">
        <f>VLOOKUP(A921,BASE.!$A$2:$T$878,10,FALSE)</f>
        <v>0</v>
      </c>
      <c r="K921" s="124" t="str">
        <f>VLOOKUP(A921,BASE.!$A$2:$T$878,11,FALSE)</f>
        <v xml:space="preserve">Gobernador Provincial Titular: 
Fabiola Andrea Rivero Rojas, 
</v>
      </c>
      <c r="L921" s="124" t="str">
        <f>VLOOKUP(A921,BASE.!$A$2:$T$878,12,FALSE)</f>
        <v>Calle Arturo Prat 384, Antofagasta, Región de Antofagasta</v>
      </c>
      <c r="M921" s="124" t="str">
        <f>VLOOKUP(A921,BASE.!$A$2:$T$878,13,FALSE)</f>
        <v>III</v>
      </c>
      <c r="N921" s="124" t="str">
        <f>VLOOKUP(A921,BASE.!$A$2:$T$878,14,FALSE)</f>
        <v>Antofagasta</v>
      </c>
      <c r="O921" s="124">
        <f>VLOOKUP(A921,BASE.!$A$2:$T$878,15,FALSE)</f>
        <v>0</v>
      </c>
      <c r="P921" s="124">
        <f>VLOOKUP(A921,BASE.!$A$2:$T$878,16,FALSE)</f>
        <v>0</v>
      </c>
      <c r="Q921" s="124">
        <f>VLOOKUP(A921,BASE.!$A$2:$T$878,17,FALSE)</f>
        <v>0</v>
      </c>
      <c r="R921" s="124">
        <f>VLOOKUP(A921,BASE.!$A$2:$T$878,18,FALSE)</f>
        <v>91001</v>
      </c>
      <c r="S921" s="124" t="str">
        <f>VLOOKUP(A921,BASE.!$A$2:$T$878,19,FALSE)</f>
        <v>No se acompañan. Aplica Informe Jurídico Nº 09, de  fecha 14 de marzo de 2011 del Departamento Jurídico y Dictamen Nº 070791, de 2009, de la Contraloría General de la República</v>
      </c>
      <c r="T921" s="169">
        <f>VLOOKUP(A921,BASE.!$A$2:$T$878,20,FALSE)</f>
        <v>42226</v>
      </c>
      <c r="U921" s="183">
        <v>7580</v>
      </c>
      <c r="V921" s="184">
        <v>20147354</v>
      </c>
      <c r="W921" s="184">
        <v>20439514</v>
      </c>
      <c r="X921" s="170">
        <v>44286</v>
      </c>
      <c r="Y921" s="166" t="s">
        <v>7879</v>
      </c>
      <c r="Z921" s="166" t="s">
        <v>7880</v>
      </c>
      <c r="AA921" s="183" t="s">
        <v>7882</v>
      </c>
    </row>
    <row r="922" spans="1:27" x14ac:dyDescent="0.2">
      <c r="A922" s="183">
        <v>7583</v>
      </c>
      <c r="B922" s="124" t="str">
        <f>VLOOKUP(A922,BASE.!$A$2:$T$878,2,FALSE)</f>
        <v xml:space="preserve">
I. Municipalidad de Renaico. 
</v>
      </c>
      <c r="C922" s="124">
        <f>VLOOKUP(A922,BASE.!$A$2:$T$878,3,FALSE)</f>
        <v>691804003</v>
      </c>
      <c r="D922" s="124" t="str">
        <f>VLOOKUP(A922,BASE.!$A$2:$T$878,4,FALSE)</f>
        <v>Municipalidad</v>
      </c>
      <c r="E922" s="124" t="str">
        <f>VLOOKUP(A922,BASE.!$A$2:$T$878,5,FALSE)</f>
        <v>Constitución Política de la República, artículo 118.</v>
      </c>
      <c r="F922" s="124" t="str">
        <f>VLOOKUP(A922,BASE.!$A$2:$T$878,6,FALSE)</f>
        <v>Indefinida.</v>
      </c>
      <c r="G922" s="124" t="str">
        <f>VLOOKUP(A922,BASE.!$A$2:$T$878,7,FALSE)</f>
        <v>Según Ley Orgánica Nº 18.695, artículos 1º al 4º.</v>
      </c>
      <c r="H922" s="124" t="str">
        <f>VLOOKUP(A922,BASE.!$A$2:$T$878,8,FALSE)</f>
        <v>no tiene</v>
      </c>
      <c r="I922" s="124">
        <f>VLOOKUP(A922,BASE.!$A$2:$T$878,9,FALSE)</f>
        <v>0</v>
      </c>
      <c r="J922" s="124">
        <f>VLOOKUP(A922,BASE.!$A$2:$T$878,10,FALSE)</f>
        <v>0</v>
      </c>
      <c r="K922" s="124" t="str">
        <f>VLOOKUP(A922,BASE.!$A$2:$T$878,11,FALSE)</f>
        <v xml:space="preserve">Juan Carlos Reinao Marilao. </v>
      </c>
      <c r="L922" s="124" t="str">
        <f>VLOOKUP(A922,BASE.!$A$2:$T$878,12,FALSE)</f>
        <v xml:space="preserve">Calle Comercio Nº 206, comuna de Renaico. Región de La Araucanía.
</v>
      </c>
      <c r="M922" s="124" t="str">
        <f>VLOOKUP(A922,BASE.!$A$2:$T$878,13,FALSE)</f>
        <v>IX</v>
      </c>
      <c r="N922" s="124" t="str">
        <f>VLOOKUP(A922,BASE.!$A$2:$T$878,14,FALSE)</f>
        <v xml:space="preserve"> Renaico</v>
      </c>
      <c r="O922" s="124" t="str">
        <f>VLOOKUP(A922,BASE.!$A$2:$T$878,15,FALSE)</f>
        <v>Fono: (65) 202800</v>
      </c>
      <c r="P922" s="124" t="str">
        <f>VLOOKUP(A922,BASE.!$A$2:$T$878,16,FALSE)</f>
        <v xml:space="preserve"> didecorenaico@yahoo.cl</v>
      </c>
      <c r="Q922" s="124">
        <f>VLOOKUP(A922,BASE.!$A$2:$T$878,17,FALSE)</f>
        <v>0</v>
      </c>
      <c r="R922" s="124">
        <f>VLOOKUP(A922,BASE.!$A$2:$T$878,18,FALSE)</f>
        <v>91001</v>
      </c>
      <c r="S922" s="124" t="str">
        <f>VLOOKUP(A922,BASE.!$A$2:$T$878,19,FALSE)</f>
        <v>No se acompañan. Aplica Informe Jurídico Nº 09, de  fecha 14 de marzo de 2011 del Departamento Jurídico y Dictamen Nº 070791, de 2009, de la Contraloría General de la República</v>
      </c>
      <c r="T922" s="169">
        <f>VLOOKUP(A922,BASE.!$A$2:$T$878,20,FALSE)</f>
        <v>42262</v>
      </c>
      <c r="U922" s="183">
        <v>7583</v>
      </c>
      <c r="V922" s="184">
        <v>4078122</v>
      </c>
      <c r="W922" s="184">
        <v>8274519</v>
      </c>
      <c r="X922" s="170">
        <v>44286</v>
      </c>
      <c r="Y922" s="166" t="s">
        <v>7879</v>
      </c>
      <c r="Z922" s="166" t="s">
        <v>7880</v>
      </c>
      <c r="AA922" s="183" t="s">
        <v>8649</v>
      </c>
    </row>
    <row r="923" spans="1:27" x14ac:dyDescent="0.2">
      <c r="A923" s="183">
        <v>7584</v>
      </c>
      <c r="B923" s="124" t="str">
        <f>VLOOKUP(A923,BASE.!$A$2:$T$878,2,FALSE)</f>
        <v xml:space="preserve">
I. Municipalidad de Putaendo
</v>
      </c>
      <c r="C923" s="124">
        <f>VLOOKUP(A923,BASE.!$A$2:$T$878,3,FALSE)</f>
        <v>690507005</v>
      </c>
      <c r="D923" s="124" t="str">
        <f>VLOOKUP(A923,BASE.!$A$2:$T$878,4,FALSE)</f>
        <v>Municipalidad</v>
      </c>
      <c r="E923" s="124" t="str">
        <f>VLOOKUP(A923,BASE.!$A$2:$T$878,5,FALSE)</f>
        <v>Constitución Política de la República, artículo 118.</v>
      </c>
      <c r="F923" s="124" t="str">
        <f>VLOOKUP(A923,BASE.!$A$2:$T$878,6,FALSE)</f>
        <v>Indefinida.</v>
      </c>
      <c r="G923" s="124" t="str">
        <f>VLOOKUP(A923,BASE.!$A$2:$T$878,7,FALSE)</f>
        <v>Según Ley Orgánica Nº 18.695, artículos 1º al 4º.</v>
      </c>
      <c r="H923" s="124" t="str">
        <f>VLOOKUP(A923,BASE.!$A$2:$T$878,8,FALSE)</f>
        <v>no tiene</v>
      </c>
      <c r="I923" s="124">
        <f>VLOOKUP(A923,BASE.!$A$2:$T$878,9,FALSE)</f>
        <v>0</v>
      </c>
      <c r="J923" s="124">
        <f>VLOOKUP(A923,BASE.!$A$2:$T$878,10,FALSE)</f>
        <v>0</v>
      </c>
      <c r="K923" s="124" t="str">
        <f>VLOOKUP(A923,BASE.!$A$2:$T$878,11,FALSE)</f>
        <v xml:space="preserve">Guillermo Heriberto Reyes Cortez, </v>
      </c>
      <c r="L923" s="124" t="str">
        <f>VLOOKUP(A923,BASE.!$A$2:$T$878,12,FALSE)</f>
        <v xml:space="preserve">Calle Prat Nº 1, Comuna de Putaendo, Región de Valparaíso.
</v>
      </c>
      <c r="M923" s="124" t="str">
        <f>VLOOKUP(A923,BASE.!$A$2:$T$878,13,FALSE)</f>
        <v>V</v>
      </c>
      <c r="N923" s="124" t="str">
        <f>VLOOKUP(A923,BASE.!$A$2:$T$878,14,FALSE)</f>
        <v>Putaendo</v>
      </c>
      <c r="O923" s="124" t="str">
        <f>VLOOKUP(A923,BASE.!$A$2:$T$878,15,FALSE)</f>
        <v>34-2-431510</v>
      </c>
      <c r="P923" s="124" t="str">
        <f>VLOOKUP(A923,BASE.!$A$2:$T$878,16,FALSE)</f>
        <v>http://www.putaendo.cl/muni/</v>
      </c>
      <c r="Q923" s="124">
        <f>VLOOKUP(A923,BASE.!$A$2:$T$878,17,FALSE)</f>
        <v>0</v>
      </c>
      <c r="R923" s="124">
        <f>VLOOKUP(A923,BASE.!$A$2:$T$878,18,FALSE)</f>
        <v>91001</v>
      </c>
      <c r="S923" s="124" t="str">
        <f>VLOOKUP(A923,BASE.!$A$2:$T$878,19,FALSE)</f>
        <v>No se acompañan. Aplica Informe Jurídico Nº 09, de  fecha 14 de marzo de 2011 del Departamento Jurídico y Dictamen Nº 070791, de 2009, de la Contraloría General de la República</v>
      </c>
      <c r="T923" s="169">
        <f>VLOOKUP(A923,BASE.!$A$2:$T$878,20,FALSE)</f>
        <v>38641</v>
      </c>
      <c r="U923" s="183">
        <v>7584</v>
      </c>
      <c r="V923" s="184">
        <v>0</v>
      </c>
      <c r="W923" s="184">
        <v>3577300</v>
      </c>
      <c r="X923" s="170">
        <v>44286</v>
      </c>
      <c r="Y923" s="166" t="s">
        <v>7879</v>
      </c>
      <c r="Z923" s="166" t="s">
        <v>7880</v>
      </c>
      <c r="AA923" s="183" t="s">
        <v>8030</v>
      </c>
    </row>
    <row r="924" spans="1:27" x14ac:dyDescent="0.2">
      <c r="A924" s="183">
        <v>7586</v>
      </c>
      <c r="B924" s="124" t="str">
        <f>VLOOKUP(A924,BASE.!$A$2:$T$878,2,FALSE)</f>
        <v xml:space="preserve">
I. Municipalidad de Huasco
</v>
      </c>
      <c r="C924" s="124">
        <f>VLOOKUP(A924,BASE.!$A$2:$T$878,3,FALSE)</f>
        <v>690307006</v>
      </c>
      <c r="D924" s="124" t="str">
        <f>VLOOKUP(A924,BASE.!$A$2:$T$878,4,FALSE)</f>
        <v>Municipalidad</v>
      </c>
      <c r="E924" s="124" t="str">
        <f>VLOOKUP(A924,BASE.!$A$2:$T$878,5,FALSE)</f>
        <v>Constitución Política de la República, artículo 118.</v>
      </c>
      <c r="F924" s="124" t="str">
        <f>VLOOKUP(A924,BASE.!$A$2:$T$878,6,FALSE)</f>
        <v>Indefinida.</v>
      </c>
      <c r="G924" s="124" t="str">
        <f>VLOOKUP(A924,BASE.!$A$2:$T$878,7,FALSE)</f>
        <v>Según Ley Orgánica Nº 18.695, artículos 1º al 4º.</v>
      </c>
      <c r="H924" s="124" t="str">
        <f>VLOOKUP(A924,BASE.!$A$2:$T$878,8,FALSE)</f>
        <v>no tiene</v>
      </c>
      <c r="I924" s="124">
        <f>VLOOKUP(A924,BASE.!$A$2:$T$878,9,FALSE)</f>
        <v>0</v>
      </c>
      <c r="J924" s="124">
        <f>VLOOKUP(A924,BASE.!$A$2:$T$878,10,FALSE)</f>
        <v>0</v>
      </c>
      <c r="K924" s="124" t="str">
        <f>VLOOKUP(A924,BASE.!$A$2:$T$878,11,FALSE)</f>
        <v xml:space="preserve">Rodrigo Sebastián Loyola Morenilla, </v>
      </c>
      <c r="L924" s="124" t="str">
        <f>VLOOKUP(A924,BASE.!$A$2:$T$878,12,FALSE)</f>
        <v xml:space="preserve">Calle Graig Nª 530, comuna de Huasco, Región de Atacama
</v>
      </c>
      <c r="M924" s="124" t="str">
        <f>VLOOKUP(A924,BASE.!$A$2:$T$878,13,FALSE)</f>
        <v>III</v>
      </c>
      <c r="N924" s="124" t="str">
        <f>VLOOKUP(A924,BASE.!$A$2:$T$878,14,FALSE)</f>
        <v xml:space="preserve"> Huasco</v>
      </c>
      <c r="O924" s="124" t="str">
        <f>VLOOKUP(A924,BASE.!$A$2:$T$878,15,FALSE)</f>
        <v xml:space="preserve"> Teléfono: 051-531039-531042-531010</v>
      </c>
      <c r="P924" s="124" t="str">
        <f>VLOOKUP(A924,BASE.!$A$2:$T$878,16,FALSE)</f>
        <v>http://www.imhuasco.cl</v>
      </c>
      <c r="Q924" s="124">
        <f>VLOOKUP(A924,BASE.!$A$2:$T$878,17,FALSE)</f>
        <v>0</v>
      </c>
      <c r="R924" s="124">
        <f>VLOOKUP(A924,BASE.!$A$2:$T$878,18,FALSE)</f>
        <v>91001</v>
      </c>
      <c r="S924" s="124" t="str">
        <f>VLOOKUP(A924,BASE.!$A$2:$T$878,19,FALSE)</f>
        <v>No se acompañan. Aplica Informe Jurídico Nº 09, de  fecha 14 de marzo de 2011 del Departamento Jurídico y Dictamen Nº 070791, de 2009, de la Contraloría General de la República</v>
      </c>
      <c r="T924" s="169">
        <f>VLOOKUP(A924,BASE.!$A$2:$T$878,20,FALSE)</f>
        <v>42347</v>
      </c>
      <c r="U924" s="183">
        <v>7586</v>
      </c>
      <c r="V924" s="184">
        <v>3262498</v>
      </c>
      <c r="W924" s="184">
        <v>6619616</v>
      </c>
      <c r="X924" s="170">
        <v>44286</v>
      </c>
      <c r="Y924" s="166" t="s">
        <v>7879</v>
      </c>
      <c r="Z924" s="166" t="s">
        <v>7880</v>
      </c>
      <c r="AA924" s="183" t="s">
        <v>7976</v>
      </c>
    </row>
    <row r="925" spans="1:27" x14ac:dyDescent="0.2">
      <c r="A925" s="183">
        <v>7587</v>
      </c>
      <c r="B925" s="124" t="str">
        <f>VLOOKUP(A925,BASE.!$A$2:$T$878,2,FALSE)</f>
        <v xml:space="preserve">
Gobernación Provincial de Isla de Pascua
</v>
      </c>
      <c r="C925" s="124">
        <f>VLOOKUP(A925,BASE.!$A$2:$T$878,3,FALSE)</f>
        <v>605110533</v>
      </c>
      <c r="D925" s="124" t="str">
        <f>VLOOKUP(A925,BASE.!$A$2:$T$878,4,FALSE)</f>
        <v>Gobernación Provincial</v>
      </c>
      <c r="E925" s="124" t="str">
        <f>VLOOKUP(A925,BASE.!$A$2:$T$878,5,FALSE)</f>
        <v>Constitución Política de la República, artículo 116.</v>
      </c>
      <c r="F925" s="124" t="str">
        <f>VLOOKUP(A925,BASE.!$A$2:$T$878,6,FALSE)</f>
        <v>Indefinida.</v>
      </c>
      <c r="G925" s="124" t="str">
        <f>VLOOKUP(A925,BASE.!$A$2:$T$878,7,FALSE)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5" s="124" t="str">
        <f>VLOOKUP(A925,BASE.!$A$2:$T$878,8,FALSE)</f>
        <v>no tiene</v>
      </c>
      <c r="I925" s="124">
        <f>VLOOKUP(A925,BASE.!$A$2:$T$878,9,FALSE)</f>
        <v>0</v>
      </c>
      <c r="J925" s="124">
        <f>VLOOKUP(A925,BASE.!$A$2:$T$878,10,FALSE)</f>
        <v>0</v>
      </c>
      <c r="K925" s="124" t="str">
        <f>VLOOKUP(A925,BASE.!$A$2:$T$878,11,FALSE)</f>
        <v xml:space="preserve">Gobernadora Provincial Titular: 
Melania Carolina Hotu Hey 
</v>
      </c>
      <c r="L925" s="124" t="str">
        <f>VLOOKUP(A925,BASE.!$A$2:$T$878,12,FALSE)</f>
        <v xml:space="preserve">Kiri Reva S/N, Isla de Pascua. Región de Valparaíso. </v>
      </c>
      <c r="M925" s="124" t="str">
        <f>VLOOKUP(A925,BASE.!$A$2:$T$878,13,FALSE)</f>
        <v>V</v>
      </c>
      <c r="N925" s="124" t="str">
        <f>VLOOKUP(A925,BASE.!$A$2:$T$878,14,FALSE)</f>
        <v xml:space="preserve"> Isla de Pascua</v>
      </c>
      <c r="O925" s="124">
        <f>VLOOKUP(A925,BASE.!$A$2:$T$878,15,FALSE)</f>
        <v>0</v>
      </c>
      <c r="P925" s="124">
        <f>VLOOKUP(A925,BASE.!$A$2:$T$878,16,FALSE)</f>
        <v>0</v>
      </c>
      <c r="Q925" s="124">
        <f>VLOOKUP(A925,BASE.!$A$2:$T$878,17,FALSE)</f>
        <v>0</v>
      </c>
      <c r="R925" s="124">
        <f>VLOOKUP(A925,BASE.!$A$2:$T$878,18,FALSE)</f>
        <v>91001</v>
      </c>
      <c r="S925" s="124" t="str">
        <f>VLOOKUP(A925,BASE.!$A$2:$T$878,19,FALSE)</f>
        <v>No se acompañan. Aplica Informe Jurídico Nº 09, de  fecha 14 de marzo de 2011 del Departamento Jurídico y Dictamen Nº 070791, de 2009, de la Contraloría General de la República</v>
      </c>
      <c r="T925" s="169">
        <f>VLOOKUP(A925,BASE.!$A$2:$T$878,20,FALSE)</f>
        <v>42348</v>
      </c>
      <c r="U925" s="183">
        <v>7587</v>
      </c>
      <c r="V925" s="184">
        <v>7362100</v>
      </c>
      <c r="W925" s="184">
        <v>7362100</v>
      </c>
      <c r="X925" s="170">
        <v>44286</v>
      </c>
      <c r="Y925" s="166" t="s">
        <v>7879</v>
      </c>
      <c r="Z925" s="166" t="s">
        <v>7880</v>
      </c>
      <c r="AA925" s="183" t="s">
        <v>7987</v>
      </c>
    </row>
    <row r="926" spans="1:27" x14ac:dyDescent="0.2">
      <c r="A926" s="183">
        <v>7591</v>
      </c>
      <c r="B926" s="124" t="str">
        <f>VLOOKUP(A926,BASE.!$A$2:$T$878,2,FALSE)</f>
        <v xml:space="preserve">
Ilustre Municipalidad de Vichuquén
</v>
      </c>
      <c r="C926" s="124">
        <f>VLOOKUP(A926,BASE.!$A$2:$T$878,3,FALSE)</f>
        <v>691007006</v>
      </c>
      <c r="D926" s="124" t="str">
        <f>VLOOKUP(A926,BASE.!$A$2:$T$878,4,FALSE)</f>
        <v>Municipalidad</v>
      </c>
      <c r="E926" s="124" t="str">
        <f>VLOOKUP(A926,BASE.!$A$2:$T$878,5,FALSE)</f>
        <v>Constitución Política de la República, artículo 107.</v>
      </c>
      <c r="F926" s="124" t="str">
        <f>VLOOKUP(A926,BASE.!$A$2:$T$878,6,FALSE)</f>
        <v>Indefinida.</v>
      </c>
      <c r="G926" s="124" t="str">
        <f>VLOOKUP(A926,BASE.!$A$2:$T$878,7,FALSE)</f>
        <v>Según Ley Orgánica Nº 18.695, artículos 1º al 4º.</v>
      </c>
      <c r="H926" s="124" t="str">
        <f>VLOOKUP(A926,BASE.!$A$2:$T$878,8,FALSE)</f>
        <v>no tiene</v>
      </c>
      <c r="I926" s="124">
        <f>VLOOKUP(A926,BASE.!$A$2:$T$878,9,FALSE)</f>
        <v>0</v>
      </c>
      <c r="J926" s="124">
        <f>VLOOKUP(A926,BASE.!$A$2:$T$878,10,FALSE)</f>
        <v>0</v>
      </c>
      <c r="K926" s="124" t="str">
        <f>VLOOKUP(A926,BASE.!$A$2:$T$878,11,FALSE)</f>
        <v xml:space="preserve">Roberto Hernán Rivera Pino
</v>
      </c>
      <c r="L926" s="124" t="str">
        <f>VLOOKUP(A926,BASE.!$A$2:$T$878,12,FALSE)</f>
        <v xml:space="preserve">Manuel Rodríguez Nº 315, de la comuna de Vichuquén, Región del Maule.  
</v>
      </c>
      <c r="M926" s="124" t="str">
        <f>VLOOKUP(A926,BASE.!$A$2:$T$878,13,FALSE)</f>
        <v>VII</v>
      </c>
      <c r="N926" s="124" t="str">
        <f>VLOOKUP(A926,BASE.!$A$2:$T$878,14,FALSE)</f>
        <v>Vichuquén</v>
      </c>
      <c r="O926" s="124" t="str">
        <f>VLOOKUP(A926,BASE.!$A$2:$T$878,15,FALSE)</f>
        <v>Fono: (75) 2555516 – 2555501</v>
      </c>
      <c r="P926" s="124" t="str">
        <f>VLOOKUP(A926,BASE.!$A$2:$T$878,16,FALSE)</f>
        <v>munivichuquen@gmail.com</v>
      </c>
      <c r="Q926" s="124">
        <f>VLOOKUP(A926,BASE.!$A$2:$T$878,17,FALSE)</f>
        <v>0</v>
      </c>
      <c r="R926" s="124">
        <f>VLOOKUP(A926,BASE.!$A$2:$T$878,18,FALSE)</f>
        <v>91001</v>
      </c>
      <c r="S926" s="124" t="str">
        <f>VLOOKUP(A926,BASE.!$A$2:$T$878,19,FALSE)</f>
        <v>No se acompañan. Aplica Informe Jurídico Nº 09, de  fecha 14 de marzo de 2011 del Departamento Jurídico y Dictamen Nº 070791, de 2009, de la Contraloría General de la República</v>
      </c>
      <c r="T926" s="169">
        <f>VLOOKUP(A926,BASE.!$A$2:$T$878,20,FALSE)</f>
        <v>42383</v>
      </c>
      <c r="U926" s="183">
        <v>7591</v>
      </c>
      <c r="V926" s="184">
        <v>2861840</v>
      </c>
      <c r="W926" s="184">
        <v>5806680</v>
      </c>
      <c r="X926" s="170">
        <v>44286</v>
      </c>
      <c r="Y926" s="166" t="s">
        <v>7879</v>
      </c>
      <c r="Z926" s="166" t="s">
        <v>7880</v>
      </c>
      <c r="AA926" s="183" t="s">
        <v>8117</v>
      </c>
    </row>
    <row r="927" spans="1:27" x14ac:dyDescent="0.2">
      <c r="A927" s="183">
        <v>7592</v>
      </c>
      <c r="B927" s="124" t="str">
        <f>VLOOKUP(A927,BASE.!$A$2:$T$878,2,FALSE)</f>
        <v xml:space="preserve">
I. Municipalidad de San Rafael.
</v>
      </c>
      <c r="C927" s="124">
        <f>VLOOKUP(A927,BASE.!$A$2:$T$878,3,FALSE)</f>
        <v>692645006</v>
      </c>
      <c r="D927" s="124" t="str">
        <f>VLOOKUP(A927,BASE.!$A$2:$T$878,4,FALSE)</f>
        <v>Municipalidad</v>
      </c>
      <c r="E927" s="124" t="str">
        <f>VLOOKUP(A927,BASE.!$A$2:$T$878,5,FALSE)</f>
        <v>Constitución Política de la República, artículo 107.</v>
      </c>
      <c r="F927" s="124" t="str">
        <f>VLOOKUP(A927,BASE.!$A$2:$T$878,6,FALSE)</f>
        <v>Indefinida.</v>
      </c>
      <c r="G927" s="124" t="str">
        <f>VLOOKUP(A927,BASE.!$A$2:$T$878,7,FALSE)</f>
        <v>Según Ley Orgánica Nº 18.695, artículos 1º al 4º.</v>
      </c>
      <c r="H927" s="124" t="str">
        <f>VLOOKUP(A927,BASE.!$A$2:$T$878,8,FALSE)</f>
        <v>no tiene</v>
      </c>
      <c r="I927" s="124">
        <f>VLOOKUP(A927,BASE.!$A$2:$T$878,9,FALSE)</f>
        <v>0</v>
      </c>
      <c r="J927" s="124">
        <f>VLOOKUP(A927,BASE.!$A$2:$T$878,10,FALSE)</f>
        <v>0</v>
      </c>
      <c r="K927" s="124" t="str">
        <f>VLOOKUP(A927,BASE.!$A$2:$T$878,11,FALSE)</f>
        <v xml:space="preserve">Claudia Alejandra Díaz Bravo, </v>
      </c>
      <c r="L927" s="124" t="str">
        <f>VLOOKUP(A927,BASE.!$A$2:$T$878,12,FALSE)</f>
        <v xml:space="preserve">Avenida Oriente Nº 2625, Comuna de San Rafael. Provincia de Talca. VII Región del Maule. 
</v>
      </c>
      <c r="M927" s="124" t="str">
        <f>VLOOKUP(A927,BASE.!$A$2:$T$878,13,FALSE)</f>
        <v>VII</v>
      </c>
      <c r="N927" s="124" t="str">
        <f>VLOOKUP(A927,BASE.!$A$2:$T$878,14,FALSE)</f>
        <v>San Rafael</v>
      </c>
      <c r="O927" s="124" t="str">
        <f>VLOOKUP(A927,BASE.!$A$2:$T$878,15,FALSE)</f>
        <v>(71) 2651012</v>
      </c>
      <c r="P927" s="124" t="str">
        <f>VLOOKUP(A927,BASE.!$A$2:$T$878,16,FALSE)</f>
        <v>Secre_alcaldia@hotmail.es rrpp@munisanrafael.cl</v>
      </c>
      <c r="Q927" s="124">
        <f>VLOOKUP(A927,BASE.!$A$2:$T$878,17,FALSE)</f>
        <v>0</v>
      </c>
      <c r="R927" s="124">
        <f>VLOOKUP(A927,BASE.!$A$2:$T$878,18,FALSE)</f>
        <v>91001</v>
      </c>
      <c r="S927" s="124" t="str">
        <f>VLOOKUP(A927,BASE.!$A$2:$T$878,19,FALSE)</f>
        <v>No se acompañan. Aplica Informe Jurídico Nº 09, de  fecha 14 de marzo de 2011 del Departamento Jurídico y Dictamen Nº 070791, de 2009, de la Contraloría General de la República</v>
      </c>
      <c r="T927" s="169">
        <f>VLOOKUP(A927,BASE.!$A$2:$T$878,20,FALSE)</f>
        <v>42397</v>
      </c>
      <c r="U927" s="183">
        <v>7592</v>
      </c>
      <c r="V927" s="184">
        <v>4722036</v>
      </c>
      <c r="W927" s="184">
        <v>9581022</v>
      </c>
      <c r="X927" s="170">
        <v>44286</v>
      </c>
      <c r="Y927" s="166" t="s">
        <v>7879</v>
      </c>
      <c r="Z927" s="166" t="s">
        <v>7880</v>
      </c>
      <c r="AA927" s="183" t="s">
        <v>8118</v>
      </c>
    </row>
    <row r="928" spans="1:27" x14ac:dyDescent="0.2">
      <c r="A928" s="183">
        <v>7593</v>
      </c>
      <c r="B928" s="124" t="str">
        <f>VLOOKUP(A928,BASE.!$A$2:$T$878,2,FALSE)</f>
        <v xml:space="preserve">
I. Municipalidad de Rinconada
</v>
      </c>
      <c r="C928" s="124">
        <f>VLOOKUP(A928,BASE.!$A$2:$T$878,3,FALSE)</f>
        <v>690513005</v>
      </c>
      <c r="D928" s="124" t="str">
        <f>VLOOKUP(A928,BASE.!$A$2:$T$878,4,FALSE)</f>
        <v>Municipalidad</v>
      </c>
      <c r="E928" s="124" t="str">
        <f>VLOOKUP(A928,BASE.!$A$2:$T$878,5,FALSE)</f>
        <v>Constitución Política de la República, artículo 107.</v>
      </c>
      <c r="F928" s="124" t="str">
        <f>VLOOKUP(A928,BASE.!$A$2:$T$878,6,FALSE)</f>
        <v>Indefinida.</v>
      </c>
      <c r="G928" s="124" t="str">
        <f>VLOOKUP(A928,BASE.!$A$2:$T$878,7,FALSE)</f>
        <v>Según Ley Orgánica Nº 18.695, artículos 1º al 4º.</v>
      </c>
      <c r="H928" s="124" t="str">
        <f>VLOOKUP(A928,BASE.!$A$2:$T$878,8,FALSE)</f>
        <v>no tiene</v>
      </c>
      <c r="I928" s="124">
        <f>VLOOKUP(A928,BASE.!$A$2:$T$878,9,FALSE)</f>
        <v>0</v>
      </c>
      <c r="J928" s="124">
        <f>VLOOKUP(A928,BASE.!$A$2:$T$878,10,FALSE)</f>
        <v>0</v>
      </c>
      <c r="K928" s="124" t="str">
        <f>VLOOKUP(A928,BASE.!$A$2:$T$878,11,FALSE)</f>
        <v xml:space="preserve">Pedro Antonio Caballería Díaz, </v>
      </c>
      <c r="L928" s="124" t="str">
        <f>VLOOKUP(A928,BASE.!$A$2:$T$878,12,FALSE)</f>
        <v xml:space="preserve">Carretera San Martín Nº 607, comuna de Rinconada, Región de Valparaíso. 
</v>
      </c>
      <c r="M928" s="124" t="str">
        <f>VLOOKUP(A928,BASE.!$A$2:$T$878,13,FALSE)</f>
        <v>V</v>
      </c>
      <c r="N928" s="124" t="str">
        <f>VLOOKUP(A928,BASE.!$A$2:$T$878,14,FALSE)</f>
        <v xml:space="preserve"> Rinconada</v>
      </c>
      <c r="O928" s="124" t="str">
        <f>VLOOKUP(A928,BASE.!$A$2:$T$878,15,FALSE)</f>
        <v>Teléfono: (34) 2509500</v>
      </c>
      <c r="P928" s="124">
        <f>VLOOKUP(A928,BASE.!$A$2:$T$878,16,FALSE)</f>
        <v>0</v>
      </c>
      <c r="Q928" s="124">
        <f>VLOOKUP(A928,BASE.!$A$2:$T$878,17,FALSE)</f>
        <v>0</v>
      </c>
      <c r="R928" s="124">
        <f>VLOOKUP(A928,BASE.!$A$2:$T$878,18,FALSE)</f>
        <v>91001</v>
      </c>
      <c r="S928" s="124" t="str">
        <f>VLOOKUP(A928,BASE.!$A$2:$T$878,19,FALSE)</f>
        <v>No se acompañan. Aplica Informe Jurídico Nº 09, de  fecha 14 de marzo de 2011 del Departamento Jurídico y Dictamen Nº 070791, de 2009, de la Contraloría General de la República</v>
      </c>
      <c r="T928" s="169">
        <f>VLOOKUP(A928,BASE.!$A$2:$T$878,20,FALSE)</f>
        <v>42402</v>
      </c>
      <c r="U928" s="183">
        <v>7593</v>
      </c>
      <c r="V928" s="184">
        <v>3577300</v>
      </c>
      <c r="W928" s="184">
        <v>7258350</v>
      </c>
      <c r="X928" s="170">
        <v>44286</v>
      </c>
      <c r="Y928" s="166" t="s">
        <v>7879</v>
      </c>
      <c r="Z928" s="166" t="s">
        <v>7880</v>
      </c>
      <c r="AA928" s="183" t="s">
        <v>8119</v>
      </c>
    </row>
    <row r="929" spans="1:27" x14ac:dyDescent="0.2">
      <c r="A929" s="183">
        <v>7594</v>
      </c>
      <c r="B929" s="124" t="str">
        <f>VLOOKUP(A929,BASE.!$A$2:$T$878,2,FALSE)</f>
        <v xml:space="preserve">
I. Municipalidad de Romeral
</v>
      </c>
      <c r="C929" s="124">
        <f>VLOOKUP(A929,BASE.!$A$2:$T$878,3,FALSE)</f>
        <v>691002004</v>
      </c>
      <c r="D929" s="124" t="str">
        <f>VLOOKUP(A929,BASE.!$A$2:$T$878,4,FALSE)</f>
        <v>Municipalidad</v>
      </c>
      <c r="E929" s="124" t="str">
        <f>VLOOKUP(A929,BASE.!$A$2:$T$878,5,FALSE)</f>
        <v>Constitución Política de la República, artículo 107.</v>
      </c>
      <c r="F929" s="124" t="str">
        <f>VLOOKUP(A929,BASE.!$A$2:$T$878,6,FALSE)</f>
        <v>Indefinida.</v>
      </c>
      <c r="G929" s="124" t="str">
        <f>VLOOKUP(A929,BASE.!$A$2:$T$878,7,FALSE)</f>
        <v>Según Ley Orgánica Nº 18.695, artículos 1º al 4º.</v>
      </c>
      <c r="H929" s="124" t="str">
        <f>VLOOKUP(A929,BASE.!$A$2:$T$878,8,FALSE)</f>
        <v>no tiene</v>
      </c>
      <c r="I929" s="124">
        <f>VLOOKUP(A929,BASE.!$A$2:$T$878,9,FALSE)</f>
        <v>0</v>
      </c>
      <c r="J929" s="124">
        <f>VLOOKUP(A929,BASE.!$A$2:$T$878,10,FALSE)</f>
        <v>0</v>
      </c>
      <c r="K929" s="124" t="str">
        <f>VLOOKUP(A929,BASE.!$A$2:$T$878,11,FALSE)</f>
        <v xml:space="preserve">Carlos Vergara Zerega, </v>
      </c>
      <c r="L929" s="124" t="str">
        <f>VLOOKUP(A929,BASE.!$A$2:$T$878,12,FALSE)</f>
        <v xml:space="preserve">Calle Ignacio Carrera Pinto Nº 1213, comuna de Romeral. Región del Maule.- 
</v>
      </c>
      <c r="M929" s="124" t="str">
        <f>VLOOKUP(A929,BASE.!$A$2:$T$878,13,FALSE)</f>
        <v>VII</v>
      </c>
      <c r="N929" s="124" t="str">
        <f>VLOOKUP(A929,BASE.!$A$2:$T$878,14,FALSE)</f>
        <v>Romeral</v>
      </c>
      <c r="O929" s="124" t="str">
        <f>VLOOKUP(A929,BASE.!$A$2:$T$878,15,FALSE)</f>
        <v>Teléfono: 75-2576330</v>
      </c>
      <c r="P929" s="124" t="str">
        <f>VLOOKUP(A929,BASE.!$A$2:$T$878,16,FALSE)</f>
        <v xml:space="preserve">alcaldia@muniromeral.cl </v>
      </c>
      <c r="Q929" s="124">
        <f>VLOOKUP(A929,BASE.!$A$2:$T$878,17,FALSE)</f>
        <v>0</v>
      </c>
      <c r="R929" s="124">
        <f>VLOOKUP(A929,BASE.!$A$2:$T$878,18,FALSE)</f>
        <v>91001</v>
      </c>
      <c r="S929" s="124" t="str">
        <f>VLOOKUP(A929,BASE.!$A$2:$T$878,19,FALSE)</f>
        <v>No se acompañan. Aplica Informe Jurídico Nº 09, de  fecha 14 de marzo de 2011 del Departamento Jurídico y Dictamen Nº 070791, de 2009, de la Contraloría General de la República</v>
      </c>
      <c r="T929" s="169">
        <f>VLOOKUP(A929,BASE.!$A$2:$T$878,20,FALSE)</f>
        <v>42402</v>
      </c>
      <c r="U929" s="183">
        <v>7594</v>
      </c>
      <c r="V929" s="184">
        <v>3148024</v>
      </c>
      <c r="W929" s="184">
        <v>6387348</v>
      </c>
      <c r="X929" s="170">
        <v>44286</v>
      </c>
      <c r="Y929" s="166" t="s">
        <v>7879</v>
      </c>
      <c r="Z929" s="166" t="s">
        <v>7880</v>
      </c>
      <c r="AA929" s="183" t="s">
        <v>8120</v>
      </c>
    </row>
    <row r="930" spans="1:27" x14ac:dyDescent="0.2">
      <c r="A930" s="183">
        <v>7595</v>
      </c>
      <c r="B930" s="124" t="str">
        <f>VLOOKUP(A930,BASE.!$A$2:$T$878,2,FALSE)</f>
        <v xml:space="preserve">
Gobernación Provincial de Magallanes
</v>
      </c>
      <c r="C930" s="124">
        <f>VLOOKUP(A930,BASE.!$A$2:$T$878,3,FALSE)</f>
        <v>605111211</v>
      </c>
      <c r="D930" s="124" t="str">
        <f>VLOOKUP(A930,BASE.!$A$2:$T$878,4,FALSE)</f>
        <v>Gobernación Provincial</v>
      </c>
      <c r="E930" s="124" t="str">
        <f>VLOOKUP(A930,BASE.!$A$2:$T$878,5,FALSE)</f>
        <v>Constitución Política de la República, artículo 116.</v>
      </c>
      <c r="F930" s="124" t="str">
        <f>VLOOKUP(A930,BASE.!$A$2:$T$878,6,FALSE)</f>
        <v>Indefinida.</v>
      </c>
      <c r="G930" s="124" t="str">
        <f>VLOOKUP(A930,BASE.!$A$2:$T$878,7,FALSE)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0" s="124" t="str">
        <f>VLOOKUP(A930,BASE.!$A$2:$T$878,8,FALSE)</f>
        <v>no tiene</v>
      </c>
      <c r="I930" s="124">
        <f>VLOOKUP(A930,BASE.!$A$2:$T$878,9,FALSE)</f>
        <v>0</v>
      </c>
      <c r="J930" s="124">
        <f>VLOOKUP(A930,BASE.!$A$2:$T$878,10,FALSE)</f>
        <v>0</v>
      </c>
      <c r="K930" s="124" t="str">
        <f>VLOOKUP(A930,BASE.!$A$2:$T$878,11,FALSE)</f>
        <v xml:space="preserve">Gobernadora Provincial Titular: 
Paola Andrea Fernández Gálvez,
</v>
      </c>
      <c r="L930" s="124" t="str">
        <f>VLOOKUP(A930,BASE.!$A$2:$T$878,12,FALSE)</f>
        <v xml:space="preserve">Presidente Julio Roca Nº 925, Punta Arenas. Región de Magallanes y la Antártica Chilena.
</v>
      </c>
      <c r="M930" s="124" t="str">
        <f>VLOOKUP(A930,BASE.!$A$2:$T$878,13,FALSE)</f>
        <v>XII</v>
      </c>
      <c r="N930" s="124" t="str">
        <f>VLOOKUP(A930,BASE.!$A$2:$T$878,14,FALSE)</f>
        <v>Punta Arenas</v>
      </c>
      <c r="O930" s="124" t="str">
        <f>VLOOKUP(A930,BASE.!$A$2:$T$878,15,FALSE)</f>
        <v>Teléfonos 61-222600, 225097, 242027</v>
      </c>
      <c r="P930" s="124">
        <f>VLOOKUP(A930,BASE.!$A$2:$T$878,16,FALSE)</f>
        <v>0</v>
      </c>
      <c r="Q930" s="124">
        <f>VLOOKUP(A930,BASE.!$A$2:$T$878,17,FALSE)</f>
        <v>0</v>
      </c>
      <c r="R930" s="124">
        <f>VLOOKUP(A930,BASE.!$A$2:$T$878,18,FALSE)</f>
        <v>91001</v>
      </c>
      <c r="S930" s="124" t="str">
        <f>VLOOKUP(A930,BASE.!$A$2:$T$878,19,FALSE)</f>
        <v>No se acompañan. Aplica Informe Jurídico Nº 09, de  fecha 14 de marzo de 2011 del Departamento Jurídico y Dictamen Nº 070791, de 2009, de la Contraloría General de la República</v>
      </c>
      <c r="T930" s="169">
        <f>VLOOKUP(A930,BASE.!$A$2:$T$878,20,FALSE)</f>
        <v>42405</v>
      </c>
      <c r="U930" s="183">
        <v>7595</v>
      </c>
      <c r="V930" s="184">
        <v>13616635</v>
      </c>
      <c r="W930" s="184">
        <v>27628184</v>
      </c>
      <c r="X930" s="170">
        <v>44286</v>
      </c>
      <c r="Y930" s="166" t="s">
        <v>7879</v>
      </c>
      <c r="Z930" s="166" t="s">
        <v>7880</v>
      </c>
      <c r="AA930" s="183" t="s">
        <v>7958</v>
      </c>
    </row>
    <row r="931" spans="1:27" x14ac:dyDescent="0.2">
      <c r="A931" s="183">
        <v>7596</v>
      </c>
      <c r="B931" s="124" t="str">
        <f>VLOOKUP(A931,BASE.!$A$2:$T$878,2,FALSE)</f>
        <v xml:space="preserve">
I. Municipalidad de El Tabo
</v>
      </c>
      <c r="C931" s="124">
        <f>VLOOKUP(A931,BASE.!$A$2:$T$878,3,FALSE)</f>
        <v>690737000</v>
      </c>
      <c r="D931" s="124" t="str">
        <f>VLOOKUP(A931,BASE.!$A$2:$T$878,4,FALSE)</f>
        <v>Municipalidad</v>
      </c>
      <c r="E931" s="124" t="str">
        <f>VLOOKUP(A931,BASE.!$A$2:$T$878,5,FALSE)</f>
        <v>Constitución Política de la República, artículo 107.</v>
      </c>
      <c r="F931" s="124" t="str">
        <f>VLOOKUP(A931,BASE.!$A$2:$T$878,6,FALSE)</f>
        <v>Indefinida.</v>
      </c>
      <c r="G931" s="124" t="str">
        <f>VLOOKUP(A931,BASE.!$A$2:$T$878,7,FALSE)</f>
        <v>Según Ley Orgánica Nº 18.695, artículos 1º al 4º.</v>
      </c>
      <c r="H931" s="124" t="str">
        <f>VLOOKUP(A931,BASE.!$A$2:$T$878,8,FALSE)</f>
        <v>no tiene</v>
      </c>
      <c r="I931" s="124">
        <f>VLOOKUP(A931,BASE.!$A$2:$T$878,9,FALSE)</f>
        <v>0</v>
      </c>
      <c r="J931" s="124">
        <f>VLOOKUP(A931,BASE.!$A$2:$T$878,10,FALSE)</f>
        <v>0</v>
      </c>
      <c r="K931" s="124" t="str">
        <f>VLOOKUP(A931,BASE.!$A$2:$T$878,11,FALSE)</f>
        <v xml:space="preserve">Emilio Osvaldo Jorquera Romero, </v>
      </c>
      <c r="L931" s="124" t="str">
        <f>VLOOKUP(A931,BASE.!$A$2:$T$878,12,FALSE)</f>
        <v xml:space="preserve">Las Cruces Norte Nº 401, comuna de El Tabo, Región de Valparaíso. 
</v>
      </c>
      <c r="M931" s="124" t="str">
        <f>VLOOKUP(A931,BASE.!$A$2:$T$878,13,FALSE)</f>
        <v>V</v>
      </c>
      <c r="N931" s="124" t="str">
        <f>VLOOKUP(A931,BASE.!$A$2:$T$878,14,FALSE)</f>
        <v>El Tabo</v>
      </c>
      <c r="O931" s="124" t="str">
        <f>VLOOKUP(A931,BASE.!$A$2:$T$878,15,FALSE)</f>
        <v xml:space="preserve">Teléfono: 35-2203500 </v>
      </c>
      <c r="P931" s="124">
        <f>VLOOKUP(A931,BASE.!$A$2:$T$878,16,FALSE)</f>
        <v>0</v>
      </c>
      <c r="Q931" s="124">
        <f>VLOOKUP(A931,BASE.!$A$2:$T$878,17,FALSE)</f>
        <v>0</v>
      </c>
      <c r="R931" s="124">
        <f>VLOOKUP(A931,BASE.!$A$2:$T$878,18,FALSE)</f>
        <v>91001</v>
      </c>
      <c r="S931" s="124" t="str">
        <f>VLOOKUP(A931,BASE.!$A$2:$T$878,19,FALSE)</f>
        <v>No se acompañan. Aplica Informe Jurídico Nº 09, de  fecha 14 de marzo de 2011 del Departamento Jurídico y Dictamen Nº 070791, de 2009, de la Contraloría General de la República</v>
      </c>
      <c r="T931" s="169">
        <f>VLOOKUP(A931,BASE.!$A$2:$T$878,20,FALSE)</f>
        <v>42410</v>
      </c>
      <c r="U931" s="183">
        <v>7596</v>
      </c>
      <c r="V931" s="184">
        <v>3577300</v>
      </c>
      <c r="W931" s="184">
        <v>7258350</v>
      </c>
      <c r="X931" s="170">
        <v>44286</v>
      </c>
      <c r="Y931" s="166" t="s">
        <v>7879</v>
      </c>
      <c r="Z931" s="166" t="s">
        <v>7880</v>
      </c>
      <c r="AA931" s="183" t="s">
        <v>8121</v>
      </c>
    </row>
    <row r="932" spans="1:27" x14ac:dyDescent="0.2">
      <c r="A932" s="183">
        <v>7598</v>
      </c>
      <c r="B932" s="124" t="str">
        <f>VLOOKUP(A932,BASE.!$A$2:$T$878,2,FALSE)</f>
        <v xml:space="preserve">
I. Municipalidad de Paihuano
</v>
      </c>
      <c r="C932" s="124">
        <f>VLOOKUP(A932,BASE.!$A$2:$T$878,3,FALSE)</f>
        <v>690406004</v>
      </c>
      <c r="D932" s="124" t="str">
        <f>VLOOKUP(A932,BASE.!$A$2:$T$878,4,FALSE)</f>
        <v>Municipalidad</v>
      </c>
      <c r="E932" s="124" t="str">
        <f>VLOOKUP(A932,BASE.!$A$2:$T$878,5,FALSE)</f>
        <v>Constitución Política de la República, artículo 118 y Siguientes.</v>
      </c>
      <c r="F932" s="124" t="str">
        <f>VLOOKUP(A932,BASE.!$A$2:$T$878,6,FALSE)</f>
        <v>Indefinida.</v>
      </c>
      <c r="G932" s="124" t="str">
        <f>VLOOKUP(A932,BASE.!$A$2:$T$878,7,FALSE)</f>
        <v>Según Ley Orgánica Nº 18.695, artículos 1º al 4º.</v>
      </c>
      <c r="H932" s="124" t="str">
        <f>VLOOKUP(A932,BASE.!$A$2:$T$878,8,FALSE)</f>
        <v>no tiene</v>
      </c>
      <c r="I932" s="124">
        <f>VLOOKUP(A932,BASE.!$A$2:$T$878,9,FALSE)</f>
        <v>0</v>
      </c>
      <c r="J932" s="124">
        <f>VLOOKUP(A932,BASE.!$A$2:$T$878,10,FALSE)</f>
        <v>0</v>
      </c>
      <c r="K932" s="124" t="str">
        <f>VLOOKUP(A932,BASE.!$A$2:$T$878,11,FALSE)</f>
        <v xml:space="preserve">Hernán Andres Ahumada Ahumada
</v>
      </c>
      <c r="L932" s="124" t="str">
        <f>VLOOKUP(A932,BASE.!$A$2:$T$878,12,FALSE)</f>
        <v xml:space="preserve">Balmaceda S/N, comuna de Paihuano, Región de Coquimbo.
</v>
      </c>
      <c r="M932" s="124" t="str">
        <f>VLOOKUP(A932,BASE.!$A$2:$T$878,13,FALSE)</f>
        <v>IV</v>
      </c>
      <c r="N932" s="124" t="str">
        <f>VLOOKUP(A932,BASE.!$A$2:$T$878,14,FALSE)</f>
        <v>Paihuano</v>
      </c>
      <c r="O932" s="124" t="str">
        <f>VLOOKUP(A932,BASE.!$A$2:$T$878,15,FALSE)</f>
        <v xml:space="preserve">Teléfono: (56)(51)451015 </v>
      </c>
      <c r="P932" s="124" t="str">
        <f>VLOOKUP(A932,BASE.!$A$2:$T$878,16,FALSE)</f>
        <v xml:space="preserve">alcalde@munipaihuani.cl 
jefe.gabinete@munipaihuano.cl
</v>
      </c>
      <c r="Q932" s="124">
        <f>VLOOKUP(A932,BASE.!$A$2:$T$878,17,FALSE)</f>
        <v>0</v>
      </c>
      <c r="R932" s="124">
        <f>VLOOKUP(A932,BASE.!$A$2:$T$878,18,FALSE)</f>
        <v>91001</v>
      </c>
      <c r="S932" s="124" t="str">
        <f>VLOOKUP(A932,BASE.!$A$2:$T$878,19,FALSE)</f>
        <v>No se acompañan. Aplica Informe Jurídico Nº 09, de  fecha 14 de marzo de 2011 del Departamento Jurídico y Dictamen Nº 070791, de 2009, de la Contraloría General de la República</v>
      </c>
      <c r="T932" s="169">
        <f>VLOOKUP(A932,BASE.!$A$2:$T$878,20,FALSE)</f>
        <v>42416</v>
      </c>
      <c r="U932" s="183">
        <v>7598</v>
      </c>
      <c r="V932" s="184">
        <v>6524996</v>
      </c>
      <c r="W932" s="184">
        <v>9787494</v>
      </c>
      <c r="X932" s="170">
        <v>44286</v>
      </c>
      <c r="Y932" s="166" t="s">
        <v>7879</v>
      </c>
      <c r="Z932" s="166" t="s">
        <v>7880</v>
      </c>
      <c r="AA932" s="183" t="s">
        <v>8122</v>
      </c>
    </row>
    <row r="933" spans="1:27" x14ac:dyDescent="0.2">
      <c r="A933" s="183">
        <v>7601</v>
      </c>
      <c r="B933" s="124" t="str">
        <f>VLOOKUP(A933,BASE.!$A$2:$T$878,2,FALSE)</f>
        <v xml:space="preserve">
I. Municipalidad de La Higuera 
</v>
      </c>
      <c r="C933" s="124">
        <f>VLOOKUP(A933,BASE.!$A$2:$T$878,3,FALSE)</f>
        <v>690402009</v>
      </c>
      <c r="D933" s="124" t="str">
        <f>VLOOKUP(A933,BASE.!$A$2:$T$878,4,FALSE)</f>
        <v>Municipalidad</v>
      </c>
      <c r="E933" s="124" t="str">
        <f>VLOOKUP(A933,BASE.!$A$2:$T$878,5,FALSE)</f>
        <v>Constitución Política de la República, artículo 118 y siguientes.</v>
      </c>
      <c r="F933" s="124" t="str">
        <f>VLOOKUP(A933,BASE.!$A$2:$T$878,6,FALSE)</f>
        <v>Indefinida.</v>
      </c>
      <c r="G933" s="124" t="str">
        <f>VLOOKUP(A933,BASE.!$A$2:$T$878,7,FALSE)</f>
        <v>Según Ley Orgánica Nº 18.695, artículos 1º al 4º.</v>
      </c>
      <c r="H933" s="124" t="str">
        <f>VLOOKUP(A933,BASE.!$A$2:$T$878,8,FALSE)</f>
        <v>no tiene</v>
      </c>
      <c r="I933" s="124">
        <f>VLOOKUP(A933,BASE.!$A$2:$T$878,9,FALSE)</f>
        <v>0</v>
      </c>
      <c r="J933" s="124">
        <f>VLOOKUP(A933,BASE.!$A$2:$T$878,10,FALSE)</f>
        <v>0</v>
      </c>
      <c r="K933" s="124" t="str">
        <f>VLOOKUP(A933,BASE.!$A$2:$T$878,11,FALSE)</f>
        <v xml:space="preserve">Yerko Hernaldo Galleguillos Ossandón, 
</v>
      </c>
      <c r="L933" s="124" t="str">
        <f>VLOOKUP(A933,BASE.!$A$2:$T$878,12,FALSE)</f>
        <v xml:space="preserve">Avenida La Paz Nº 2, Comuna de La Higuera. Región de Coquimbo.
</v>
      </c>
      <c r="M933" s="124" t="str">
        <f>VLOOKUP(A933,BASE.!$A$2:$T$878,13,FALSE)</f>
        <v>IV</v>
      </c>
      <c r="N933" s="124" t="str">
        <f>VLOOKUP(A933,BASE.!$A$2:$T$878,14,FALSE)</f>
        <v>La Higuera.</v>
      </c>
      <c r="O933" s="124" t="str">
        <f>VLOOKUP(A933,BASE.!$A$2:$T$878,15,FALSE)</f>
        <v xml:space="preserve">Teléfono: 51-2-429902 </v>
      </c>
      <c r="P933" s="124">
        <f>VLOOKUP(A933,BASE.!$A$2:$T$878,16,FALSE)</f>
        <v>0</v>
      </c>
      <c r="Q933" s="124">
        <f>VLOOKUP(A933,BASE.!$A$2:$T$878,17,FALSE)</f>
        <v>0</v>
      </c>
      <c r="R933" s="124">
        <f>VLOOKUP(A933,BASE.!$A$2:$T$878,18,FALSE)</f>
        <v>91001</v>
      </c>
      <c r="S933" s="124" t="str">
        <f>VLOOKUP(A933,BASE.!$A$2:$T$878,19,FALSE)</f>
        <v>No se acompañan. Aplica Informe Jurídico Nº 09, de  fecha 14 de marzo de 2011 del Departamento Jurídico y Dictamen Nº 070791, de 2009, de la Contraloría General de la República</v>
      </c>
      <c r="T933" s="169">
        <f>VLOOKUP(A933,BASE.!$A$2:$T$878,20,FALSE)</f>
        <v>42422</v>
      </c>
      <c r="U933" s="183">
        <v>7601</v>
      </c>
      <c r="V933" s="184">
        <v>3823647</v>
      </c>
      <c r="W933" s="184">
        <v>7758188</v>
      </c>
      <c r="X933" s="170">
        <v>44286</v>
      </c>
      <c r="Y933" s="166" t="s">
        <v>7879</v>
      </c>
      <c r="Z933" s="166" t="s">
        <v>7880</v>
      </c>
      <c r="AA933" s="183" t="s">
        <v>8123</v>
      </c>
    </row>
    <row r="934" spans="1:27" x14ac:dyDescent="0.2">
      <c r="A934" s="183">
        <v>7603</v>
      </c>
      <c r="B934" s="124" t="str">
        <f>VLOOKUP(A934,BASE.!$A$2:$T$878,2,FALSE)</f>
        <v>Ilustre Municipalidad de Pitrufquén</v>
      </c>
      <c r="C934" s="124">
        <f>VLOOKUP(A934,BASE.!$A$2:$T$878,3,FALSE)</f>
        <v>691913007</v>
      </c>
      <c r="D934" s="124" t="str">
        <f>VLOOKUP(A934,BASE.!$A$2:$T$878,4,FALSE)</f>
        <v>Municipalidad</v>
      </c>
      <c r="E934" s="124" t="str">
        <f>VLOOKUP(A934,BASE.!$A$2:$T$878,5,FALSE)</f>
        <v>Constitución Política de la República, art. 107.</v>
      </c>
      <c r="F934" s="124" t="str">
        <f>VLOOKUP(A934,BASE.!$A$2:$T$878,6,FALSE)</f>
        <v>Indefinida.</v>
      </c>
      <c r="G934" s="124" t="str">
        <f>VLOOKUP(A934,BASE.!$A$2:$T$878,7,FALSE)</f>
        <v>Según Ley Orgánica Nº 18.695, arts. 1º al 4º.</v>
      </c>
      <c r="H934" s="124" t="str">
        <f>VLOOKUP(A934,BASE.!$A$2:$T$878,8,FALSE)</f>
        <v>no tiene</v>
      </c>
      <c r="I934" s="124">
        <f>VLOOKUP(A934,BASE.!$A$2:$T$878,9,FALSE)</f>
        <v>0</v>
      </c>
      <c r="J934" s="124">
        <f>VLOOKUP(A934,BASE.!$A$2:$T$878,10,FALSE)</f>
        <v>0</v>
      </c>
      <c r="K934" s="124" t="str">
        <f>VLOOKUP(A934,BASE.!$A$2:$T$878,11,FALSE)</f>
        <v xml:space="preserve">JORGE JARAMILLO HOTT
</v>
      </c>
      <c r="L934" s="124" t="str">
        <f>VLOOKUP(A934,BASE.!$A$2:$T$878,12,FALSE)</f>
        <v xml:space="preserve">Francisco Bilbao N°593, comuna de Pitrufquen, región de La Araucanía. </v>
      </c>
      <c r="M934" s="124" t="str">
        <f>VLOOKUP(A934,BASE.!$A$2:$T$878,13,FALSE)</f>
        <v>IX</v>
      </c>
      <c r="N934" s="124" t="str">
        <f>VLOOKUP(A934,BASE.!$A$2:$T$878,14,FALSE)</f>
        <v>Pitrufquen</v>
      </c>
      <c r="O934" s="124" t="str">
        <f>VLOOKUP(A934,BASE.!$A$2:$T$878,15,FALSE)</f>
        <v>45275700-452757002</v>
      </c>
      <c r="P934" s="124" t="str">
        <f>VLOOKUP(A934,BASE.!$A$2:$T$878,16,FALSE)</f>
        <v xml:space="preserve">jjaramillo@mpitrufquen.cl
                            ichesta@mpitrusfquen.cl
</v>
      </c>
      <c r="Q934" s="124">
        <f>VLOOKUP(A934,BASE.!$A$2:$T$878,17,FALSE)</f>
        <v>0</v>
      </c>
      <c r="R934" s="124">
        <f>VLOOKUP(A934,BASE.!$A$2:$T$878,18,FALSE)</f>
        <v>91001</v>
      </c>
      <c r="S934" s="124" t="str">
        <f>VLOOKUP(A934,BASE.!$A$2:$T$878,19,FALSE)</f>
        <v xml:space="preserve">No se acompañan. Aplica Informe Jurídico Nº 09, de  fecha 14 de marzo de 2011 del Departamento Jurídico y Dictamen Nº 070791, de 2009, de la Contraloría General de la República.  
</v>
      </c>
      <c r="T934" s="169">
        <f>VLOOKUP(A934,BASE.!$A$2:$T$878,20,FALSE)</f>
        <v>42446</v>
      </c>
      <c r="U934" s="183">
        <v>7603</v>
      </c>
      <c r="V934" s="184">
        <v>4893746</v>
      </c>
      <c r="W934" s="184">
        <v>9929422</v>
      </c>
      <c r="X934" s="170">
        <v>44286</v>
      </c>
      <c r="Y934" s="166" t="s">
        <v>7879</v>
      </c>
      <c r="Z934" s="166" t="s">
        <v>7880</v>
      </c>
      <c r="AA934" s="183" t="s">
        <v>8050</v>
      </c>
    </row>
    <row r="935" spans="1:27" x14ac:dyDescent="0.2">
      <c r="A935" s="183">
        <v>7605</v>
      </c>
      <c r="B935" s="124" t="str">
        <f>VLOOKUP(A935,BASE.!$A$2:$T$878,2,FALSE)</f>
        <v>Corporación Cultural Social y de Desarrollo SHALOM</v>
      </c>
      <c r="C935" s="124">
        <f>VLOOKUP(A935,BASE.!$A$2:$T$878,3,FALSE)</f>
        <v>651131154</v>
      </c>
      <c r="D935" s="124" t="str">
        <f>VLOOKUP(A935,BASE.!$A$2:$T$878,4,FALSE)</f>
        <v>Corporación de Derecho Privado.</v>
      </c>
      <c r="E935" s="124" t="str">
        <f>VLOOKUP(A935,BASE.!$A$2:$T$878,5,FALSE)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35" s="124" t="str">
        <f>VLOOKUP(A935,BASE.!$A$2:$T$878,6,FALSE)</f>
        <v xml:space="preserve">CCertificado de Vigencia Folio N° 500255058789, emitido por el Servicio de Registro Civil e Identificación con fecha 11 de septiembre de 2019. 
</v>
      </c>
      <c r="G935" s="124" t="str">
        <f>VLOOKUP(A935,BASE.!$A$2:$T$878,7,FALSE)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35" s="124" t="str">
        <f>VLOOKUP(A935,BASE.!$A$2:$T$878,8,FALSE)</f>
        <v xml:space="preserve">Presidente: José Miguel Araya Garrido, 
Secretario: Stephania Alejandra Vivanco Zambrano
Tesorero: Alejandra Noemi Zambrano Alvarez,
Directores
Raúl Antonio Cancino Flores,
Loreto Isabel Valdés Castillo, 
Jimena Del Carmen Maldonado Verdugo,
</v>
      </c>
      <c r="I935" s="124" t="str">
        <f>VLOOKUP(A935,BASE.!$A$2:$T$878,9,FALSE)</f>
        <v>5 años.</v>
      </c>
      <c r="J935" s="124" t="str">
        <f>VLOOKUP(A935,BASE.!$A$2:$T$878,10,FALSE)</f>
        <v xml:space="preserve">03 de octubre de 2015 al 03 de octubre de 2020. </v>
      </c>
      <c r="K935" s="124" t="str">
        <f>VLOOKUP(A935,BASE.!$A$2:$T$878,11,FALSE)</f>
        <v xml:space="preserve">José Miguel Araya Garrido, </v>
      </c>
      <c r="L935" s="124" t="str">
        <f>VLOOKUP(A935,BASE.!$A$2:$T$878,12,FALSE)</f>
        <v xml:space="preserve">Calle 13 Sur 4 Poniente Nº 519, comuna de Talca, VII Región del Maule.
</v>
      </c>
      <c r="M935" s="124" t="str">
        <f>VLOOKUP(A935,BASE.!$A$2:$T$878,13,FALSE)</f>
        <v>VII</v>
      </c>
      <c r="N935" s="124" t="str">
        <f>VLOOKUP(A935,BASE.!$A$2:$T$878,14,FALSE)</f>
        <v>talca</v>
      </c>
      <c r="O935" s="124" t="str">
        <f>VLOOKUP(A935,BASE.!$A$2:$T$878,15,FALSE)</f>
        <v>Fono: 71 2 383436
Celular: 98694714</v>
      </c>
      <c r="P935" s="124" t="str">
        <f>VLOOKUP(A935,BASE.!$A$2:$T$878,16,FALSE)</f>
        <v>shalom-jany@hotmail.com</v>
      </c>
      <c r="Q935" s="124">
        <f>VLOOKUP(A935,BASE.!$A$2:$T$878,17,FALSE)</f>
        <v>0</v>
      </c>
      <c r="R935" s="124" t="str">
        <f>VLOOKUP(A935,BASE.!$A$2:$T$878,18,FALSE)</f>
        <v>93401: Institución de Asistencia Social</v>
      </c>
      <c r="S935" s="124" t="str">
        <f>VLOOKUP(A935,BASE.!$A$2:$T$878,19,FALSE)</f>
        <v xml:space="preserve">Certificado Financiero correspondiente al año 2019, aprobado por el Subdepartamento de Supervisión Financiera Nacional. </v>
      </c>
      <c r="T935" s="169">
        <f>VLOOKUP(A935,BASE.!$A$2:$T$878,20,FALSE)</f>
        <v>42472</v>
      </c>
      <c r="U935" s="183">
        <v>7605</v>
      </c>
      <c r="V935" s="184">
        <v>29454540</v>
      </c>
      <c r="W935" s="184">
        <v>71510887</v>
      </c>
      <c r="X935" s="170">
        <v>44286</v>
      </c>
      <c r="Y935" s="166" t="s">
        <v>7879</v>
      </c>
      <c r="Z935" s="166" t="s">
        <v>7880</v>
      </c>
      <c r="AA935" s="183" t="s">
        <v>7899</v>
      </c>
    </row>
    <row r="936" spans="1:27" x14ac:dyDescent="0.2">
      <c r="A936" s="183">
        <v>7609</v>
      </c>
      <c r="B936" s="124" t="str">
        <f>VLOOKUP(A936,BASE.!$A$2:$T$878,2,FALSE)</f>
        <v>Corporación para el Desarrollo Integral de la Provincia de Choapa “Luis Gálvez Olivares” de Illapel - CORPROCH</v>
      </c>
      <c r="C936" s="124" t="str">
        <f>VLOOKUP(A936,BASE.!$A$2:$T$878,3,FALSE)</f>
        <v>65114762K</v>
      </c>
      <c r="D936" s="124" t="str">
        <f>VLOOKUP(A936,BASE.!$A$2:$T$878,4,FALSE)</f>
        <v>Corporación de Derecho Privado</v>
      </c>
      <c r="E936" s="124" t="str">
        <f>VLOOKUP(A936,BASE.!$A$2:$T$878,5,FALSE)</f>
        <v>Inscripción N°216982 de fecha 13 de febrero de 2016, del Registro de Personas Jurídicas, del Servicio de Registro Civil e Identificación.</v>
      </c>
      <c r="F936" s="124" t="str">
        <f>VLOOKUP(A936,BASE.!$A$2:$T$878,6,FALSE)</f>
        <v>Certificado de Vigencia Folio Nº 500367181309, del Servicio de Registro Civil e Identificación, de fecha 20 de enero de 2021.</v>
      </c>
      <c r="G936" s="124" t="str">
        <f>VLOOKUP(A936,BASE.!$A$2:$T$878,7,FALSE)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36" s="124" t="str">
        <f>VLOOKUP(A936,BASE.!$A$2:$T$878,8,FALSE)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36" s="124" t="str">
        <f>VLOOKUP(A936,BASE.!$A$2:$T$878,9,FALSE)</f>
        <v xml:space="preserve">2 años. </v>
      </c>
      <c r="J936" s="124" t="str">
        <f>VLOOKUP(A936,BASE.!$A$2:$T$878,10,FALSE)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36" s="124" t="str">
        <f>VLOOKUP(A936,BASE.!$A$2:$T$878,11,FALSE)</f>
        <v xml:space="preserve">Representante legal: Amara Sonia Galvez Pujado,
</v>
      </c>
      <c r="L936" s="124" t="str">
        <f>VLOOKUP(A936,BASE.!$A$2:$T$878,12,FALSE)</f>
        <v xml:space="preserve">Julio Echeverria Nº 260, Salamanca. Región de Coquimbo. 
</v>
      </c>
      <c r="M936" s="124" t="str">
        <f>VLOOKUP(A936,BASE.!$A$2:$T$878,13,FALSE)</f>
        <v>IV</v>
      </c>
      <c r="N936" s="124" t="str">
        <f>VLOOKUP(A936,BASE.!$A$2:$T$878,14,FALSE)</f>
        <v xml:space="preserve"> Salamanca</v>
      </c>
      <c r="O936" s="124" t="str">
        <f>VLOOKUP(A936,BASE.!$A$2:$T$878,15,FALSE)</f>
        <v>Celular: 941659628</v>
      </c>
      <c r="P936" s="124" t="str">
        <f>VLOOKUP(A936,BASE.!$A$2:$T$878,16,FALSE)</f>
        <v xml:space="preserve"> amara.galvez@hotmail.com</v>
      </c>
      <c r="Q936" s="124">
        <f>VLOOKUP(A936,BASE.!$A$2:$T$878,17,FALSE)</f>
        <v>0</v>
      </c>
      <c r="R936" s="124" t="str">
        <f>VLOOKUP(A936,BASE.!$A$2:$T$878,18,FALSE)</f>
        <v>93401: Instituciones de Asistencia Social</v>
      </c>
      <c r="S936" s="124" t="str">
        <f>VLOOKUP(A936,BASE.!$A$2:$T$878,19,FALSE)</f>
        <v>Se acompaña Certificado de la Institución correspondiente a antecedentes financieros del año 2019, aprobados por el Sub Departamento de Supervisión Financiera.</v>
      </c>
      <c r="T936" s="169">
        <f>VLOOKUP(A936,BASE.!$A$2:$T$878,20,FALSE)</f>
        <v>42538</v>
      </c>
      <c r="U936" s="183">
        <v>7609</v>
      </c>
      <c r="V936" s="184">
        <v>32598703</v>
      </c>
      <c r="W936" s="184">
        <v>94414725</v>
      </c>
      <c r="X936" s="170">
        <v>44286</v>
      </c>
      <c r="Y936" s="166" t="s">
        <v>7879</v>
      </c>
      <c r="Z936" s="166" t="s">
        <v>7880</v>
      </c>
      <c r="AA936" s="183" t="s">
        <v>7916</v>
      </c>
    </row>
    <row r="937" spans="1:27" x14ac:dyDescent="0.2">
      <c r="A937" s="183">
        <v>7614</v>
      </c>
      <c r="B937" s="124" t="str">
        <f>VLOOKUP(A937,BASE.!$A$2:$T$878,2,FALSE)</f>
        <v>Organización No gubernamental  de Desarrollo COINCIDE</v>
      </c>
      <c r="C937" s="124">
        <f>VLOOKUP(A937,BASE.!$A$2:$T$878,3,FALSE)</f>
        <v>651185149</v>
      </c>
      <c r="D937" s="124" t="str">
        <f>VLOOKUP(A937,BASE.!$A$2:$T$878,4,FALSE)</f>
        <v>Corporación de Derecho Privado.</v>
      </c>
      <c r="E937" s="124" t="str">
        <f>VLOOKUP(A937,BASE.!$A$2:$T$878,5,FALSE)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37" s="124" t="str">
        <f>VLOOKUP(A937,BASE.!$A$2:$T$878,6,FALSE)</f>
        <v xml:space="preserve"> Certificado de Vigencia Folio Nº500342113321, de fecha 24 de agosto de 2020, del Servicio de Registro Civil e Identificación.</v>
      </c>
      <c r="G937" s="124" t="str">
        <f>VLOOKUP(A937,BASE.!$A$2:$T$878,7,FALSE)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37" s="124" t="str">
        <f>VLOOKUP(A937,BASE.!$A$2:$T$878,8,FALSE)</f>
        <v xml:space="preserve">Presidente: 
Andrea Soledad Hidalgo Winkler
Secretario: 
Ingrid Lorena Sandoval Fuentes
Tesorero:
Marcelo Eduardo mansilla Gomez,
</v>
      </c>
      <c r="I937" s="124" t="str">
        <f>VLOOKUP(A937,BASE.!$A$2:$T$878,9,FALSE)</f>
        <v>01 año a 05 años</v>
      </c>
      <c r="J937" s="124" t="str">
        <f>VLOOKUP(A937,BASE.!$A$2:$T$878,10,FALSE)</f>
        <v>Del 13 de junio de 2016 al 13 de junio de 2021</v>
      </c>
      <c r="K937" s="124" t="str">
        <f>VLOOKUP(A937,BASE.!$A$2:$T$878,11,FALSE)</f>
        <v xml:space="preserve">Yonatan Alexis Bustamante Cárcamo
</v>
      </c>
      <c r="L937" s="124" t="str">
        <f>VLOOKUP(A937,BASE.!$A$2:$T$878,12,FALSE)</f>
        <v>Calle Benavente N° 820, Comuna de Puerto Montt, Región de los Lagos</v>
      </c>
      <c r="M937" s="124" t="str">
        <f>VLOOKUP(A937,BASE.!$A$2:$T$878,13,FALSE)</f>
        <v>X</v>
      </c>
      <c r="N937" s="124" t="str">
        <f>VLOOKUP(A937,BASE.!$A$2:$T$878,14,FALSE)</f>
        <v>Puerto Montt</v>
      </c>
      <c r="O937" s="124" t="str">
        <f>VLOOKUP(A937,BASE.!$A$2:$T$878,15,FALSE)</f>
        <v>(41) 3184949</v>
      </c>
      <c r="P937" s="124" t="str">
        <f>VLOOKUP(A937,BASE.!$A$2:$T$878,16,FALSE)</f>
        <v>Yonatan.bustamante@ongcoincide.cl; contabilidad@ongcoincide.cl</v>
      </c>
      <c r="Q937" s="124">
        <f>VLOOKUP(A937,BASE.!$A$2:$T$878,17,FALSE)</f>
        <v>0</v>
      </c>
      <c r="R937" s="124" t="str">
        <f>VLOOKUP(A937,BASE.!$A$2:$T$878,18,FALSE)</f>
        <v xml:space="preserve">93401: Institución de Asistencia Social </v>
      </c>
      <c r="S937" s="124" t="str">
        <f>VLOOKUP(A937,BASE.!$A$2:$T$878,19,FALSE)</f>
        <v>Antecedentes financieros correspondientes al año 2019, aprobados por el Sub Departamento de Supervisión Financiera Nacional</v>
      </c>
      <c r="T937" s="169">
        <f>VLOOKUP(A937,BASE.!$A$2:$T$878,20,FALSE)</f>
        <v>42599</v>
      </c>
      <c r="U937" s="183">
        <v>7614</v>
      </c>
      <c r="V937" s="184">
        <v>22261633</v>
      </c>
      <c r="W937" s="184">
        <v>67732201</v>
      </c>
      <c r="X937" s="170">
        <v>44286</v>
      </c>
      <c r="Y937" s="166" t="s">
        <v>7879</v>
      </c>
      <c r="Z937" s="166" t="s">
        <v>7880</v>
      </c>
      <c r="AA937" s="183" t="s">
        <v>7908</v>
      </c>
    </row>
    <row r="938" spans="1:27" x14ac:dyDescent="0.2">
      <c r="A938" s="183">
        <v>7614</v>
      </c>
      <c r="B938" s="124" t="str">
        <f>VLOOKUP(A938,BASE.!$A$2:$T$878,2,FALSE)</f>
        <v>Organización No gubernamental  de Desarrollo COINCIDE</v>
      </c>
      <c r="C938" s="124">
        <f>VLOOKUP(A938,BASE.!$A$2:$T$878,3,FALSE)</f>
        <v>651185149</v>
      </c>
      <c r="D938" s="124" t="str">
        <f>VLOOKUP(A938,BASE.!$A$2:$T$878,4,FALSE)</f>
        <v>Corporación de Derecho Privado.</v>
      </c>
      <c r="E938" s="124" t="str">
        <f>VLOOKUP(A938,BASE.!$A$2:$T$878,5,FALSE)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38" s="124" t="str">
        <f>VLOOKUP(A938,BASE.!$A$2:$T$878,6,FALSE)</f>
        <v xml:space="preserve"> Certificado de Vigencia Folio Nº500342113321, de fecha 24 de agosto de 2020, del Servicio de Registro Civil e Identificación.</v>
      </c>
      <c r="G938" s="124" t="str">
        <f>VLOOKUP(A938,BASE.!$A$2:$T$878,7,FALSE)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38" s="124" t="str">
        <f>VLOOKUP(A938,BASE.!$A$2:$T$878,8,FALSE)</f>
        <v xml:space="preserve">Presidente: 
Andrea Soledad Hidalgo Winkler
Secretario: 
Ingrid Lorena Sandoval Fuentes
Tesorero:
Marcelo Eduardo mansilla Gomez,
</v>
      </c>
      <c r="I938" s="124" t="str">
        <f>VLOOKUP(A938,BASE.!$A$2:$T$878,9,FALSE)</f>
        <v>01 año a 05 años</v>
      </c>
      <c r="J938" s="124" t="str">
        <f>VLOOKUP(A938,BASE.!$A$2:$T$878,10,FALSE)</f>
        <v>Del 13 de junio de 2016 al 13 de junio de 2021</v>
      </c>
      <c r="K938" s="124" t="str">
        <f>VLOOKUP(A938,BASE.!$A$2:$T$878,11,FALSE)</f>
        <v xml:space="preserve">Yonatan Alexis Bustamante Cárcamo
</v>
      </c>
      <c r="L938" s="124" t="str">
        <f>VLOOKUP(A938,BASE.!$A$2:$T$878,12,FALSE)</f>
        <v>Calle Benavente N° 820, Comuna de Puerto Montt, Región de los Lagos</v>
      </c>
      <c r="M938" s="124" t="str">
        <f>VLOOKUP(A938,BASE.!$A$2:$T$878,13,FALSE)</f>
        <v>X</v>
      </c>
      <c r="N938" s="124" t="str">
        <f>VLOOKUP(A938,BASE.!$A$2:$T$878,14,FALSE)</f>
        <v>Puerto Montt</v>
      </c>
      <c r="O938" s="124" t="str">
        <f>VLOOKUP(A938,BASE.!$A$2:$T$878,15,FALSE)</f>
        <v>(41) 3184949</v>
      </c>
      <c r="P938" s="124" t="str">
        <f>VLOOKUP(A938,BASE.!$A$2:$T$878,16,FALSE)</f>
        <v>Yonatan.bustamante@ongcoincide.cl; contabilidad@ongcoincide.cl</v>
      </c>
      <c r="Q938" s="124">
        <f>VLOOKUP(A938,BASE.!$A$2:$T$878,17,FALSE)</f>
        <v>0</v>
      </c>
      <c r="R938" s="124" t="str">
        <f>VLOOKUP(A938,BASE.!$A$2:$T$878,18,FALSE)</f>
        <v xml:space="preserve">93401: Institución de Asistencia Social </v>
      </c>
      <c r="S938" s="124" t="str">
        <f>VLOOKUP(A938,BASE.!$A$2:$T$878,19,FALSE)</f>
        <v>Antecedentes financieros correspondientes al año 2019, aprobados por el Sub Departamento de Supervisión Financiera Nacional</v>
      </c>
      <c r="T938" s="169">
        <f>VLOOKUP(A938,BASE.!$A$2:$T$878,20,FALSE)</f>
        <v>42599</v>
      </c>
      <c r="U938" s="183">
        <v>7614</v>
      </c>
      <c r="V938" s="184">
        <v>13743452</v>
      </c>
      <c r="W938" s="184">
        <v>63133980</v>
      </c>
      <c r="X938" s="170">
        <v>44286</v>
      </c>
      <c r="Y938" s="166" t="s">
        <v>7879</v>
      </c>
      <c r="Z938" s="166" t="s">
        <v>7880</v>
      </c>
      <c r="AA938" s="183" t="s">
        <v>7924</v>
      </c>
    </row>
    <row r="939" spans="1:27" x14ac:dyDescent="0.2">
      <c r="A939" s="183">
        <v>7614</v>
      </c>
      <c r="B939" s="124" t="str">
        <f>VLOOKUP(A939,BASE.!$A$2:$T$878,2,FALSE)</f>
        <v>Organización No gubernamental  de Desarrollo COINCIDE</v>
      </c>
      <c r="C939" s="124">
        <f>VLOOKUP(A939,BASE.!$A$2:$T$878,3,FALSE)</f>
        <v>651185149</v>
      </c>
      <c r="D939" s="124" t="str">
        <f>VLOOKUP(A939,BASE.!$A$2:$T$878,4,FALSE)</f>
        <v>Corporación de Derecho Privado.</v>
      </c>
      <c r="E939" s="124" t="str">
        <f>VLOOKUP(A939,BASE.!$A$2:$T$878,5,FALSE)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39" s="124" t="str">
        <f>VLOOKUP(A939,BASE.!$A$2:$T$878,6,FALSE)</f>
        <v xml:space="preserve"> Certificado de Vigencia Folio Nº500342113321, de fecha 24 de agosto de 2020, del Servicio de Registro Civil e Identificación.</v>
      </c>
      <c r="G939" s="124" t="str">
        <f>VLOOKUP(A939,BASE.!$A$2:$T$878,7,FALSE)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39" s="124" t="str">
        <f>VLOOKUP(A939,BASE.!$A$2:$T$878,8,FALSE)</f>
        <v xml:space="preserve">Presidente: 
Andrea Soledad Hidalgo Winkler
Secretario: 
Ingrid Lorena Sandoval Fuentes
Tesorero:
Marcelo Eduardo mansilla Gomez,
</v>
      </c>
      <c r="I939" s="124" t="str">
        <f>VLOOKUP(A939,BASE.!$A$2:$T$878,9,FALSE)</f>
        <v>01 año a 05 años</v>
      </c>
      <c r="J939" s="124" t="str">
        <f>VLOOKUP(A939,BASE.!$A$2:$T$878,10,FALSE)</f>
        <v>Del 13 de junio de 2016 al 13 de junio de 2021</v>
      </c>
      <c r="K939" s="124" t="str">
        <f>VLOOKUP(A939,BASE.!$A$2:$T$878,11,FALSE)</f>
        <v xml:space="preserve">Yonatan Alexis Bustamante Cárcamo
</v>
      </c>
      <c r="L939" s="124" t="str">
        <f>VLOOKUP(A939,BASE.!$A$2:$T$878,12,FALSE)</f>
        <v>Calle Benavente N° 820, Comuna de Puerto Montt, Región de los Lagos</v>
      </c>
      <c r="M939" s="124" t="str">
        <f>VLOOKUP(A939,BASE.!$A$2:$T$878,13,FALSE)</f>
        <v>X</v>
      </c>
      <c r="N939" s="124" t="str">
        <f>VLOOKUP(A939,BASE.!$A$2:$T$878,14,FALSE)</f>
        <v>Puerto Montt</v>
      </c>
      <c r="O939" s="124" t="str">
        <f>VLOOKUP(A939,BASE.!$A$2:$T$878,15,FALSE)</f>
        <v>(41) 3184949</v>
      </c>
      <c r="P939" s="124" t="str">
        <f>VLOOKUP(A939,BASE.!$A$2:$T$878,16,FALSE)</f>
        <v>Yonatan.bustamante@ongcoincide.cl; contabilidad@ongcoincide.cl</v>
      </c>
      <c r="Q939" s="124">
        <f>VLOOKUP(A939,BASE.!$A$2:$T$878,17,FALSE)</f>
        <v>0</v>
      </c>
      <c r="R939" s="124" t="str">
        <f>VLOOKUP(A939,BASE.!$A$2:$T$878,18,FALSE)</f>
        <v xml:space="preserve">93401: Institución de Asistencia Social </v>
      </c>
      <c r="S939" s="124" t="str">
        <f>VLOOKUP(A939,BASE.!$A$2:$T$878,19,FALSE)</f>
        <v>Antecedentes financieros correspondientes al año 2019, aprobados por el Sub Departamento de Supervisión Financiera Nacional</v>
      </c>
      <c r="T939" s="169">
        <f>VLOOKUP(A939,BASE.!$A$2:$T$878,20,FALSE)</f>
        <v>42599</v>
      </c>
      <c r="U939" s="183">
        <v>7614</v>
      </c>
      <c r="V939" s="184">
        <v>50264392</v>
      </c>
      <c r="W939" s="184">
        <v>163194119</v>
      </c>
      <c r="X939" s="170">
        <v>44286</v>
      </c>
      <c r="Y939" s="166" t="s">
        <v>7879</v>
      </c>
      <c r="Z939" s="166" t="s">
        <v>7880</v>
      </c>
      <c r="AA939" s="183" t="s">
        <v>7928</v>
      </c>
    </row>
    <row r="940" spans="1:27" x14ac:dyDescent="0.2">
      <c r="A940" s="183">
        <v>7614</v>
      </c>
      <c r="B940" s="124" t="str">
        <f>VLOOKUP(A940,BASE.!$A$2:$T$878,2,FALSE)</f>
        <v>Organización No gubernamental  de Desarrollo COINCIDE</v>
      </c>
      <c r="C940" s="124">
        <f>VLOOKUP(A940,BASE.!$A$2:$T$878,3,FALSE)</f>
        <v>651185149</v>
      </c>
      <c r="D940" s="124" t="str">
        <f>VLOOKUP(A940,BASE.!$A$2:$T$878,4,FALSE)</f>
        <v>Corporación de Derecho Privado.</v>
      </c>
      <c r="E940" s="124" t="str">
        <f>VLOOKUP(A940,BASE.!$A$2:$T$878,5,FALSE)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40" s="124" t="str">
        <f>VLOOKUP(A940,BASE.!$A$2:$T$878,6,FALSE)</f>
        <v xml:space="preserve"> Certificado de Vigencia Folio Nº500342113321, de fecha 24 de agosto de 2020, del Servicio de Registro Civil e Identificación.</v>
      </c>
      <c r="G940" s="124" t="str">
        <f>VLOOKUP(A940,BASE.!$A$2:$T$878,7,FALSE)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0" s="124" t="str">
        <f>VLOOKUP(A940,BASE.!$A$2:$T$878,8,FALSE)</f>
        <v xml:space="preserve">Presidente: 
Andrea Soledad Hidalgo Winkler
Secretario: 
Ingrid Lorena Sandoval Fuentes
Tesorero:
Marcelo Eduardo mansilla Gomez,
</v>
      </c>
      <c r="I940" s="124" t="str">
        <f>VLOOKUP(A940,BASE.!$A$2:$T$878,9,FALSE)</f>
        <v>01 año a 05 años</v>
      </c>
      <c r="J940" s="124" t="str">
        <f>VLOOKUP(A940,BASE.!$A$2:$T$878,10,FALSE)</f>
        <v>Del 13 de junio de 2016 al 13 de junio de 2021</v>
      </c>
      <c r="K940" s="124" t="str">
        <f>VLOOKUP(A940,BASE.!$A$2:$T$878,11,FALSE)</f>
        <v xml:space="preserve">Yonatan Alexis Bustamante Cárcamo
</v>
      </c>
      <c r="L940" s="124" t="str">
        <f>VLOOKUP(A940,BASE.!$A$2:$T$878,12,FALSE)</f>
        <v>Calle Benavente N° 820, Comuna de Puerto Montt, Región de los Lagos</v>
      </c>
      <c r="M940" s="124" t="str">
        <f>VLOOKUP(A940,BASE.!$A$2:$T$878,13,FALSE)</f>
        <v>X</v>
      </c>
      <c r="N940" s="124" t="str">
        <f>VLOOKUP(A940,BASE.!$A$2:$T$878,14,FALSE)</f>
        <v>Puerto Montt</v>
      </c>
      <c r="O940" s="124" t="str">
        <f>VLOOKUP(A940,BASE.!$A$2:$T$878,15,FALSE)</f>
        <v>(41) 3184949</v>
      </c>
      <c r="P940" s="124" t="str">
        <f>VLOOKUP(A940,BASE.!$A$2:$T$878,16,FALSE)</f>
        <v>Yonatan.bustamante@ongcoincide.cl; contabilidad@ongcoincide.cl</v>
      </c>
      <c r="Q940" s="124">
        <f>VLOOKUP(A940,BASE.!$A$2:$T$878,17,FALSE)</f>
        <v>0</v>
      </c>
      <c r="R940" s="124" t="str">
        <f>VLOOKUP(A940,BASE.!$A$2:$T$878,18,FALSE)</f>
        <v xml:space="preserve">93401: Institución de Asistencia Social </v>
      </c>
      <c r="S940" s="124" t="str">
        <f>VLOOKUP(A940,BASE.!$A$2:$T$878,19,FALSE)</f>
        <v>Antecedentes financieros correspondientes al año 2019, aprobados por el Sub Departamento de Supervisión Financiera Nacional</v>
      </c>
      <c r="T940" s="169">
        <f>VLOOKUP(A940,BASE.!$A$2:$T$878,20,FALSE)</f>
        <v>42599</v>
      </c>
      <c r="U940" s="183">
        <v>7614</v>
      </c>
      <c r="V940" s="184">
        <v>12884486</v>
      </c>
      <c r="W940" s="184">
        <v>53255874</v>
      </c>
      <c r="X940" s="170">
        <v>44286</v>
      </c>
      <c r="Y940" s="166" t="s">
        <v>7879</v>
      </c>
      <c r="Z940" s="166" t="s">
        <v>7880</v>
      </c>
      <c r="AA940" s="183" t="s">
        <v>8019</v>
      </c>
    </row>
    <row r="941" spans="1:27" x14ac:dyDescent="0.2">
      <c r="A941" s="183">
        <v>7615</v>
      </c>
      <c r="B941" s="124" t="str">
        <f>VLOOKUP(A941,BASE.!$A$2:$T$878,2,FALSE)</f>
        <v>Ilustre Municipalidad de Chol Chol</v>
      </c>
      <c r="C941" s="124" t="str">
        <f>VLOOKUP(A941,BASE.!$A$2:$T$878,3,FALSE)</f>
        <v>69265000K</v>
      </c>
      <c r="D941" s="124" t="str">
        <f>VLOOKUP(A941,BASE.!$A$2:$T$878,4,FALSE)</f>
        <v>Municipalidad</v>
      </c>
      <c r="E941" s="124" t="str">
        <f>VLOOKUP(A941,BASE.!$A$2:$T$878,5,FALSE)</f>
        <v>Constitución Política de la República, art. 107.</v>
      </c>
      <c r="F941" s="124" t="str">
        <f>VLOOKUP(A941,BASE.!$A$2:$T$878,6,FALSE)</f>
        <v>Indefinida.</v>
      </c>
      <c r="G941" s="124" t="str">
        <f>VLOOKUP(A941,BASE.!$A$2:$T$878,7,FALSE)</f>
        <v>Según Ley Orgánica Nº 18.695, arts. 1º al 4º.</v>
      </c>
      <c r="H941" s="124" t="str">
        <f>VLOOKUP(A941,BASE.!$A$2:$T$878,8,FALSE)</f>
        <v>no tiene</v>
      </c>
      <c r="I941" s="124">
        <f>VLOOKUP(A941,BASE.!$A$2:$T$878,9,FALSE)</f>
        <v>0</v>
      </c>
      <c r="J941" s="124">
        <f>VLOOKUP(A941,BASE.!$A$2:$T$878,10,FALSE)</f>
        <v>0</v>
      </c>
      <c r="K941" s="124" t="str">
        <f>VLOOKUP(A941,BASE.!$A$2:$T$878,11,FALSE)</f>
        <v xml:space="preserve">Luis Huirilef Barra, 
</v>
      </c>
      <c r="L941" s="124" t="str">
        <f>VLOOKUP(A941,BASE.!$A$2:$T$878,12,FALSE)</f>
        <v xml:space="preserve">Calle Perez N° 449, comuna de Chol Chol. </v>
      </c>
      <c r="M941" s="124" t="str">
        <f>VLOOKUP(A941,BASE.!$A$2:$T$878,13,FALSE)</f>
        <v>IX</v>
      </c>
      <c r="N941" s="124" t="str">
        <f>VLOOKUP(A941,BASE.!$A$2:$T$878,14,FALSE)</f>
        <v>Chol Chol</v>
      </c>
      <c r="O941" s="124">
        <f>VLOOKUP(A941,BASE.!$A$2:$T$878,15,FALSE)</f>
        <v>0</v>
      </c>
      <c r="P941" s="124" t="str">
        <f>VLOOKUP(A941,BASE.!$A$2:$T$878,16,FALSE)</f>
        <v>opdcholchol@gmail.com</v>
      </c>
      <c r="Q941" s="124">
        <f>VLOOKUP(A941,BASE.!$A$2:$T$878,17,FALSE)</f>
        <v>0</v>
      </c>
      <c r="R941" s="124">
        <f>VLOOKUP(A941,BASE.!$A$2:$T$878,18,FALSE)</f>
        <v>91001</v>
      </c>
      <c r="S941" s="124" t="str">
        <f>VLOOKUP(A941,BASE.!$A$2:$T$878,19,FALSE)</f>
        <v xml:space="preserve">No se acompañan. Aplica Informe Jurídico Nº 09, de  fecha 14 de marzo de 2011 del Departamento Jurídico y Dictamen Nº 070791, de 2009, de la Contraloría General de la República.  
</v>
      </c>
      <c r="T941" s="169">
        <f>VLOOKUP(A941,BASE.!$A$2:$T$878,20,FALSE)</f>
        <v>42615</v>
      </c>
      <c r="U941" s="183">
        <v>7615</v>
      </c>
      <c r="V941" s="184">
        <v>4893746</v>
      </c>
      <c r="W941" s="184">
        <v>14681238</v>
      </c>
      <c r="X941" s="170">
        <v>44286</v>
      </c>
      <c r="Y941" s="166" t="s">
        <v>7879</v>
      </c>
      <c r="Z941" s="166" t="s">
        <v>7880</v>
      </c>
      <c r="AA941" s="183" t="s">
        <v>8093</v>
      </c>
    </row>
    <row r="942" spans="1:27" x14ac:dyDescent="0.2">
      <c r="A942" s="183">
        <v>7620</v>
      </c>
      <c r="B942" s="124" t="str">
        <f>VLOOKUP(A942,BASE.!$A$2:$T$878,2,FALSE)</f>
        <v>Fundación Koinomadelfia</v>
      </c>
      <c r="C942" s="124">
        <f>VLOOKUP(A942,BASE.!$A$2:$T$878,3,FALSE)</f>
        <v>732384006</v>
      </c>
      <c r="D942" s="124" t="str">
        <f>VLOOKUP(A942,BASE.!$A$2:$T$878,4,FALSE)</f>
        <v>Fundación de Derecho Privado.</v>
      </c>
      <c r="E942" s="124" t="str">
        <f>VLOOKUP(A942,BASE.!$A$2:$T$878,5,FALSE)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42" s="124" t="str">
        <f>VLOOKUP(A942,BASE.!$A$2:$T$878,6,FALSE)</f>
        <v xml:space="preserve">Se acompañó Certificado de vigencia de Persona Jurídica sin fines de lucro folio N° 80456019, de fecha 11 de noviembre del año 2020, del Servicio de Registro Civil e Identificación.
</v>
      </c>
      <c r="G942" s="124" t="str">
        <f>VLOOKUP(A942,BASE.!$A$2:$T$878,7,FALSE)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42" s="124" t="str">
        <f>VLOOKUP(A942,BASE.!$A$2:$T$878,8,FALSE)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42" s="124" t="str">
        <f>VLOOKUP(A942,BASE.!$A$2:$T$878,9,FALSE)</f>
        <v xml:space="preserve">Indefinida, debiendo ser confirmados o reemplazados una vez al año. . </v>
      </c>
      <c r="J942" s="124" t="str">
        <f>VLOOKUP(A942,BASE.!$A$2:$T$878,10,FALSE)</f>
        <v>Del 04 de marzo de 2013.   Se solicitan antecedentes actualizados mediante correo electrónico y carta.(11.11.2020 CPM)</v>
      </c>
      <c r="K942" s="124" t="str">
        <f>VLOOKUP(A942,BASE.!$A$2:$T$878,11,FALSE)</f>
        <v xml:space="preserve">Maximiliano Sanchez Pérez 
</v>
      </c>
      <c r="L942" s="124" t="str">
        <f>VLOOKUP(A942,BASE.!$A$2:$T$878,12,FALSE)</f>
        <v xml:space="preserve">Avenida Pajaritos S/N, parcela 10-B. Malloco. Peñaflor </v>
      </c>
      <c r="M942" s="124" t="str">
        <f>VLOOKUP(A942,BASE.!$A$2:$T$878,13,FALSE)</f>
        <v>XIII</v>
      </c>
      <c r="N942" s="124" t="str">
        <f>VLOOKUP(A942,BASE.!$A$2:$T$878,14,FALSE)</f>
        <v>Peñaflor</v>
      </c>
      <c r="O942" s="124" t="str">
        <f>VLOOKUP(A942,BASE.!$A$2:$T$878,15,FALSE)</f>
        <v>228140697-228143164</v>
      </c>
      <c r="P942" s="124" t="str">
        <f>VLOOKUP(A942,BASE.!$A$2:$T$878,16,FALSE)</f>
        <v xml:space="preserve">hnkoinomadelfia@hotmail.com
monica@koinomadelfia.cl
</v>
      </c>
      <c r="Q942" s="124">
        <f>VLOOKUP(A942,BASE.!$A$2:$T$878,17,FALSE)</f>
        <v>0</v>
      </c>
      <c r="R942" s="124" t="str">
        <f>VLOOKUP(A942,BASE.!$A$2:$T$878,18,FALSE)</f>
        <v xml:space="preserve">93401: Institución de Asistencia Social </v>
      </c>
      <c r="S942" s="124" t="str">
        <f>VLOOKUP(A942,BASE.!$A$2:$T$878,19,FALSE)</f>
        <v xml:space="preserve">Antecedentes financieros correspondientes al año 2019  aprobados por el Subdepartamento de Supervisión Financiera  </v>
      </c>
      <c r="T942" s="169">
        <f>VLOOKUP(A942,BASE.!$A$2:$T$878,20,FALSE)</f>
        <v>42688</v>
      </c>
      <c r="U942" s="183">
        <v>7620</v>
      </c>
      <c r="V942" s="184">
        <v>24464853</v>
      </c>
      <c r="W942" s="184">
        <v>118452343</v>
      </c>
      <c r="X942" s="170">
        <v>44286</v>
      </c>
      <c r="Y942" s="166" t="s">
        <v>7879</v>
      </c>
      <c r="Z942" s="166" t="s">
        <v>7880</v>
      </c>
      <c r="AA942" s="183" t="s">
        <v>7925</v>
      </c>
    </row>
    <row r="943" spans="1:27" x14ac:dyDescent="0.2">
      <c r="A943" s="183">
        <v>7626</v>
      </c>
      <c r="B943" s="124" t="str">
        <f>VLOOKUP(A943,BASE.!$A$2:$T$878,2,FALSE)</f>
        <v xml:space="preserve">Organización No gubernamental  de Desarrollo Padre Luis Amigó.
</v>
      </c>
      <c r="C943" s="124" t="str">
        <f>VLOOKUP(A943,BASE.!$A$2:$T$878,3,FALSE)</f>
        <v>65076983K</v>
      </c>
      <c r="D943" s="124" t="str">
        <f>VLOOKUP(A943,BASE.!$A$2:$T$878,4,FALSE)</f>
        <v>Corporación de Derecho Privado.</v>
      </c>
      <c r="E943" s="124" t="str">
        <f>VLOOKUP(A943,BASE.!$A$2:$T$878,5,FALSE)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43" s="124" t="str">
        <f>VLOOKUP(A943,BASE.!$A$2:$T$878,6,FALSE)</f>
        <v>Certificado de Vigencia Folio Nº 500328480916, de fecha 10 de julio del 2020, del Servicio de Registro Civil e Identificación.</v>
      </c>
      <c r="G943" s="124" t="str">
        <f>VLOOKUP(A943,BASE.!$A$2:$T$878,7,FALSE)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43" s="124" t="str">
        <f>VLOOKUP(A943,BASE.!$A$2:$T$878,8,FALSE)</f>
        <v xml:space="preserve">Presidente: 
Rubén Eduardo Gutierrez Quiñones
Vice -Presidente: 
Jean Pierre Faundes Campos,
Secretario: 
Jessica María Gutierrez Quiñones
Tesorera:
Claudia Andrea Llancapan Fabundes
</v>
      </c>
      <c r="I943" s="124" t="str">
        <f>VLOOKUP(A943,BASE.!$A$2:$T$878,9,FALSE)</f>
        <v>03 años</v>
      </c>
      <c r="J943" s="124" t="str">
        <f>VLOOKUP(A943,BASE.!$A$2:$T$878,10,FALSE)</f>
        <v>15-02-2019 a 15.02.22</v>
      </c>
      <c r="K943" s="124" t="str">
        <f>VLOOKUP(A943,BASE.!$A$2:$T$878,11,FALSE)</f>
        <v xml:space="preserve">Presidente: Rubén Eduardo Gutierrez Quiñones
</v>
      </c>
      <c r="L943" s="124" t="str">
        <f>VLOOKUP(A943,BASE.!$A$2:$T$878,12,FALSE)</f>
        <v xml:space="preserve">Barros Arana N° 162, oficina 91, Concepción </v>
      </c>
      <c r="M943" s="124" t="str">
        <f>VLOOKUP(A943,BASE.!$A$2:$T$878,13,FALSE)</f>
        <v>VIII</v>
      </c>
      <c r="N943" s="124" t="str">
        <f>VLOOKUP(A943,BASE.!$A$2:$T$878,14,FALSE)</f>
        <v xml:space="preserve">Concepción </v>
      </c>
      <c r="O943" s="124" t="str">
        <f>VLOOKUP(A943,BASE.!$A$2:$T$878,15,FALSE)</f>
        <v>41-2767056/+56974305923 (cel. Representante Legal)</v>
      </c>
      <c r="P943" s="124" t="str">
        <f>VLOOKUP(A943,BASE.!$A$2:$T$878,16,FALSE)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43" s="124">
        <f>VLOOKUP(A943,BASE.!$A$2:$T$878,17,FALSE)</f>
        <v>0</v>
      </c>
      <c r="R943" s="124" t="str">
        <f>VLOOKUP(A943,BASE.!$A$2:$T$878,18,FALSE)</f>
        <v xml:space="preserve">93401: Institución de Asistencia Social </v>
      </c>
      <c r="S943" s="124" t="str">
        <f>VLOOKUP(A943,BASE.!$A$2:$T$878,19,FALSE)</f>
        <v>Antecedentes financieros correspondientes al año 2019 pendientes de aprobación por el Sub Departamento de Supervisión Financiera.</v>
      </c>
      <c r="T943" s="169">
        <f>VLOOKUP(A943,BASE.!$A$2:$T$878,20,FALSE)</f>
        <v>42762</v>
      </c>
      <c r="U943" s="183">
        <v>7626</v>
      </c>
      <c r="V943" s="184">
        <v>5746299</v>
      </c>
      <c r="W943" s="184">
        <v>78425757</v>
      </c>
      <c r="X943" s="170">
        <v>44286</v>
      </c>
      <c r="Y943" s="166" t="s">
        <v>7879</v>
      </c>
      <c r="Z943" s="166" t="s">
        <v>7880</v>
      </c>
      <c r="AA943" s="183" t="s">
        <v>187</v>
      </c>
    </row>
    <row r="944" spans="1:27" x14ac:dyDescent="0.2">
      <c r="A944" s="183">
        <v>7638</v>
      </c>
      <c r="B944" s="124" t="str">
        <f>VLOOKUP(A944,BASE.!$A$2:$T$878,2,FALSE)</f>
        <v>Corporación en Busca de un Cambio</v>
      </c>
      <c r="C944" s="124" t="str">
        <f>VLOOKUP(A944,BASE.!$A$2:$T$878,3,FALSE)</f>
        <v>65095565K</v>
      </c>
      <c r="D944" s="124" t="str">
        <f>VLOOKUP(A944,BASE.!$A$2:$T$878,4,FALSE)</f>
        <v>Corporación de Derecho Privado, regida por sus propios estatutos y, en silencio de ellos, por el Título XXXIII, del Libro Primero del Código Civil y por el reglamento de Concesión de Personalidad Jurídica del Ministerio de Justicia.</v>
      </c>
      <c r="E944" s="124" t="str">
        <f>VLOOKUP(A944,BASE.!$A$2:$T$878,5,FALSE)</f>
        <v>Inscripción N° 245442, de fecha 23 de enero de 2017, del Registro de Personas Jurídicas, del Servicio de Registro Civil e Identificación.</v>
      </c>
      <c r="F944" s="124" t="str">
        <f>VLOOKUP(A944,BASE.!$A$2:$T$878,6,FALSE)</f>
        <v>Certificado de Vigencia, Folio Nº 500356266359, emitido con fecha 16 de noviembre de 2020, por el Servicio de Registro Civil e Identificación.</v>
      </c>
      <c r="G944" s="124" t="str">
        <f>VLOOKUP(A944,BASE.!$A$2:$T$878,7,FALSE)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44" s="124" t="str">
        <f>VLOOKUP(A944,BASE.!$A$2:$T$878,8,FALSE)</f>
        <v>Presidente: Amanda Belén Aceituno Quezada,
Tesorera: Tatiana del pilar Quezada Torres</v>
      </c>
      <c r="I944" s="124" t="str">
        <f>VLOOKUP(A944,BASE.!$A$2:$T$878,9,FALSE)</f>
        <v>02 años</v>
      </c>
      <c r="J944" s="124" t="str">
        <f>VLOOKUP(A944,BASE.!$A$2:$T$878,10,FALSE)</f>
        <v>Directorio provisorio de fecha 25 de julio de 2020, durará hasta nueva Asamblea General de socios</v>
      </c>
      <c r="K944" s="124" t="str">
        <f>VLOOKUP(A944,BASE.!$A$2:$T$878,11,FALSE)</f>
        <v xml:space="preserve">Presidente: Amanda Belén Aceituno Quezada, </v>
      </c>
      <c r="L944" s="124" t="str">
        <f>VLOOKUP(A944,BASE.!$A$2:$T$878,12,FALSE)</f>
        <v xml:space="preserve">Pasaje Agustín Barros N° 1834, Villa María del Valle, ciudad de Linares, Región del Maule
</v>
      </c>
      <c r="M944" s="124" t="str">
        <f>VLOOKUP(A944,BASE.!$A$2:$T$878,13,FALSE)</f>
        <v>VII</v>
      </c>
      <c r="N944" s="124" t="str">
        <f>VLOOKUP(A944,BASE.!$A$2:$T$878,14,FALSE)</f>
        <v>linares</v>
      </c>
      <c r="O944" s="124" t="str">
        <f>VLOOKUP(A944,BASE.!$A$2:$T$878,15,FALSE)</f>
        <v>Fono: +569 85973741; +569 78270672</v>
      </c>
      <c r="P944" s="124" t="str">
        <f>VLOOKUP(A944,BASE.!$A$2:$T$878,16,FALSE)</f>
        <v>corp.enbuscadeuncambio@hotmail.com</v>
      </c>
      <c r="Q944" s="124">
        <f>VLOOKUP(A944,BASE.!$A$2:$T$878,17,FALSE)</f>
        <v>0</v>
      </c>
      <c r="R944" s="124">
        <f>VLOOKUP(A944,BASE.!$A$2:$T$878,18,FALSE)</f>
        <v>93401</v>
      </c>
      <c r="S944" s="124" t="str">
        <f>VLOOKUP(A944,BASE.!$A$2:$T$878,19,FALSE)</f>
        <v xml:space="preserve">Se acompaña Certificado Financiero año 2019, aprobados por el Subdepartamento de Supervisión Financiera Nacional.
</v>
      </c>
      <c r="T944" s="169">
        <f>VLOOKUP(A944,BASE.!$A$2:$T$878,20,FALSE)</f>
        <v>43014</v>
      </c>
      <c r="U944" s="183">
        <v>7638</v>
      </c>
      <c r="V944" s="184">
        <v>17579628</v>
      </c>
      <c r="W944" s="184">
        <v>41994741</v>
      </c>
      <c r="X944" s="170">
        <v>44286</v>
      </c>
      <c r="Y944" s="166" t="s">
        <v>7879</v>
      </c>
      <c r="Z944" s="166" t="s">
        <v>7880</v>
      </c>
      <c r="AA944" s="183" t="s">
        <v>7993</v>
      </c>
    </row>
    <row r="945" spans="1:27" x14ac:dyDescent="0.2">
      <c r="A945" s="183">
        <v>7644</v>
      </c>
      <c r="B945" s="124" t="str">
        <f>VLOOKUP(A945,BASE.!$A$2:$T$878,2,FALSE)</f>
        <v>O.N.G. JUNTOS CREANDO FUTURO (O.N.G.  J.C.F.S.B)</v>
      </c>
      <c r="C945" s="124">
        <f>VLOOKUP(A945,BASE.!$A$2:$T$878,3,FALSE)</f>
        <v>651519810</v>
      </c>
      <c r="D945" s="124" t="str">
        <f>VLOOKUP(A945,BASE.!$A$2:$T$878,4,FALSE)</f>
        <v>Asociación de Derecho Privado.</v>
      </c>
      <c r="E945" s="124" t="str">
        <f>VLOOKUP(A945,BASE.!$A$2:$T$878,5,FALSE)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5" s="124" t="str">
        <f>VLOOKUP(A945,BASE.!$A$2:$T$878,6,FALSE)</f>
        <v xml:space="preserve">Certificado de Vigencia Folio Nº500184376928, otorgado el 04 de junio de 2018, del Servicio de Registro Civil e Identificación.
</v>
      </c>
      <c r="G945" s="124" t="str">
        <f>VLOOKUP(A945,BASE.!$A$2:$T$878,7,FALSE)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5" s="124" t="str">
        <f>VLOOKUP(A945,BASE.!$A$2:$T$878,8,FALSE)</f>
        <v xml:space="preserve">Presidente: 
LUIS RODRIGUEZ CABRERA, 
Secretaria: 
  TERESA FLORES MAZA, 
Tesorero:
MAURICIO REYES MELO, 
</v>
      </c>
      <c r="I945" s="124" t="str">
        <f>VLOOKUP(A945,BASE.!$A$2:$T$878,9,FALSE)</f>
        <v>04 años</v>
      </c>
      <c r="J945" s="124" t="str">
        <f>VLOOKUP(A945,BASE.!$A$2:$T$878,10,FALSE)</f>
        <v>Del 21 de diciembre de 2017 al 21 de diciembre de 2021.</v>
      </c>
      <c r="K945" s="124" t="str">
        <f>VLOOKUP(A945,BASE.!$A$2:$T$878,11,FALSE)</f>
        <v xml:space="preserve">Presidente: 
LUIS RODRIGUEZ CABRERA, 
</v>
      </c>
      <c r="L945" s="124" t="str">
        <f>VLOOKUP(A945,BASE.!$A$2:$T$878,12,FALSE)</f>
        <v xml:space="preserve"> Santa Teresa N°814, villa valles de Chile, comuna de Santa Barbara, Región del Bio Bio.
</v>
      </c>
      <c r="M945" s="124" t="str">
        <f>VLOOKUP(A945,BASE.!$A$2:$T$878,13,FALSE)</f>
        <v>VIII</v>
      </c>
      <c r="N945" s="124" t="str">
        <f>VLOOKUP(A945,BASE.!$A$2:$T$878,14,FALSE)</f>
        <v>Santa Barbara</v>
      </c>
      <c r="O945" s="124">
        <f>VLOOKUP(A945,BASE.!$A$2:$T$878,15,FALSE)</f>
        <v>0</v>
      </c>
      <c r="P945" s="124">
        <f>VLOOKUP(A945,BASE.!$A$2:$T$878,16,FALSE)</f>
        <v>0</v>
      </c>
      <c r="Q945" s="124">
        <f>VLOOKUP(A945,BASE.!$A$2:$T$878,17,FALSE)</f>
        <v>0</v>
      </c>
      <c r="R945" s="124" t="str">
        <f>VLOOKUP(A945,BASE.!$A$2:$T$878,18,FALSE)</f>
        <v xml:space="preserve">93401: Institución de Asistencia Social 
</v>
      </c>
      <c r="S945" s="124" t="str">
        <f>VLOOKUP(A945,BASE.!$A$2:$T$878,19,FALSE)</f>
        <v xml:space="preserve">Antecedentes financieros correspondientes al año 2019, aprobados por el Subdepartamento de Supervisión Nacional. </v>
      </c>
      <c r="T945" s="169">
        <f>VLOOKUP(A945,BASE.!$A$2:$T$878,20,FALSE)</f>
        <v>43165</v>
      </c>
      <c r="U945" s="183">
        <v>7644</v>
      </c>
      <c r="V945" s="184">
        <v>9336633</v>
      </c>
      <c r="W945" s="184">
        <v>42569836</v>
      </c>
      <c r="X945" s="170">
        <v>44286</v>
      </c>
      <c r="Y945" s="166" t="s">
        <v>7879</v>
      </c>
      <c r="Z945" s="166" t="s">
        <v>7880</v>
      </c>
      <c r="AA945" s="183" t="s">
        <v>7908</v>
      </c>
    </row>
    <row r="946" spans="1:27" x14ac:dyDescent="0.2">
      <c r="A946" s="183">
        <v>7644</v>
      </c>
      <c r="B946" s="124" t="str">
        <f>VLOOKUP(A946,BASE.!$A$2:$T$878,2,FALSE)</f>
        <v>O.N.G. JUNTOS CREANDO FUTURO (O.N.G.  J.C.F.S.B)</v>
      </c>
      <c r="C946" s="124">
        <f>VLOOKUP(A946,BASE.!$A$2:$T$878,3,FALSE)</f>
        <v>651519810</v>
      </c>
      <c r="D946" s="124" t="str">
        <f>VLOOKUP(A946,BASE.!$A$2:$T$878,4,FALSE)</f>
        <v>Asociación de Derecho Privado.</v>
      </c>
      <c r="E946" s="124" t="str">
        <f>VLOOKUP(A946,BASE.!$A$2:$T$878,5,FALSE)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6" s="124" t="str">
        <f>VLOOKUP(A946,BASE.!$A$2:$T$878,6,FALSE)</f>
        <v xml:space="preserve">Certificado de Vigencia Folio Nº500184376928, otorgado el 04 de junio de 2018, del Servicio de Registro Civil e Identificación.
</v>
      </c>
      <c r="G946" s="124" t="str">
        <f>VLOOKUP(A946,BASE.!$A$2:$T$878,7,FALSE)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6" s="124" t="str">
        <f>VLOOKUP(A946,BASE.!$A$2:$T$878,8,FALSE)</f>
        <v xml:space="preserve">Presidente: 
LUIS RODRIGUEZ CABRERA, 
Secretaria: 
  TERESA FLORES MAZA, 
Tesorero:
MAURICIO REYES MELO, 
</v>
      </c>
      <c r="I946" s="124" t="str">
        <f>VLOOKUP(A946,BASE.!$A$2:$T$878,9,FALSE)</f>
        <v>04 años</v>
      </c>
      <c r="J946" s="124" t="str">
        <f>VLOOKUP(A946,BASE.!$A$2:$T$878,10,FALSE)</f>
        <v>Del 21 de diciembre de 2017 al 21 de diciembre de 2021.</v>
      </c>
      <c r="K946" s="124" t="str">
        <f>VLOOKUP(A946,BASE.!$A$2:$T$878,11,FALSE)</f>
        <v xml:space="preserve">Presidente: 
LUIS RODRIGUEZ CABRERA, 
</v>
      </c>
      <c r="L946" s="124" t="str">
        <f>VLOOKUP(A946,BASE.!$A$2:$T$878,12,FALSE)</f>
        <v xml:space="preserve"> Santa Teresa N°814, villa valles de Chile, comuna de Santa Barbara, Región del Bio Bio.
</v>
      </c>
      <c r="M946" s="124" t="str">
        <f>VLOOKUP(A946,BASE.!$A$2:$T$878,13,FALSE)</f>
        <v>VIII</v>
      </c>
      <c r="N946" s="124" t="str">
        <f>VLOOKUP(A946,BASE.!$A$2:$T$878,14,FALSE)</f>
        <v>Santa Barbara</v>
      </c>
      <c r="O946" s="124">
        <f>VLOOKUP(A946,BASE.!$A$2:$T$878,15,FALSE)</f>
        <v>0</v>
      </c>
      <c r="P946" s="124">
        <f>VLOOKUP(A946,BASE.!$A$2:$T$878,16,FALSE)</f>
        <v>0</v>
      </c>
      <c r="Q946" s="124">
        <f>VLOOKUP(A946,BASE.!$A$2:$T$878,17,FALSE)</f>
        <v>0</v>
      </c>
      <c r="R946" s="124" t="str">
        <f>VLOOKUP(A946,BASE.!$A$2:$T$878,18,FALSE)</f>
        <v xml:space="preserve">93401: Institución de Asistencia Social 
</v>
      </c>
      <c r="S946" s="124" t="str">
        <f>VLOOKUP(A946,BASE.!$A$2:$T$878,19,FALSE)</f>
        <v xml:space="preserve">Antecedentes financieros correspondientes al año 2019, aprobados por el Subdepartamento de Supervisión Nacional. </v>
      </c>
      <c r="T946" s="169">
        <f>VLOOKUP(A946,BASE.!$A$2:$T$878,20,FALSE)</f>
        <v>43165</v>
      </c>
      <c r="U946" s="183">
        <v>7644</v>
      </c>
      <c r="V946" s="184">
        <v>12951077</v>
      </c>
      <c r="W946" s="184">
        <v>21466154</v>
      </c>
      <c r="X946" s="170">
        <v>44286</v>
      </c>
      <c r="Y946" s="166" t="s">
        <v>7879</v>
      </c>
      <c r="Z946" s="166" t="s">
        <v>7880</v>
      </c>
      <c r="AA946" s="183" t="s">
        <v>7935</v>
      </c>
    </row>
    <row r="947" spans="1:27" x14ac:dyDescent="0.2">
      <c r="A947" s="183">
        <v>7644</v>
      </c>
      <c r="B947" s="124" t="str">
        <f>VLOOKUP(A947,BASE.!$A$2:$T$878,2,FALSE)</f>
        <v>O.N.G. JUNTOS CREANDO FUTURO (O.N.G.  J.C.F.S.B)</v>
      </c>
      <c r="C947" s="124">
        <f>VLOOKUP(A947,BASE.!$A$2:$T$878,3,FALSE)</f>
        <v>651519810</v>
      </c>
      <c r="D947" s="124" t="str">
        <f>VLOOKUP(A947,BASE.!$A$2:$T$878,4,FALSE)</f>
        <v>Asociación de Derecho Privado.</v>
      </c>
      <c r="E947" s="124" t="str">
        <f>VLOOKUP(A947,BASE.!$A$2:$T$878,5,FALSE)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7" s="124" t="str">
        <f>VLOOKUP(A947,BASE.!$A$2:$T$878,6,FALSE)</f>
        <v xml:space="preserve">Certificado de Vigencia Folio Nº500184376928, otorgado el 04 de junio de 2018, del Servicio de Registro Civil e Identificación.
</v>
      </c>
      <c r="G947" s="124" t="str">
        <f>VLOOKUP(A947,BASE.!$A$2:$T$878,7,FALSE)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7" s="124" t="str">
        <f>VLOOKUP(A947,BASE.!$A$2:$T$878,8,FALSE)</f>
        <v xml:space="preserve">Presidente: 
LUIS RODRIGUEZ CABRERA, 
Secretaria: 
  TERESA FLORES MAZA, 
Tesorero:
MAURICIO REYES MELO, 
</v>
      </c>
      <c r="I947" s="124" t="str">
        <f>VLOOKUP(A947,BASE.!$A$2:$T$878,9,FALSE)</f>
        <v>04 años</v>
      </c>
      <c r="J947" s="124" t="str">
        <f>VLOOKUP(A947,BASE.!$A$2:$T$878,10,FALSE)</f>
        <v>Del 21 de diciembre de 2017 al 21 de diciembre de 2021.</v>
      </c>
      <c r="K947" s="124" t="str">
        <f>VLOOKUP(A947,BASE.!$A$2:$T$878,11,FALSE)</f>
        <v xml:space="preserve">Presidente: 
LUIS RODRIGUEZ CABRERA, 
</v>
      </c>
      <c r="L947" s="124" t="str">
        <f>VLOOKUP(A947,BASE.!$A$2:$T$878,12,FALSE)</f>
        <v xml:space="preserve"> Santa Teresa N°814, villa valles de Chile, comuna de Santa Barbara, Región del Bio Bio.
</v>
      </c>
      <c r="M947" s="124" t="str">
        <f>VLOOKUP(A947,BASE.!$A$2:$T$878,13,FALSE)</f>
        <v>VIII</v>
      </c>
      <c r="N947" s="124" t="str">
        <f>VLOOKUP(A947,BASE.!$A$2:$T$878,14,FALSE)</f>
        <v>Santa Barbara</v>
      </c>
      <c r="O947" s="124">
        <f>VLOOKUP(A947,BASE.!$A$2:$T$878,15,FALSE)</f>
        <v>0</v>
      </c>
      <c r="P947" s="124">
        <f>VLOOKUP(A947,BASE.!$A$2:$T$878,16,FALSE)</f>
        <v>0</v>
      </c>
      <c r="Q947" s="124">
        <f>VLOOKUP(A947,BASE.!$A$2:$T$878,17,FALSE)</f>
        <v>0</v>
      </c>
      <c r="R947" s="124" t="str">
        <f>VLOOKUP(A947,BASE.!$A$2:$T$878,18,FALSE)</f>
        <v xml:space="preserve">93401: Institución de Asistencia Social 
</v>
      </c>
      <c r="S947" s="124" t="str">
        <f>VLOOKUP(A947,BASE.!$A$2:$T$878,19,FALSE)</f>
        <v xml:space="preserve">Antecedentes financieros correspondientes al año 2019, aprobados por el Subdepartamento de Supervisión Nacional. </v>
      </c>
      <c r="T947" s="169">
        <f>VLOOKUP(A947,BASE.!$A$2:$T$878,20,FALSE)</f>
        <v>43165</v>
      </c>
      <c r="U947" s="183">
        <v>7644</v>
      </c>
      <c r="V947" s="184">
        <v>32741485</v>
      </c>
      <c r="W947" s="184">
        <v>79851719</v>
      </c>
      <c r="X947" s="170">
        <v>44286</v>
      </c>
      <c r="Y947" s="166" t="s">
        <v>7879</v>
      </c>
      <c r="Z947" s="166" t="s">
        <v>7880</v>
      </c>
      <c r="AA947" s="183" t="s">
        <v>8077</v>
      </c>
    </row>
    <row r="948" spans="1:27" x14ac:dyDescent="0.2">
      <c r="A948" s="183">
        <v>7644</v>
      </c>
      <c r="B948" s="124" t="str">
        <f>VLOOKUP(A948,BASE.!$A$2:$T$878,2,FALSE)</f>
        <v>O.N.G. JUNTOS CREANDO FUTURO (O.N.G.  J.C.F.S.B)</v>
      </c>
      <c r="C948" s="124">
        <f>VLOOKUP(A948,BASE.!$A$2:$T$878,3,FALSE)</f>
        <v>651519810</v>
      </c>
      <c r="D948" s="124" t="str">
        <f>VLOOKUP(A948,BASE.!$A$2:$T$878,4,FALSE)</f>
        <v>Asociación de Derecho Privado.</v>
      </c>
      <c r="E948" s="124" t="str">
        <f>VLOOKUP(A948,BASE.!$A$2:$T$878,5,FALSE)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48" s="124" t="str">
        <f>VLOOKUP(A948,BASE.!$A$2:$T$878,6,FALSE)</f>
        <v xml:space="preserve">Certificado de Vigencia Folio Nº500184376928, otorgado el 04 de junio de 2018, del Servicio de Registro Civil e Identificación.
</v>
      </c>
      <c r="G948" s="124" t="str">
        <f>VLOOKUP(A948,BASE.!$A$2:$T$878,7,FALSE)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48" s="124" t="str">
        <f>VLOOKUP(A948,BASE.!$A$2:$T$878,8,FALSE)</f>
        <v xml:space="preserve">Presidente: 
LUIS RODRIGUEZ CABRERA, 
Secretaria: 
  TERESA FLORES MAZA, 
Tesorero:
MAURICIO REYES MELO, 
</v>
      </c>
      <c r="I948" s="124" t="str">
        <f>VLOOKUP(A948,BASE.!$A$2:$T$878,9,FALSE)</f>
        <v>04 años</v>
      </c>
      <c r="J948" s="124" t="str">
        <f>VLOOKUP(A948,BASE.!$A$2:$T$878,10,FALSE)</f>
        <v>Del 21 de diciembre de 2017 al 21 de diciembre de 2021.</v>
      </c>
      <c r="K948" s="124" t="str">
        <f>VLOOKUP(A948,BASE.!$A$2:$T$878,11,FALSE)</f>
        <v xml:space="preserve">Presidente: 
LUIS RODRIGUEZ CABRERA, 
</v>
      </c>
      <c r="L948" s="124" t="str">
        <f>VLOOKUP(A948,BASE.!$A$2:$T$878,12,FALSE)</f>
        <v xml:space="preserve"> Santa Teresa N°814, villa valles de Chile, comuna de Santa Barbara, Región del Bio Bio.
</v>
      </c>
      <c r="M948" s="124" t="str">
        <f>VLOOKUP(A948,BASE.!$A$2:$T$878,13,FALSE)</f>
        <v>VIII</v>
      </c>
      <c r="N948" s="124" t="str">
        <f>VLOOKUP(A948,BASE.!$A$2:$T$878,14,FALSE)</f>
        <v>Santa Barbara</v>
      </c>
      <c r="O948" s="124">
        <f>VLOOKUP(A948,BASE.!$A$2:$T$878,15,FALSE)</f>
        <v>0</v>
      </c>
      <c r="P948" s="124">
        <f>VLOOKUP(A948,BASE.!$A$2:$T$878,16,FALSE)</f>
        <v>0</v>
      </c>
      <c r="Q948" s="124">
        <f>VLOOKUP(A948,BASE.!$A$2:$T$878,17,FALSE)</f>
        <v>0</v>
      </c>
      <c r="R948" s="124" t="str">
        <f>VLOOKUP(A948,BASE.!$A$2:$T$878,18,FALSE)</f>
        <v xml:space="preserve">93401: Institución de Asistencia Social 
</v>
      </c>
      <c r="S948" s="124" t="str">
        <f>VLOOKUP(A948,BASE.!$A$2:$T$878,19,FALSE)</f>
        <v xml:space="preserve">Antecedentes financieros correspondientes al año 2019, aprobados por el Subdepartamento de Supervisión Nacional. </v>
      </c>
      <c r="T948" s="169">
        <f>VLOOKUP(A948,BASE.!$A$2:$T$878,20,FALSE)</f>
        <v>43165</v>
      </c>
      <c r="U948" s="183">
        <v>7644</v>
      </c>
      <c r="V948" s="184">
        <v>14102225</v>
      </c>
      <c r="W948" s="184">
        <v>32570156</v>
      </c>
      <c r="X948" s="170">
        <v>44286</v>
      </c>
      <c r="Y948" s="166" t="s">
        <v>7879</v>
      </c>
      <c r="Z948" s="166" t="s">
        <v>7880</v>
      </c>
      <c r="AA948" s="183" t="s">
        <v>7938</v>
      </c>
    </row>
    <row r="949" spans="1:27" x14ac:dyDescent="0.2">
      <c r="A949" s="183">
        <v>7645</v>
      </c>
      <c r="B949" s="124" t="str">
        <f>VLOOKUP(A949,BASE.!$A$2:$T$878,2,FALSE)</f>
        <v xml:space="preserve">
Fundación Talita Kum.
</v>
      </c>
      <c r="C949" s="124">
        <f>VLOOKUP(A949,BASE.!$A$2:$T$878,3,FALSE)</f>
        <v>651539161</v>
      </c>
      <c r="D949" s="124" t="str">
        <f>VLOOKUP(A949,BASE.!$A$2:$T$878,4,FALSE)</f>
        <v>Fundación de Derecho Privado</v>
      </c>
      <c r="E949" s="124" t="str">
        <f>VLOOKUP(A949,BASE.!$A$2:$T$878,5,FALSE)</f>
        <v xml:space="preserve">Inscripción N° 266596, de fecha 10 de noviembre de 2017. 
</v>
      </c>
      <c r="F949" s="124" t="str">
        <f>VLOOKUP(A949,BASE.!$A$2:$T$878,6,FALSE)</f>
        <v>Certificado de Vigencia, folio 500334276815, de fecha 29 de julio de 2020, emitido por el Servicio de Registro Civil e Identificación.</v>
      </c>
      <c r="G949" s="124" t="str">
        <f>VLOOKUP(A949,BASE.!$A$2:$T$878,7,FALSE)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49" s="124" t="str">
        <f>VLOOKUP(A949,BASE.!$A$2:$T$878,8,FALSE)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49" s="124" t="str">
        <f>VLOOKUP(A949,BASE.!$A$2:$T$878,9,FALSE)</f>
        <v xml:space="preserve">Durarán tres años en sus cargos. 
</v>
      </c>
      <c r="J949" s="124" t="str">
        <f>VLOOKUP(A949,BASE.!$A$2:$T$878,10,FALSE)</f>
        <v>19 de octubre de 2017 al 10 de noviembre de 2020. (Directorio elegido en el acta de constitución, señala en el artículo Primero Transitorio, que durarán 3 años a contar de la fecha de inscripción ante el Servicio de Registro Civil e Identificación</v>
      </c>
      <c r="K949" s="124" t="str">
        <f>VLOOKUP(A949,BASE.!$A$2:$T$878,11,FALSE)</f>
        <v xml:space="preserve">Presidente: 
Guillermo Alfonso Montecinos Rojas    
Poder especial: 
Evelyn Paola Garrote Jirón
</v>
      </c>
      <c r="L949" s="124" t="str">
        <f>VLOOKUP(A949,BASE.!$A$2:$T$878,12,FALSE)</f>
        <v xml:space="preserve">Av. Jorge Montt  N° 1630, departamento 211, comuna de Viña del Mar, Región de Valparaíso.
</v>
      </c>
      <c r="M949" s="124" t="str">
        <f>VLOOKUP(A949,BASE.!$A$2:$T$878,13,FALSE)</f>
        <v>V</v>
      </c>
      <c r="N949" s="124" t="str">
        <f>VLOOKUP(A949,BASE.!$A$2:$T$878,14,FALSE)</f>
        <v>Viña del Mar</v>
      </c>
      <c r="O949" s="124" t="str">
        <f>VLOOKUP(A949,BASE.!$A$2:$T$878,15,FALSE)</f>
        <v>32-211-0125</v>
      </c>
      <c r="P949" s="124" t="str">
        <f>VLOOKUP(A949,BASE.!$A$2:$T$878,16,FALSE)</f>
        <v xml:space="preserve"> 
fund.talitakum@gmail.com</v>
      </c>
      <c r="Q949" s="124">
        <f>VLOOKUP(A949,BASE.!$A$2:$T$878,17,FALSE)</f>
        <v>0</v>
      </c>
      <c r="R949" s="124" t="str">
        <f>VLOOKUP(A949,BASE.!$A$2:$T$878,18,FALSE)</f>
        <v>93401: Instituciones de asistencia social.</v>
      </c>
      <c r="S949" s="124" t="str">
        <f>VLOOKUP(A949,BASE.!$A$2:$T$878,19,FALSE)</f>
        <v xml:space="preserve">Certificado de antecedentes financieros correspondientes al año 2019, aprobados por el  Subdepartamento de Supervisión Financiera Nacional.
</v>
      </c>
      <c r="T949" s="169">
        <f>VLOOKUP(A949,BASE.!$A$2:$T$878,20,FALSE)</f>
        <v>43180</v>
      </c>
      <c r="U949" s="183">
        <v>7645</v>
      </c>
      <c r="V949" s="184">
        <v>82175579</v>
      </c>
      <c r="W949" s="184">
        <v>273382469</v>
      </c>
      <c r="X949" s="170">
        <v>44286</v>
      </c>
      <c r="Y949" s="166" t="s">
        <v>7879</v>
      </c>
      <c r="Z949" s="166" t="s">
        <v>7880</v>
      </c>
      <c r="AA949" s="183" t="s">
        <v>7900</v>
      </c>
    </row>
    <row r="950" spans="1:27" x14ac:dyDescent="0.2">
      <c r="A950" s="183">
        <v>7645</v>
      </c>
      <c r="B950" s="124" t="str">
        <f>VLOOKUP(A950,BASE.!$A$2:$T$878,2,FALSE)</f>
        <v xml:space="preserve">
Fundación Talita Kum.
</v>
      </c>
      <c r="C950" s="124">
        <f>VLOOKUP(A950,BASE.!$A$2:$T$878,3,FALSE)</f>
        <v>651539161</v>
      </c>
      <c r="D950" s="124" t="str">
        <f>VLOOKUP(A950,BASE.!$A$2:$T$878,4,FALSE)</f>
        <v>Fundación de Derecho Privado</v>
      </c>
      <c r="E950" s="124" t="str">
        <f>VLOOKUP(A950,BASE.!$A$2:$T$878,5,FALSE)</f>
        <v xml:space="preserve">Inscripción N° 266596, de fecha 10 de noviembre de 2017. 
</v>
      </c>
      <c r="F950" s="124" t="str">
        <f>VLOOKUP(A950,BASE.!$A$2:$T$878,6,FALSE)</f>
        <v>Certificado de Vigencia, folio 500334276815, de fecha 29 de julio de 2020, emitido por el Servicio de Registro Civil e Identificación.</v>
      </c>
      <c r="G950" s="124" t="str">
        <f>VLOOKUP(A950,BASE.!$A$2:$T$878,7,FALSE)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0" s="124" t="str">
        <f>VLOOKUP(A950,BASE.!$A$2:$T$878,8,FALSE)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0" s="124" t="str">
        <f>VLOOKUP(A950,BASE.!$A$2:$T$878,9,FALSE)</f>
        <v xml:space="preserve">Durarán tres años en sus cargos. 
</v>
      </c>
      <c r="J950" s="124" t="str">
        <f>VLOOKUP(A950,BASE.!$A$2:$T$878,10,FALSE)</f>
        <v>19 de octubre de 2017 al 10 de noviembre de 2020. (Directorio elegido en el acta de constitución, señala en el artículo Primero Transitorio, que durarán 3 años a contar de la fecha de inscripción ante el Servicio de Registro Civil e Identificación</v>
      </c>
      <c r="K950" s="124" t="str">
        <f>VLOOKUP(A950,BASE.!$A$2:$T$878,11,FALSE)</f>
        <v xml:space="preserve">Presidente: 
Guillermo Alfonso Montecinos Rojas    
Poder especial: 
Evelyn Paola Garrote Jirón
</v>
      </c>
      <c r="L950" s="124" t="str">
        <f>VLOOKUP(A950,BASE.!$A$2:$T$878,12,FALSE)</f>
        <v xml:space="preserve">Av. Jorge Montt  N° 1630, departamento 211, comuna de Viña del Mar, Región de Valparaíso.
</v>
      </c>
      <c r="M950" s="124" t="str">
        <f>VLOOKUP(A950,BASE.!$A$2:$T$878,13,FALSE)</f>
        <v>V</v>
      </c>
      <c r="N950" s="124" t="str">
        <f>VLOOKUP(A950,BASE.!$A$2:$T$878,14,FALSE)</f>
        <v>Viña del Mar</v>
      </c>
      <c r="O950" s="124" t="str">
        <f>VLOOKUP(A950,BASE.!$A$2:$T$878,15,FALSE)</f>
        <v>32-211-0125</v>
      </c>
      <c r="P950" s="124" t="str">
        <f>VLOOKUP(A950,BASE.!$A$2:$T$878,16,FALSE)</f>
        <v xml:space="preserve"> 
fund.talitakum@gmail.com</v>
      </c>
      <c r="Q950" s="124">
        <f>VLOOKUP(A950,BASE.!$A$2:$T$878,17,FALSE)</f>
        <v>0</v>
      </c>
      <c r="R950" s="124" t="str">
        <f>VLOOKUP(A950,BASE.!$A$2:$T$878,18,FALSE)</f>
        <v>93401: Instituciones de asistencia social.</v>
      </c>
      <c r="S950" s="124" t="str">
        <f>VLOOKUP(A950,BASE.!$A$2:$T$878,19,FALSE)</f>
        <v xml:space="preserve">Certificado de antecedentes financieros correspondientes al año 2019, aprobados por el  Subdepartamento de Supervisión Financiera Nacional.
</v>
      </c>
      <c r="T950" s="169">
        <f>VLOOKUP(A950,BASE.!$A$2:$T$878,20,FALSE)</f>
        <v>43180</v>
      </c>
      <c r="U950" s="183">
        <v>7645</v>
      </c>
      <c r="V950" s="184">
        <v>27853082</v>
      </c>
      <c r="W950" s="184">
        <v>104395992</v>
      </c>
      <c r="X950" s="170">
        <v>44286</v>
      </c>
      <c r="Y950" s="166" t="s">
        <v>7879</v>
      </c>
      <c r="Z950" s="166" t="s">
        <v>7880</v>
      </c>
      <c r="AA950" s="183" t="s">
        <v>7954</v>
      </c>
    </row>
    <row r="951" spans="1:27" x14ac:dyDescent="0.2">
      <c r="A951" s="183">
        <v>7645</v>
      </c>
      <c r="B951" s="124" t="str">
        <f>VLOOKUP(A951,BASE.!$A$2:$T$878,2,FALSE)</f>
        <v xml:space="preserve">
Fundación Talita Kum.
</v>
      </c>
      <c r="C951" s="124">
        <f>VLOOKUP(A951,BASE.!$A$2:$T$878,3,FALSE)</f>
        <v>651539161</v>
      </c>
      <c r="D951" s="124" t="str">
        <f>VLOOKUP(A951,BASE.!$A$2:$T$878,4,FALSE)</f>
        <v>Fundación de Derecho Privado</v>
      </c>
      <c r="E951" s="124" t="str">
        <f>VLOOKUP(A951,BASE.!$A$2:$T$878,5,FALSE)</f>
        <v xml:space="preserve">Inscripción N° 266596, de fecha 10 de noviembre de 2017. 
</v>
      </c>
      <c r="F951" s="124" t="str">
        <f>VLOOKUP(A951,BASE.!$A$2:$T$878,6,FALSE)</f>
        <v>Certificado de Vigencia, folio 500334276815, de fecha 29 de julio de 2020, emitido por el Servicio de Registro Civil e Identificación.</v>
      </c>
      <c r="G951" s="124" t="str">
        <f>VLOOKUP(A951,BASE.!$A$2:$T$878,7,FALSE)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51" s="124" t="str">
        <f>VLOOKUP(A951,BASE.!$A$2:$T$878,8,FALSE)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51" s="124" t="str">
        <f>VLOOKUP(A951,BASE.!$A$2:$T$878,9,FALSE)</f>
        <v xml:space="preserve">Durarán tres años en sus cargos. 
</v>
      </c>
      <c r="J951" s="124" t="str">
        <f>VLOOKUP(A951,BASE.!$A$2:$T$878,10,FALSE)</f>
        <v>19 de octubre de 2017 al 10 de noviembre de 2020. (Directorio elegido en el acta de constitución, señala en el artículo Primero Transitorio, que durarán 3 años a contar de la fecha de inscripción ante el Servicio de Registro Civil e Identificación</v>
      </c>
      <c r="K951" s="124" t="str">
        <f>VLOOKUP(A951,BASE.!$A$2:$T$878,11,FALSE)</f>
        <v xml:space="preserve">Presidente: 
Guillermo Alfonso Montecinos Rojas    
Poder especial: 
Evelyn Paola Garrote Jirón
</v>
      </c>
      <c r="L951" s="124" t="str">
        <f>VLOOKUP(A951,BASE.!$A$2:$T$878,12,FALSE)</f>
        <v xml:space="preserve">Av. Jorge Montt  N° 1630, departamento 211, comuna de Viña del Mar, Región de Valparaíso.
</v>
      </c>
      <c r="M951" s="124" t="str">
        <f>VLOOKUP(A951,BASE.!$A$2:$T$878,13,FALSE)</f>
        <v>V</v>
      </c>
      <c r="N951" s="124" t="str">
        <f>VLOOKUP(A951,BASE.!$A$2:$T$878,14,FALSE)</f>
        <v>Viña del Mar</v>
      </c>
      <c r="O951" s="124" t="str">
        <f>VLOOKUP(A951,BASE.!$A$2:$T$878,15,FALSE)</f>
        <v>32-211-0125</v>
      </c>
      <c r="P951" s="124" t="str">
        <f>VLOOKUP(A951,BASE.!$A$2:$T$878,16,FALSE)</f>
        <v xml:space="preserve"> 
fund.talitakum@gmail.com</v>
      </c>
      <c r="Q951" s="124">
        <f>VLOOKUP(A951,BASE.!$A$2:$T$878,17,FALSE)</f>
        <v>0</v>
      </c>
      <c r="R951" s="124" t="str">
        <f>VLOOKUP(A951,BASE.!$A$2:$T$878,18,FALSE)</f>
        <v>93401: Instituciones de asistencia social.</v>
      </c>
      <c r="S951" s="124" t="str">
        <f>VLOOKUP(A951,BASE.!$A$2:$T$878,19,FALSE)</f>
        <v xml:space="preserve">Certificado de antecedentes financieros correspondientes al año 2019, aprobados por el  Subdepartamento de Supervisión Financiera Nacional.
</v>
      </c>
      <c r="T951" s="169">
        <f>VLOOKUP(A951,BASE.!$A$2:$T$878,20,FALSE)</f>
        <v>43180</v>
      </c>
      <c r="U951" s="183">
        <v>7645</v>
      </c>
      <c r="V951" s="184">
        <v>16809000</v>
      </c>
      <c r="W951" s="184">
        <v>50944200</v>
      </c>
      <c r="X951" s="170">
        <v>44286</v>
      </c>
      <c r="Y951" s="166" t="s">
        <v>7879</v>
      </c>
      <c r="Z951" s="166" t="s">
        <v>7880</v>
      </c>
      <c r="AA951" s="183" t="s">
        <v>7960</v>
      </c>
    </row>
    <row r="952" spans="1:27" x14ac:dyDescent="0.2">
      <c r="A952" s="183">
        <v>7650</v>
      </c>
      <c r="B952" s="124" t="str">
        <f>VLOOKUP(A952,BASE.!$A$2:$T$878,2,FALSE)</f>
        <v>Corporación Integral Educativa y Social para el Desarrollo de la Comunidad- (JUEGATELA)</v>
      </c>
      <c r="C952" s="124">
        <f>VLOOKUP(A952,BASE.!$A$2:$T$878,3,FALSE)</f>
        <v>651589657</v>
      </c>
      <c r="D952" s="124" t="str">
        <f>VLOOKUP(A952,BASE.!$A$2:$T$878,4,FALSE)</f>
        <v>Asociación de Derecho Privado, sin fines de lucro</v>
      </c>
      <c r="E952" s="124" t="str">
        <f>VLOOKUP(A952,BASE.!$A$2:$T$878,5,FALSE)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2" s="124" t="str">
        <f>VLOOKUP(A952,BASE.!$A$2:$T$878,6,FALSE)</f>
        <v xml:space="preserve">Certificado de Vigencia, folio Nº 354142488, de fecha 04 de noviembre de 2020, del Servicio del Registro Civil e Identificación.
</v>
      </c>
      <c r="G952" s="124" t="str">
        <f>VLOOKUP(A952,BASE.!$A$2:$T$878,7,FALSE)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2" s="124" t="str">
        <f>VLOOKUP(A952,BASE.!$A$2:$T$878,8,FALSE)</f>
        <v xml:space="preserve">Presidente: 
Felipe Andrés Medina Velásquez, 
Secretario:
Edson Brito Araya, RUT Nº                
Tesorera:
Cristina Jacqueline León Carvajal,                                                                         Directora:
Pamela Medina Velasquez RUN N° 16.785.972-0
</v>
      </c>
      <c r="I952" s="124" t="str">
        <f>VLOOKUP(A952,BASE.!$A$2:$T$878,9,FALSE)</f>
        <v>Durarán 3años en sus cargos por estatutos</v>
      </c>
      <c r="J952" s="124" t="str">
        <f>VLOOKUP(A952,BASE.!$A$2:$T$878,10,FALSE)</f>
        <v xml:space="preserve">De 17 de abril de 2020 a 17 de abril de 2023.
</v>
      </c>
      <c r="K952" s="124" t="str">
        <f>VLOOKUP(A952,BASE.!$A$2:$T$878,11,FALSE)</f>
        <v xml:space="preserve">Presidente: 
Felipe Andrés Medina Velásquez, 
</v>
      </c>
      <c r="L952" s="124" t="str">
        <f>VLOOKUP(A952,BASE.!$A$2:$T$878,12,FALSE)</f>
        <v xml:space="preserve">Tomás Moro N° 1431, comuna de Las Condes, Región Metropolitana.
</v>
      </c>
      <c r="M952" s="124" t="str">
        <f>VLOOKUP(A952,BASE.!$A$2:$T$878,13,FALSE)</f>
        <v>XIII</v>
      </c>
      <c r="N952" s="124" t="str">
        <f>VLOOKUP(A952,BASE.!$A$2:$T$878,14,FALSE)</f>
        <v>Las Condes</v>
      </c>
      <c r="O952" s="124" t="str">
        <f>VLOOKUP(A952,BASE.!$A$2:$T$878,15,FALSE)</f>
        <v>934105466- 971635538</v>
      </c>
      <c r="P952" s="124" t="str">
        <f>VLOOKUP(A952,BASE.!$A$2:$T$878,16,FALSE)</f>
        <v>info@juegatela.cl</v>
      </c>
      <c r="Q952" s="124">
        <f>VLOOKUP(A952,BASE.!$A$2:$T$878,17,FALSE)</f>
        <v>0</v>
      </c>
      <c r="R952" s="124" t="str">
        <f>VLOOKUP(A952,BASE.!$A$2:$T$878,18,FALSE)</f>
        <v>93401: Instituciones de Asistencia Social.</v>
      </c>
      <c r="S952" s="124" t="str">
        <f>VLOOKUP(A952,BASE.!$A$2:$T$878,19,FALSE)</f>
        <v xml:space="preserve">Antecedentes financieros correspondientes al año 2019, aprobados por el Subdepartamento de Supervisión Financiera
</v>
      </c>
      <c r="T952" s="169">
        <f>VLOOKUP(A952,BASE.!$A$2:$T$878,20,FALSE)</f>
        <v>43276</v>
      </c>
      <c r="U952" s="183">
        <v>7650</v>
      </c>
      <c r="V952" s="184">
        <v>16959949</v>
      </c>
      <c r="W952" s="184">
        <v>25191711</v>
      </c>
      <c r="X952" s="170">
        <v>44286</v>
      </c>
      <c r="Y952" s="166" t="s">
        <v>7879</v>
      </c>
      <c r="Z952" s="166" t="s">
        <v>7880</v>
      </c>
      <c r="AA952" s="183" t="s">
        <v>8650</v>
      </c>
    </row>
    <row r="953" spans="1:27" x14ac:dyDescent="0.2">
      <c r="A953" s="183">
        <v>7650</v>
      </c>
      <c r="B953" s="124" t="str">
        <f>VLOOKUP(A953,BASE.!$A$2:$T$878,2,FALSE)</f>
        <v>Corporación Integral Educativa y Social para el Desarrollo de la Comunidad- (JUEGATELA)</v>
      </c>
      <c r="C953" s="124">
        <f>VLOOKUP(A953,BASE.!$A$2:$T$878,3,FALSE)</f>
        <v>651589657</v>
      </c>
      <c r="D953" s="124" t="str">
        <f>VLOOKUP(A953,BASE.!$A$2:$T$878,4,FALSE)</f>
        <v>Asociación de Derecho Privado, sin fines de lucro</v>
      </c>
      <c r="E953" s="124" t="str">
        <f>VLOOKUP(A953,BASE.!$A$2:$T$878,5,FALSE)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3" s="124" t="str">
        <f>VLOOKUP(A953,BASE.!$A$2:$T$878,6,FALSE)</f>
        <v xml:space="preserve">Certificado de Vigencia, folio Nº 354142488, de fecha 04 de noviembre de 2020, del Servicio del Registro Civil e Identificación.
</v>
      </c>
      <c r="G953" s="124" t="str">
        <f>VLOOKUP(A953,BASE.!$A$2:$T$878,7,FALSE)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3" s="124" t="str">
        <f>VLOOKUP(A953,BASE.!$A$2:$T$878,8,FALSE)</f>
        <v xml:space="preserve">Presidente: 
Felipe Andrés Medina Velásquez, 
Secretario:
Edson Brito Araya, RUT Nº                
Tesorera:
Cristina Jacqueline León Carvajal,                                                                         Directora:
Pamela Medina Velasquez RUN N° 16.785.972-0
</v>
      </c>
      <c r="I953" s="124" t="str">
        <f>VLOOKUP(A953,BASE.!$A$2:$T$878,9,FALSE)</f>
        <v>Durarán 3años en sus cargos por estatutos</v>
      </c>
      <c r="J953" s="124" t="str">
        <f>VLOOKUP(A953,BASE.!$A$2:$T$878,10,FALSE)</f>
        <v xml:space="preserve">De 17 de abril de 2020 a 17 de abril de 2023.
</v>
      </c>
      <c r="K953" s="124" t="str">
        <f>VLOOKUP(A953,BASE.!$A$2:$T$878,11,FALSE)</f>
        <v xml:space="preserve">Presidente: 
Felipe Andrés Medina Velásquez, 
</v>
      </c>
      <c r="L953" s="124" t="str">
        <f>VLOOKUP(A953,BASE.!$A$2:$T$878,12,FALSE)</f>
        <v xml:space="preserve">Tomás Moro N° 1431, comuna de Las Condes, Región Metropolitana.
</v>
      </c>
      <c r="M953" s="124" t="str">
        <f>VLOOKUP(A953,BASE.!$A$2:$T$878,13,FALSE)</f>
        <v>XIII</v>
      </c>
      <c r="N953" s="124" t="str">
        <f>VLOOKUP(A953,BASE.!$A$2:$T$878,14,FALSE)</f>
        <v>Las Condes</v>
      </c>
      <c r="O953" s="124" t="str">
        <f>VLOOKUP(A953,BASE.!$A$2:$T$878,15,FALSE)</f>
        <v>934105466- 971635538</v>
      </c>
      <c r="P953" s="124" t="str">
        <f>VLOOKUP(A953,BASE.!$A$2:$T$878,16,FALSE)</f>
        <v>info@juegatela.cl</v>
      </c>
      <c r="Q953" s="124">
        <f>VLOOKUP(A953,BASE.!$A$2:$T$878,17,FALSE)</f>
        <v>0</v>
      </c>
      <c r="R953" s="124" t="str">
        <f>VLOOKUP(A953,BASE.!$A$2:$T$878,18,FALSE)</f>
        <v>93401: Instituciones de Asistencia Social.</v>
      </c>
      <c r="S953" s="124" t="str">
        <f>VLOOKUP(A953,BASE.!$A$2:$T$878,19,FALSE)</f>
        <v xml:space="preserve">Antecedentes financieros correspondientes al año 2019, aprobados por el Subdepartamento de Supervisión Financiera
</v>
      </c>
      <c r="T953" s="169">
        <f>VLOOKUP(A953,BASE.!$A$2:$T$878,20,FALSE)</f>
        <v>43276</v>
      </c>
      <c r="U953" s="183">
        <v>7650</v>
      </c>
      <c r="V953" s="184">
        <v>6413280</v>
      </c>
      <c r="W953" s="184">
        <v>19239840</v>
      </c>
      <c r="X953" s="170">
        <v>44286</v>
      </c>
      <c r="Y953" s="166" t="s">
        <v>7879</v>
      </c>
      <c r="Z953" s="166" t="s">
        <v>7880</v>
      </c>
      <c r="AA953" s="183" t="s">
        <v>7950</v>
      </c>
    </row>
    <row r="954" spans="1:27" x14ac:dyDescent="0.2">
      <c r="A954" s="183">
        <v>7650</v>
      </c>
      <c r="B954" s="124" t="str">
        <f>VLOOKUP(A954,BASE.!$A$2:$T$878,2,FALSE)</f>
        <v>Corporación Integral Educativa y Social para el Desarrollo de la Comunidad- (JUEGATELA)</v>
      </c>
      <c r="C954" s="124">
        <f>VLOOKUP(A954,BASE.!$A$2:$T$878,3,FALSE)</f>
        <v>651589657</v>
      </c>
      <c r="D954" s="124" t="str">
        <f>VLOOKUP(A954,BASE.!$A$2:$T$878,4,FALSE)</f>
        <v>Asociación de Derecho Privado, sin fines de lucro</v>
      </c>
      <c r="E954" s="124" t="str">
        <f>VLOOKUP(A954,BASE.!$A$2:$T$878,5,FALSE)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54" s="124" t="str">
        <f>VLOOKUP(A954,BASE.!$A$2:$T$878,6,FALSE)</f>
        <v xml:space="preserve">Certificado de Vigencia, folio Nº 354142488, de fecha 04 de noviembre de 2020, del Servicio del Registro Civil e Identificación.
</v>
      </c>
      <c r="G954" s="124" t="str">
        <f>VLOOKUP(A954,BASE.!$A$2:$T$878,7,FALSE)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54" s="124" t="str">
        <f>VLOOKUP(A954,BASE.!$A$2:$T$878,8,FALSE)</f>
        <v xml:space="preserve">Presidente: 
Felipe Andrés Medina Velásquez, 
Secretario:
Edson Brito Araya, RUT Nº                
Tesorera:
Cristina Jacqueline León Carvajal,                                                                         Directora:
Pamela Medina Velasquez RUN N° 16.785.972-0
</v>
      </c>
      <c r="I954" s="124" t="str">
        <f>VLOOKUP(A954,BASE.!$A$2:$T$878,9,FALSE)</f>
        <v>Durarán 3años en sus cargos por estatutos</v>
      </c>
      <c r="J954" s="124" t="str">
        <f>VLOOKUP(A954,BASE.!$A$2:$T$878,10,FALSE)</f>
        <v xml:space="preserve">De 17 de abril de 2020 a 17 de abril de 2023.
</v>
      </c>
      <c r="K954" s="124" t="str">
        <f>VLOOKUP(A954,BASE.!$A$2:$T$878,11,FALSE)</f>
        <v xml:space="preserve">Presidente: 
Felipe Andrés Medina Velásquez, 
</v>
      </c>
      <c r="L954" s="124" t="str">
        <f>VLOOKUP(A954,BASE.!$A$2:$T$878,12,FALSE)</f>
        <v xml:space="preserve">Tomás Moro N° 1431, comuna de Las Condes, Región Metropolitana.
</v>
      </c>
      <c r="M954" s="124" t="str">
        <f>VLOOKUP(A954,BASE.!$A$2:$T$878,13,FALSE)</f>
        <v>XIII</v>
      </c>
      <c r="N954" s="124" t="str">
        <f>VLOOKUP(A954,BASE.!$A$2:$T$878,14,FALSE)</f>
        <v>Las Condes</v>
      </c>
      <c r="O954" s="124" t="str">
        <f>VLOOKUP(A954,BASE.!$A$2:$T$878,15,FALSE)</f>
        <v>934105466- 971635538</v>
      </c>
      <c r="P954" s="124" t="str">
        <f>VLOOKUP(A954,BASE.!$A$2:$T$878,16,FALSE)</f>
        <v>info@juegatela.cl</v>
      </c>
      <c r="Q954" s="124">
        <f>VLOOKUP(A954,BASE.!$A$2:$T$878,17,FALSE)</f>
        <v>0</v>
      </c>
      <c r="R954" s="124" t="str">
        <f>VLOOKUP(A954,BASE.!$A$2:$T$878,18,FALSE)</f>
        <v>93401: Instituciones de Asistencia Social.</v>
      </c>
      <c r="S954" s="124" t="str">
        <f>VLOOKUP(A954,BASE.!$A$2:$T$878,19,FALSE)</f>
        <v xml:space="preserve">Antecedentes financieros correspondientes al año 2019, aprobados por el Subdepartamento de Supervisión Financiera
</v>
      </c>
      <c r="T954" s="169">
        <f>VLOOKUP(A954,BASE.!$A$2:$T$878,20,FALSE)</f>
        <v>43276</v>
      </c>
      <c r="U954" s="183">
        <v>7650</v>
      </c>
      <c r="V954" s="184">
        <v>6413280</v>
      </c>
      <c r="W954" s="184">
        <v>19239840</v>
      </c>
      <c r="X954" s="170">
        <v>44286</v>
      </c>
      <c r="Y954" s="166" t="s">
        <v>7879</v>
      </c>
      <c r="Z954" s="166" t="s">
        <v>7880</v>
      </c>
      <c r="AA954" s="183" t="s">
        <v>7948</v>
      </c>
    </row>
    <row r="955" spans="1:27" x14ac:dyDescent="0.2">
      <c r="A955" s="183">
        <v>7652</v>
      </c>
      <c r="B955" s="124" t="str">
        <f>VLOOKUP(A955,BASE.!$A$2:$T$878,2,FALSE)</f>
        <v xml:space="preserve">Corporación de Ayuda a la Infancia Casa Montaña </v>
      </c>
      <c r="C955" s="124">
        <f>VLOOKUP(A955,BASE.!$A$2:$T$878,3,FALSE)</f>
        <v>659070006</v>
      </c>
      <c r="D955" s="124" t="str">
        <f>VLOOKUP(A955,BASE.!$A$2:$T$878,4,FALSE)</f>
        <v xml:space="preserve">Corporación de Derecho Privado. </v>
      </c>
      <c r="E955" s="124" t="str">
        <f>VLOOKUP(A955,BASE.!$A$2:$T$878,5,FALSE)</f>
        <v>Otorgada por Decreto Exento N° 716, de 22 de febrero de 2008, del Ministerio de Justicia y Derechos Humanos.</v>
      </c>
      <c r="F955" s="124" t="str">
        <f>VLOOKUP(A955,BASE.!$A$2:$T$878,6,FALSE)</f>
        <v>Certificado de Vigencia de Persona Jurídica sin Fines de Lucro, Folio N° 43413849, de 12 de enero de 2018, del Servicio de Registro Civil e Identificación.</v>
      </c>
      <c r="G955" s="124" t="str">
        <f>VLOOKUP(A955,BASE.!$A$2:$T$878,7,FALSE)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55" s="124" t="str">
        <f>VLOOKUP(A955,BASE.!$A$2:$T$878,8,FALSE)</f>
        <v xml:space="preserve">Presidente: 
John Paul Hernández, Pasaporte EEUU N° 546129340
Secretaria: 
Annette Viola Scifres, 
Tesorero: 
Marcelo Rodrigo Marcón, 
</v>
      </c>
      <c r="I955" s="124" t="str">
        <f>VLOOKUP(A955,BASE.!$A$2:$T$878,9,FALSE)</f>
        <v>anual</v>
      </c>
      <c r="J955" s="124" t="str">
        <f>VLOOKUP(A955,BASE.!$A$2:$T$878,10,FALSE)</f>
        <v>18 de mayo de 2020 al 18 de mayo de 2021</v>
      </c>
      <c r="K955" s="124" t="str">
        <f>VLOOKUP(A955,BASE.!$A$2:$T$878,11,FALSE)</f>
        <v xml:space="preserve">Presidente: 
John Paul Hernández, Pasaporte EEUU N° 546129340
Delegación de Poderes del Directorio (actúa individualmente):
Annette Viola Scifres, 
Facultades expresas de representante legal designado por Directorio
Marcelo Rodrigo Marcón
</v>
      </c>
      <c r="L955" s="124" t="str">
        <f>VLOOKUP(A955,BASE.!$A$2:$T$878,12,FALSE)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55" s="124" t="str">
        <f>VLOOKUP(A955,BASE.!$A$2:$T$878,13,FALSE)</f>
        <v>IV</v>
      </c>
      <c r="N955" s="124" t="str">
        <f>VLOOKUP(A955,BASE.!$A$2:$T$878,14,FALSE)</f>
        <v>vicuña</v>
      </c>
      <c r="O955" s="124" t="str">
        <f>VLOOKUP(A955,BASE.!$A$2:$T$878,15,FALSE)</f>
        <v>Teléfono: 51-2750123 y 56979374253</v>
      </c>
      <c r="P955" s="124" t="str">
        <f>VLOOKUP(A955,BASE.!$A$2:$T$878,16,FALSE)</f>
        <v>Correo electrónico: casamontana@yahoo.com                            mauricio.montero.ts@gmail.com</v>
      </c>
      <c r="Q955" s="124" t="str">
        <f>VLOOKUP(A955,BASE.!$A$2:$T$878,17,FALSE)</f>
        <v>Casilla 274</v>
      </c>
      <c r="R955" s="124" t="str">
        <f>VLOOKUP(A955,BASE.!$A$2:$T$878,18,FALSE)</f>
        <v xml:space="preserve">93401: Institución de Asistencia Social </v>
      </c>
      <c r="S955" s="124" t="str">
        <f>VLOOKUP(A955,BASE.!$A$2:$T$878,19,FALSE)</f>
        <v xml:space="preserve">Antecedentes financieros correspondientes al año 2019, aprobados por el Subdepartamento de Supervisión Financiera Nacional. </v>
      </c>
      <c r="T955" s="169">
        <f>VLOOKUP(A955,BASE.!$A$2:$T$878,20,FALSE)</f>
        <v>43307</v>
      </c>
      <c r="U955" s="183">
        <v>7652</v>
      </c>
      <c r="V955" s="184">
        <v>10980141</v>
      </c>
      <c r="W955" s="184">
        <v>28385508</v>
      </c>
      <c r="X955" s="170">
        <v>44286</v>
      </c>
      <c r="Y955" s="166" t="s">
        <v>7879</v>
      </c>
      <c r="Z955" s="166" t="s">
        <v>7880</v>
      </c>
      <c r="AA955" s="183" t="s">
        <v>7892</v>
      </c>
    </row>
    <row r="956" spans="1:27" x14ac:dyDescent="0.2">
      <c r="A956" s="183">
        <v>7652</v>
      </c>
      <c r="B956" s="124" t="str">
        <f>VLOOKUP(A956,BASE.!$A$2:$T$878,2,FALSE)</f>
        <v xml:space="preserve">Corporación de Ayuda a la Infancia Casa Montaña </v>
      </c>
      <c r="C956" s="124">
        <f>VLOOKUP(A956,BASE.!$A$2:$T$878,3,FALSE)</f>
        <v>659070006</v>
      </c>
      <c r="D956" s="124" t="str">
        <f>VLOOKUP(A956,BASE.!$A$2:$T$878,4,FALSE)</f>
        <v xml:space="preserve">Corporación de Derecho Privado. </v>
      </c>
      <c r="E956" s="124" t="str">
        <f>VLOOKUP(A956,BASE.!$A$2:$T$878,5,FALSE)</f>
        <v>Otorgada por Decreto Exento N° 716, de 22 de febrero de 2008, del Ministerio de Justicia y Derechos Humanos.</v>
      </c>
      <c r="F956" s="124" t="str">
        <f>VLOOKUP(A956,BASE.!$A$2:$T$878,6,FALSE)</f>
        <v>Certificado de Vigencia de Persona Jurídica sin Fines de Lucro, Folio N° 43413849, de 12 de enero de 2018, del Servicio de Registro Civil e Identificación.</v>
      </c>
      <c r="G956" s="124" t="str">
        <f>VLOOKUP(A956,BASE.!$A$2:$T$878,7,FALSE)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56" s="124" t="str">
        <f>VLOOKUP(A956,BASE.!$A$2:$T$878,8,FALSE)</f>
        <v xml:space="preserve">Presidente: 
John Paul Hernández, Pasaporte EEUU N° 546129340
Secretaria: 
Annette Viola Scifres, 
Tesorero: 
Marcelo Rodrigo Marcón, 
</v>
      </c>
      <c r="I956" s="124" t="str">
        <f>VLOOKUP(A956,BASE.!$A$2:$T$878,9,FALSE)</f>
        <v>anual</v>
      </c>
      <c r="J956" s="124" t="str">
        <f>VLOOKUP(A956,BASE.!$A$2:$T$878,10,FALSE)</f>
        <v>18 de mayo de 2020 al 18 de mayo de 2021</v>
      </c>
      <c r="K956" s="124" t="str">
        <f>VLOOKUP(A956,BASE.!$A$2:$T$878,11,FALSE)</f>
        <v xml:space="preserve">Presidente: 
John Paul Hernández, Pasaporte EEUU N° 546129340
Delegación de Poderes del Directorio (actúa individualmente):
Annette Viola Scifres, 
Facultades expresas de representante legal designado por Directorio
Marcelo Rodrigo Marcón
</v>
      </c>
      <c r="L956" s="124" t="str">
        <f>VLOOKUP(A956,BASE.!$A$2:$T$878,12,FALSE)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56" s="124" t="str">
        <f>VLOOKUP(A956,BASE.!$A$2:$T$878,13,FALSE)</f>
        <v>IV</v>
      </c>
      <c r="N956" s="124" t="str">
        <f>VLOOKUP(A956,BASE.!$A$2:$T$878,14,FALSE)</f>
        <v>vicuña</v>
      </c>
      <c r="O956" s="124" t="str">
        <f>VLOOKUP(A956,BASE.!$A$2:$T$878,15,FALSE)</f>
        <v>Teléfono: 51-2750123 y 56979374253</v>
      </c>
      <c r="P956" s="124" t="str">
        <f>VLOOKUP(A956,BASE.!$A$2:$T$878,16,FALSE)</f>
        <v>Correo electrónico: casamontana@yahoo.com                            mauricio.montero.ts@gmail.com</v>
      </c>
      <c r="Q956" s="124" t="str">
        <f>VLOOKUP(A956,BASE.!$A$2:$T$878,17,FALSE)</f>
        <v>Casilla 274</v>
      </c>
      <c r="R956" s="124" t="str">
        <f>VLOOKUP(A956,BASE.!$A$2:$T$878,18,FALSE)</f>
        <v xml:space="preserve">93401: Institución de Asistencia Social </v>
      </c>
      <c r="S956" s="124" t="str">
        <f>VLOOKUP(A956,BASE.!$A$2:$T$878,19,FALSE)</f>
        <v xml:space="preserve">Antecedentes financieros correspondientes al año 2019, aprobados por el Subdepartamento de Supervisión Financiera Nacional. </v>
      </c>
      <c r="T956" s="169">
        <f>VLOOKUP(A956,BASE.!$A$2:$T$878,20,FALSE)</f>
        <v>43307</v>
      </c>
      <c r="U956" s="183">
        <v>7652</v>
      </c>
      <c r="V956" s="184">
        <v>25576885</v>
      </c>
      <c r="W956" s="184">
        <v>69066812</v>
      </c>
      <c r="X956" s="170">
        <v>44286</v>
      </c>
      <c r="Y956" s="166" t="s">
        <v>7879</v>
      </c>
      <c r="Z956" s="166" t="s">
        <v>7880</v>
      </c>
      <c r="AA956" s="183" t="s">
        <v>7917</v>
      </c>
    </row>
    <row r="957" spans="1:27" x14ac:dyDescent="0.2">
      <c r="A957" s="183">
        <v>7655</v>
      </c>
      <c r="B957" s="124" t="str">
        <f>VLOOKUP(A957,BASE.!$A$2:$T$878,2,FALSE)</f>
        <v xml:space="preserve">
Fundación Pléyades
</v>
      </c>
      <c r="C957" s="124">
        <f>VLOOKUP(A957,BASE.!$A$2:$T$878,3,FALSE)</f>
        <v>652942806</v>
      </c>
      <c r="D957" s="124" t="str">
        <f>VLOOKUP(A957,BASE.!$A$2:$T$878,4,FALSE)</f>
        <v>Fundación de Derecho Privado</v>
      </c>
      <c r="E957" s="124" t="str">
        <f>VLOOKUP(A957,BASE.!$A$2:$T$878,5,FALSE)</f>
        <v xml:space="preserve">Otorgada por el Decreto Exento N° 1152, de 18 de diciembre de 2003, del Ministerio de Justicia y Derechos Humanos.
</v>
      </c>
      <c r="F957" s="124" t="str">
        <f>VLOOKUP(A957,BASE.!$A$2:$T$878,6,FALSE)</f>
        <v xml:space="preserve">Certificado de Vigencia Folio N° 500355131945, de 09 de noviembre de 2020, emitido por el Servicio de Registro Civil e Identificación.
</v>
      </c>
      <c r="G957" s="124" t="str">
        <f>VLOOKUP(A957,BASE.!$A$2:$T$878,7,FALSE)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57" s="124" t="str">
        <f>VLOOKUP(A957,BASE.!$A$2:$T$878,8,FALSE)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57" s="124" t="str">
        <f>VLOOKUP(A957,BASE.!$A$2:$T$878,9,FALSE)</f>
        <v>Durarán cinco años en sus cargos</v>
      </c>
      <c r="J957" s="124" t="str">
        <f>VLOOKUP(A957,BASE.!$A$2:$T$878,10,FALSE)</f>
        <v xml:space="preserve">13 de mayo de 2020 al 13 de mayo de 2025.
</v>
      </c>
      <c r="K957" s="124" t="str">
        <f>VLOOKUP(A957,BASE.!$A$2:$T$878,11,FALSE)</f>
        <v>Presidente: 
José Eleno Lagos Ortiz,
Poderes para actuar individualmente:
José Lagos Ortiz, 
Lorenzo Gálmez Elgueta, María Lucía Gálmez Elgueta</v>
      </c>
      <c r="L957" s="124" t="str">
        <f>VLOOKUP(A957,BASE.!$A$2:$T$878,12,FALSE)</f>
        <v>Huelén N° 85, Oficina 301</v>
      </c>
      <c r="M957" s="124" t="str">
        <f>VLOOKUP(A957,BASE.!$A$2:$T$878,13,FALSE)</f>
        <v>XIII</v>
      </c>
      <c r="N957" s="124" t="str">
        <f>VLOOKUP(A957,BASE.!$A$2:$T$878,14,FALSE)</f>
        <v xml:space="preserve">Providencia
</v>
      </c>
      <c r="O957" s="124" t="str">
        <f>VLOOKUP(A957,BASE.!$A$2:$T$878,15,FALSE)</f>
        <v xml:space="preserve">56 - 229833243
</v>
      </c>
      <c r="P957" s="124" t="str">
        <f>VLOOKUP(A957,BASE.!$A$2:$T$878,16,FALSE)</f>
        <v xml:space="preserve">anita.leal@pleyades.cl
</v>
      </c>
      <c r="Q957" s="124">
        <f>VLOOKUP(A957,BASE.!$A$2:$T$878,17,FALSE)</f>
        <v>0</v>
      </c>
      <c r="R957" s="124" t="str">
        <f>VLOOKUP(A957,BASE.!$A$2:$T$878,18,FALSE)</f>
        <v>93401: Instituciones de asistencia social.</v>
      </c>
      <c r="S957" s="124" t="str">
        <f>VLOOKUP(A957,BASE.!$A$2:$T$878,19,FALSE)</f>
        <v>Certificado de antecedentes financieros correspondientes al año 2019  aprobado por el Subdepartamento de Supervisión  Financiera Nacional.</v>
      </c>
      <c r="T957" s="169">
        <f>VLOOKUP(A957,BASE.!$A$2:$T$878,20,FALSE)</f>
        <v>43353</v>
      </c>
      <c r="U957" s="183">
        <v>7655</v>
      </c>
      <c r="V957" s="184">
        <v>9688776</v>
      </c>
      <c r="W957" s="184">
        <v>29562440</v>
      </c>
      <c r="X957" s="170">
        <v>44286</v>
      </c>
      <c r="Y957" s="166" t="s">
        <v>7879</v>
      </c>
      <c r="Z957" s="166" t="s">
        <v>7880</v>
      </c>
      <c r="AA957" s="183" t="s">
        <v>6479</v>
      </c>
    </row>
    <row r="958" spans="1:27" x14ac:dyDescent="0.2">
      <c r="A958" s="183">
        <v>7657</v>
      </c>
      <c r="B958" s="124" t="str">
        <f>VLOOKUP(A958,BASE.!$A$2:$T$878,2,FALSE)</f>
        <v>Corporación Acogida</v>
      </c>
      <c r="C958" s="124">
        <f>VLOOKUP(A958,BASE.!$A$2:$T$878,3,FALSE)</f>
        <v>651354765</v>
      </c>
      <c r="D958" s="124" t="str">
        <f>VLOOKUP(A958,BASE.!$A$2:$T$878,4,FALSE)</f>
        <v>Asociación de Derecho Privado.</v>
      </c>
      <c r="E958" s="124" t="str">
        <f>VLOOKUP(A958,BASE.!$A$2:$T$878,5,FALSE)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58" s="124" t="str">
        <f>VLOOKUP(A958,BASE.!$A$2:$T$878,6,FALSE)</f>
        <v>Certificado de Vigencia, folio Nº 500230986939, de fecha 04 de Junio de 2019, del Servicio del Registro Civil e Identificación</v>
      </c>
      <c r="G958" s="124" t="str">
        <f>VLOOKUP(A958,BASE.!$A$2:$T$878,7,FALSE)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58" s="124" t="str">
        <f>VLOOKUP(A958,BASE.!$A$2:$T$878,8,FALSE)</f>
        <v xml:space="preserve">Presidente: 
Carolina Murgas Reinoso, 
Secretario: 
Álvaro Manterola Lazcano,           
Tesorero
Adrian Alexander Vergara Baygorria, 
1era Directora:
Olga Serey Vidal, 
</v>
      </c>
      <c r="I958" s="124" t="str">
        <f>VLOOKUP(A958,BASE.!$A$2:$T$878,9,FALSE)</f>
        <v xml:space="preserve">Durarán dos años en sus cargos por estatutos.  </v>
      </c>
      <c r="J958" s="124" t="str">
        <f>VLOOKUP(A958,BASE.!$A$2:$T$878,10,FALSE)</f>
        <v xml:space="preserve">De 03 de febrero de 2020 al 03 de febrero de 2022.
</v>
      </c>
      <c r="K958" s="124" t="str">
        <f>VLOOKUP(A958,BASE.!$A$2:$T$878,11,FALSE)</f>
        <v xml:space="preserve">Presidente: 
Carolina Murgas Reinoso, </v>
      </c>
      <c r="L958" s="124" t="str">
        <f>VLOOKUP(A958,BASE.!$A$2:$T$878,12,FALSE)</f>
        <v>Calle Santiago Nº 851, Oficina 31, tercer piso, Comuna de Villa Alemana, Región de Valparaíso.</v>
      </c>
      <c r="M958" s="124" t="str">
        <f>VLOOKUP(A958,BASE.!$A$2:$T$878,13,FALSE)</f>
        <v>V</v>
      </c>
      <c r="N958" s="124" t="str">
        <f>VLOOKUP(A958,BASE.!$A$2:$T$878,14,FALSE)</f>
        <v>villa alemana</v>
      </c>
      <c r="O958" s="124">
        <f>VLOOKUP(A958,BASE.!$A$2:$T$878,15,FALSE)</f>
        <v>984478316</v>
      </c>
      <c r="P958" s="124" t="str">
        <f>VLOOKUP(A958,BASE.!$A$2:$T$878,16,FALSE)</f>
        <v xml:space="preserve">contacto@corporacionacogida.cl </v>
      </c>
      <c r="Q958" s="124">
        <f>VLOOKUP(A958,BASE.!$A$2:$T$878,17,FALSE)</f>
        <v>0</v>
      </c>
      <c r="R958" s="124" t="str">
        <f>VLOOKUP(A958,BASE.!$A$2:$T$878,18,FALSE)</f>
        <v>93401: Instituciones de Asistencia Social.</v>
      </c>
      <c r="S958" s="124" t="str">
        <f>VLOOKUP(A958,BASE.!$A$2:$T$878,19,FALSE)</f>
        <v>Se acompaña n antecedentes financieros año 2019 aprobado por el  Sub Departamento de Supervisión Financiera Nacional.</v>
      </c>
      <c r="T958" s="169">
        <f>VLOOKUP(A958,BASE.!$A$2:$T$878,20,FALSE)</f>
        <v>43374</v>
      </c>
      <c r="U958" s="183">
        <v>7657</v>
      </c>
      <c r="V958" s="184">
        <v>33509388</v>
      </c>
      <c r="W958" s="184">
        <v>65575788</v>
      </c>
      <c r="X958" s="170">
        <v>44286</v>
      </c>
      <c r="Y958" s="166" t="s">
        <v>7879</v>
      </c>
      <c r="Z958" s="166" t="s">
        <v>7880</v>
      </c>
      <c r="AA958" s="183" t="s">
        <v>7942</v>
      </c>
    </row>
    <row r="959" spans="1:27" x14ac:dyDescent="0.2">
      <c r="A959" s="183">
        <v>7657</v>
      </c>
      <c r="B959" s="124" t="str">
        <f>VLOOKUP(A959,BASE.!$A$2:$T$878,2,FALSE)</f>
        <v>Corporación Acogida</v>
      </c>
      <c r="C959" s="124">
        <f>VLOOKUP(A959,BASE.!$A$2:$T$878,3,FALSE)</f>
        <v>651354765</v>
      </c>
      <c r="D959" s="124" t="str">
        <f>VLOOKUP(A959,BASE.!$A$2:$T$878,4,FALSE)</f>
        <v>Asociación de Derecho Privado.</v>
      </c>
      <c r="E959" s="124" t="str">
        <f>VLOOKUP(A959,BASE.!$A$2:$T$878,5,FALSE)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59" s="124" t="str">
        <f>VLOOKUP(A959,BASE.!$A$2:$T$878,6,FALSE)</f>
        <v>Certificado de Vigencia, folio Nº 500230986939, de fecha 04 de Junio de 2019, del Servicio del Registro Civil e Identificación</v>
      </c>
      <c r="G959" s="124" t="str">
        <f>VLOOKUP(A959,BASE.!$A$2:$T$878,7,FALSE)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59" s="124" t="str">
        <f>VLOOKUP(A959,BASE.!$A$2:$T$878,8,FALSE)</f>
        <v xml:space="preserve">Presidente: 
Carolina Murgas Reinoso, 
Secretario: 
Álvaro Manterola Lazcano,           
Tesorero
Adrian Alexander Vergara Baygorria, 
1era Directora:
Olga Serey Vidal, 
</v>
      </c>
      <c r="I959" s="124" t="str">
        <f>VLOOKUP(A959,BASE.!$A$2:$T$878,9,FALSE)</f>
        <v xml:space="preserve">Durarán dos años en sus cargos por estatutos.  </v>
      </c>
      <c r="J959" s="124" t="str">
        <f>VLOOKUP(A959,BASE.!$A$2:$T$878,10,FALSE)</f>
        <v xml:space="preserve">De 03 de febrero de 2020 al 03 de febrero de 2022.
</v>
      </c>
      <c r="K959" s="124" t="str">
        <f>VLOOKUP(A959,BASE.!$A$2:$T$878,11,FALSE)</f>
        <v xml:space="preserve">Presidente: 
Carolina Murgas Reinoso, </v>
      </c>
      <c r="L959" s="124" t="str">
        <f>VLOOKUP(A959,BASE.!$A$2:$T$878,12,FALSE)</f>
        <v>Calle Santiago Nº 851, Oficina 31, tercer piso, Comuna de Villa Alemana, Región de Valparaíso.</v>
      </c>
      <c r="M959" s="124" t="str">
        <f>VLOOKUP(A959,BASE.!$A$2:$T$878,13,FALSE)</f>
        <v>V</v>
      </c>
      <c r="N959" s="124" t="str">
        <f>VLOOKUP(A959,BASE.!$A$2:$T$878,14,FALSE)</f>
        <v>villa alemana</v>
      </c>
      <c r="O959" s="124">
        <f>VLOOKUP(A959,BASE.!$A$2:$T$878,15,FALSE)</f>
        <v>984478316</v>
      </c>
      <c r="P959" s="124" t="str">
        <f>VLOOKUP(A959,BASE.!$A$2:$T$878,16,FALSE)</f>
        <v xml:space="preserve">contacto@corporacionacogida.cl </v>
      </c>
      <c r="Q959" s="124">
        <f>VLOOKUP(A959,BASE.!$A$2:$T$878,17,FALSE)</f>
        <v>0</v>
      </c>
      <c r="R959" s="124" t="str">
        <f>VLOOKUP(A959,BASE.!$A$2:$T$878,18,FALSE)</f>
        <v>93401: Instituciones de Asistencia Social.</v>
      </c>
      <c r="S959" s="124" t="str">
        <f>VLOOKUP(A959,BASE.!$A$2:$T$878,19,FALSE)</f>
        <v>Se acompaña n antecedentes financieros año 2019 aprobado por el  Sub Departamento de Supervisión Financiera Nacional.</v>
      </c>
      <c r="T959" s="169">
        <f>VLOOKUP(A959,BASE.!$A$2:$T$878,20,FALSE)</f>
        <v>43374</v>
      </c>
      <c r="U959" s="183">
        <v>7657</v>
      </c>
      <c r="V959" s="184">
        <v>16033200</v>
      </c>
      <c r="W959" s="184">
        <v>64774128</v>
      </c>
      <c r="X959" s="170">
        <v>44286</v>
      </c>
      <c r="Y959" s="166" t="s">
        <v>7879</v>
      </c>
      <c r="Z959" s="166" t="s">
        <v>7880</v>
      </c>
      <c r="AA959" s="183" t="s">
        <v>7949</v>
      </c>
    </row>
    <row r="960" spans="1:27" x14ac:dyDescent="0.2">
      <c r="A960" s="183">
        <v>7657</v>
      </c>
      <c r="B960" s="124" t="str">
        <f>VLOOKUP(A960,BASE.!$A$2:$T$878,2,FALSE)</f>
        <v>Corporación Acogida</v>
      </c>
      <c r="C960" s="124">
        <f>VLOOKUP(A960,BASE.!$A$2:$T$878,3,FALSE)</f>
        <v>651354765</v>
      </c>
      <c r="D960" s="124" t="str">
        <f>VLOOKUP(A960,BASE.!$A$2:$T$878,4,FALSE)</f>
        <v>Asociación de Derecho Privado.</v>
      </c>
      <c r="E960" s="124" t="str">
        <f>VLOOKUP(A960,BASE.!$A$2:$T$878,5,FALSE)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0" s="124" t="str">
        <f>VLOOKUP(A960,BASE.!$A$2:$T$878,6,FALSE)</f>
        <v>Certificado de Vigencia, folio Nº 500230986939, de fecha 04 de Junio de 2019, del Servicio del Registro Civil e Identificación</v>
      </c>
      <c r="G960" s="124" t="str">
        <f>VLOOKUP(A960,BASE.!$A$2:$T$878,7,FALSE)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0" s="124" t="str">
        <f>VLOOKUP(A960,BASE.!$A$2:$T$878,8,FALSE)</f>
        <v xml:space="preserve">Presidente: 
Carolina Murgas Reinoso, 
Secretario: 
Álvaro Manterola Lazcano,           
Tesorero
Adrian Alexander Vergara Baygorria, 
1era Directora:
Olga Serey Vidal, 
</v>
      </c>
      <c r="I960" s="124" t="str">
        <f>VLOOKUP(A960,BASE.!$A$2:$T$878,9,FALSE)</f>
        <v xml:space="preserve">Durarán dos años en sus cargos por estatutos.  </v>
      </c>
      <c r="J960" s="124" t="str">
        <f>VLOOKUP(A960,BASE.!$A$2:$T$878,10,FALSE)</f>
        <v xml:space="preserve">De 03 de febrero de 2020 al 03 de febrero de 2022.
</v>
      </c>
      <c r="K960" s="124" t="str">
        <f>VLOOKUP(A960,BASE.!$A$2:$T$878,11,FALSE)</f>
        <v xml:space="preserve">Presidente: 
Carolina Murgas Reinoso, </v>
      </c>
      <c r="L960" s="124" t="str">
        <f>VLOOKUP(A960,BASE.!$A$2:$T$878,12,FALSE)</f>
        <v>Calle Santiago Nº 851, Oficina 31, tercer piso, Comuna de Villa Alemana, Región de Valparaíso.</v>
      </c>
      <c r="M960" s="124" t="str">
        <f>VLOOKUP(A960,BASE.!$A$2:$T$878,13,FALSE)</f>
        <v>V</v>
      </c>
      <c r="N960" s="124" t="str">
        <f>VLOOKUP(A960,BASE.!$A$2:$T$878,14,FALSE)</f>
        <v>villa alemana</v>
      </c>
      <c r="O960" s="124">
        <f>VLOOKUP(A960,BASE.!$A$2:$T$878,15,FALSE)</f>
        <v>984478316</v>
      </c>
      <c r="P960" s="124" t="str">
        <f>VLOOKUP(A960,BASE.!$A$2:$T$878,16,FALSE)</f>
        <v xml:space="preserve">contacto@corporacionacogida.cl </v>
      </c>
      <c r="Q960" s="124">
        <f>VLOOKUP(A960,BASE.!$A$2:$T$878,17,FALSE)</f>
        <v>0</v>
      </c>
      <c r="R960" s="124" t="str">
        <f>VLOOKUP(A960,BASE.!$A$2:$T$878,18,FALSE)</f>
        <v>93401: Instituciones de Asistencia Social.</v>
      </c>
      <c r="S960" s="124" t="str">
        <f>VLOOKUP(A960,BASE.!$A$2:$T$878,19,FALSE)</f>
        <v>Se acompaña n antecedentes financieros año 2019 aprobado por el  Sub Departamento de Supervisión Financiera Nacional.</v>
      </c>
      <c r="T960" s="169">
        <f>VLOOKUP(A960,BASE.!$A$2:$T$878,20,FALSE)</f>
        <v>43374</v>
      </c>
      <c r="U960" s="183">
        <v>7657</v>
      </c>
      <c r="V960" s="184">
        <v>2084316</v>
      </c>
      <c r="W960" s="184">
        <v>5413344</v>
      </c>
      <c r="X960" s="170">
        <v>44286</v>
      </c>
      <c r="Y960" s="166" t="s">
        <v>7879</v>
      </c>
      <c r="Z960" s="166" t="s">
        <v>7880</v>
      </c>
      <c r="AA960" s="183" t="s">
        <v>7946</v>
      </c>
    </row>
    <row r="961" spans="1:27" x14ac:dyDescent="0.2">
      <c r="A961" s="183">
        <v>7657</v>
      </c>
      <c r="B961" s="124" t="str">
        <f>VLOOKUP(A961,BASE.!$A$2:$T$878,2,FALSE)</f>
        <v>Corporación Acogida</v>
      </c>
      <c r="C961" s="124">
        <f>VLOOKUP(A961,BASE.!$A$2:$T$878,3,FALSE)</f>
        <v>651354765</v>
      </c>
      <c r="D961" s="124" t="str">
        <f>VLOOKUP(A961,BASE.!$A$2:$T$878,4,FALSE)</f>
        <v>Asociación de Derecho Privado.</v>
      </c>
      <c r="E961" s="124" t="str">
        <f>VLOOKUP(A961,BASE.!$A$2:$T$878,5,FALSE)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1" s="124" t="str">
        <f>VLOOKUP(A961,BASE.!$A$2:$T$878,6,FALSE)</f>
        <v>Certificado de Vigencia, folio Nº 500230986939, de fecha 04 de Junio de 2019, del Servicio del Registro Civil e Identificación</v>
      </c>
      <c r="G961" s="124" t="str">
        <f>VLOOKUP(A961,BASE.!$A$2:$T$878,7,FALSE)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1" s="124" t="str">
        <f>VLOOKUP(A961,BASE.!$A$2:$T$878,8,FALSE)</f>
        <v xml:space="preserve">Presidente: 
Carolina Murgas Reinoso, 
Secretario: 
Álvaro Manterola Lazcano,           
Tesorero
Adrian Alexander Vergara Baygorria, 
1era Directora:
Olga Serey Vidal, 
</v>
      </c>
      <c r="I961" s="124" t="str">
        <f>VLOOKUP(A961,BASE.!$A$2:$T$878,9,FALSE)</f>
        <v xml:space="preserve">Durarán dos años en sus cargos por estatutos.  </v>
      </c>
      <c r="J961" s="124" t="str">
        <f>VLOOKUP(A961,BASE.!$A$2:$T$878,10,FALSE)</f>
        <v xml:space="preserve">De 03 de febrero de 2020 al 03 de febrero de 2022.
</v>
      </c>
      <c r="K961" s="124" t="str">
        <f>VLOOKUP(A961,BASE.!$A$2:$T$878,11,FALSE)</f>
        <v xml:space="preserve">Presidente: 
Carolina Murgas Reinoso, </v>
      </c>
      <c r="L961" s="124" t="str">
        <f>VLOOKUP(A961,BASE.!$A$2:$T$878,12,FALSE)</f>
        <v>Calle Santiago Nº 851, Oficina 31, tercer piso, Comuna de Villa Alemana, Región de Valparaíso.</v>
      </c>
      <c r="M961" s="124" t="str">
        <f>VLOOKUP(A961,BASE.!$A$2:$T$878,13,FALSE)</f>
        <v>V</v>
      </c>
      <c r="N961" s="124" t="str">
        <f>VLOOKUP(A961,BASE.!$A$2:$T$878,14,FALSE)</f>
        <v>villa alemana</v>
      </c>
      <c r="O961" s="124">
        <f>VLOOKUP(A961,BASE.!$A$2:$T$878,15,FALSE)</f>
        <v>984478316</v>
      </c>
      <c r="P961" s="124" t="str">
        <f>VLOOKUP(A961,BASE.!$A$2:$T$878,16,FALSE)</f>
        <v xml:space="preserve">contacto@corporacionacogida.cl </v>
      </c>
      <c r="Q961" s="124">
        <f>VLOOKUP(A961,BASE.!$A$2:$T$878,17,FALSE)</f>
        <v>0</v>
      </c>
      <c r="R961" s="124" t="str">
        <f>VLOOKUP(A961,BASE.!$A$2:$T$878,18,FALSE)</f>
        <v>93401: Instituciones de Asistencia Social.</v>
      </c>
      <c r="S961" s="124" t="str">
        <f>VLOOKUP(A961,BASE.!$A$2:$T$878,19,FALSE)</f>
        <v>Se acompaña n antecedentes financieros año 2019 aprobado por el  Sub Departamento de Supervisión Financiera Nacional.</v>
      </c>
      <c r="T961" s="169">
        <f>VLOOKUP(A961,BASE.!$A$2:$T$878,20,FALSE)</f>
        <v>43374</v>
      </c>
      <c r="U961" s="183">
        <v>7657</v>
      </c>
      <c r="V961" s="184">
        <v>36604830</v>
      </c>
      <c r="W961" s="184">
        <v>122144538</v>
      </c>
      <c r="X961" s="170">
        <v>44286</v>
      </c>
      <c r="Y961" s="166" t="s">
        <v>7879</v>
      </c>
      <c r="Z961" s="166" t="s">
        <v>7880</v>
      </c>
      <c r="AA961" s="183" t="s">
        <v>7951</v>
      </c>
    </row>
    <row r="962" spans="1:27" x14ac:dyDescent="0.2">
      <c r="A962" s="183">
        <v>7657</v>
      </c>
      <c r="B962" s="124" t="str">
        <f>VLOOKUP(A962,BASE.!$A$2:$T$878,2,FALSE)</f>
        <v>Corporación Acogida</v>
      </c>
      <c r="C962" s="124">
        <f>VLOOKUP(A962,BASE.!$A$2:$T$878,3,FALSE)</f>
        <v>651354765</v>
      </c>
      <c r="D962" s="124" t="str">
        <f>VLOOKUP(A962,BASE.!$A$2:$T$878,4,FALSE)</f>
        <v>Asociación de Derecho Privado.</v>
      </c>
      <c r="E962" s="124" t="str">
        <f>VLOOKUP(A962,BASE.!$A$2:$T$878,5,FALSE)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2" s="124" t="str">
        <f>VLOOKUP(A962,BASE.!$A$2:$T$878,6,FALSE)</f>
        <v>Certificado de Vigencia, folio Nº 500230986939, de fecha 04 de Junio de 2019, del Servicio del Registro Civil e Identificación</v>
      </c>
      <c r="G962" s="124" t="str">
        <f>VLOOKUP(A962,BASE.!$A$2:$T$878,7,FALSE)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2" s="124" t="str">
        <f>VLOOKUP(A962,BASE.!$A$2:$T$878,8,FALSE)</f>
        <v xml:space="preserve">Presidente: 
Carolina Murgas Reinoso, 
Secretario: 
Álvaro Manterola Lazcano,           
Tesorero
Adrian Alexander Vergara Baygorria, 
1era Directora:
Olga Serey Vidal, 
</v>
      </c>
      <c r="I962" s="124" t="str">
        <f>VLOOKUP(A962,BASE.!$A$2:$T$878,9,FALSE)</f>
        <v xml:space="preserve">Durarán dos años en sus cargos por estatutos.  </v>
      </c>
      <c r="J962" s="124" t="str">
        <f>VLOOKUP(A962,BASE.!$A$2:$T$878,10,FALSE)</f>
        <v xml:space="preserve">De 03 de febrero de 2020 al 03 de febrero de 2022.
</v>
      </c>
      <c r="K962" s="124" t="str">
        <f>VLOOKUP(A962,BASE.!$A$2:$T$878,11,FALSE)</f>
        <v xml:space="preserve">Presidente: 
Carolina Murgas Reinoso, </v>
      </c>
      <c r="L962" s="124" t="str">
        <f>VLOOKUP(A962,BASE.!$A$2:$T$878,12,FALSE)</f>
        <v>Calle Santiago Nº 851, Oficina 31, tercer piso, Comuna de Villa Alemana, Región de Valparaíso.</v>
      </c>
      <c r="M962" s="124" t="str">
        <f>VLOOKUP(A962,BASE.!$A$2:$T$878,13,FALSE)</f>
        <v>V</v>
      </c>
      <c r="N962" s="124" t="str">
        <f>VLOOKUP(A962,BASE.!$A$2:$T$878,14,FALSE)</f>
        <v>villa alemana</v>
      </c>
      <c r="O962" s="124">
        <f>VLOOKUP(A962,BASE.!$A$2:$T$878,15,FALSE)</f>
        <v>984478316</v>
      </c>
      <c r="P962" s="124" t="str">
        <f>VLOOKUP(A962,BASE.!$A$2:$T$878,16,FALSE)</f>
        <v xml:space="preserve">contacto@corporacionacogida.cl </v>
      </c>
      <c r="Q962" s="124">
        <f>VLOOKUP(A962,BASE.!$A$2:$T$878,17,FALSE)</f>
        <v>0</v>
      </c>
      <c r="R962" s="124" t="str">
        <f>VLOOKUP(A962,BASE.!$A$2:$T$878,18,FALSE)</f>
        <v>93401: Instituciones de Asistencia Social.</v>
      </c>
      <c r="S962" s="124" t="str">
        <f>VLOOKUP(A962,BASE.!$A$2:$T$878,19,FALSE)</f>
        <v>Se acompaña n antecedentes financieros año 2019 aprobado por el  Sub Departamento de Supervisión Financiera Nacional.</v>
      </c>
      <c r="T962" s="169">
        <f>VLOOKUP(A962,BASE.!$A$2:$T$878,20,FALSE)</f>
        <v>43374</v>
      </c>
      <c r="U962" s="183">
        <v>7657</v>
      </c>
      <c r="V962" s="184">
        <v>47715579</v>
      </c>
      <c r="W962" s="184">
        <v>105299953</v>
      </c>
      <c r="X962" s="170">
        <v>44286</v>
      </c>
      <c r="Y962" s="166" t="s">
        <v>7879</v>
      </c>
      <c r="Z962" s="166" t="s">
        <v>7880</v>
      </c>
      <c r="AA962" s="183" t="s">
        <v>78</v>
      </c>
    </row>
    <row r="963" spans="1:27" x14ac:dyDescent="0.2">
      <c r="A963" s="183">
        <v>7657</v>
      </c>
      <c r="B963" s="124" t="str">
        <f>VLOOKUP(A963,BASE.!$A$2:$T$878,2,FALSE)</f>
        <v>Corporación Acogida</v>
      </c>
      <c r="C963" s="124">
        <f>VLOOKUP(A963,BASE.!$A$2:$T$878,3,FALSE)</f>
        <v>651354765</v>
      </c>
      <c r="D963" s="124" t="str">
        <f>VLOOKUP(A963,BASE.!$A$2:$T$878,4,FALSE)</f>
        <v>Asociación de Derecho Privado.</v>
      </c>
      <c r="E963" s="124" t="str">
        <f>VLOOKUP(A963,BASE.!$A$2:$T$878,5,FALSE)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63" s="124" t="str">
        <f>VLOOKUP(A963,BASE.!$A$2:$T$878,6,FALSE)</f>
        <v>Certificado de Vigencia, folio Nº 500230986939, de fecha 04 de Junio de 2019, del Servicio del Registro Civil e Identificación</v>
      </c>
      <c r="G963" s="124" t="str">
        <f>VLOOKUP(A963,BASE.!$A$2:$T$878,7,FALSE)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63" s="124" t="str">
        <f>VLOOKUP(A963,BASE.!$A$2:$T$878,8,FALSE)</f>
        <v xml:space="preserve">Presidente: 
Carolina Murgas Reinoso, 
Secretario: 
Álvaro Manterola Lazcano,           
Tesorero
Adrian Alexander Vergara Baygorria, 
1era Directora:
Olga Serey Vidal, 
</v>
      </c>
      <c r="I963" s="124" t="str">
        <f>VLOOKUP(A963,BASE.!$A$2:$T$878,9,FALSE)</f>
        <v xml:space="preserve">Durarán dos años en sus cargos por estatutos.  </v>
      </c>
      <c r="J963" s="124" t="str">
        <f>VLOOKUP(A963,BASE.!$A$2:$T$878,10,FALSE)</f>
        <v xml:space="preserve">De 03 de febrero de 2020 al 03 de febrero de 2022.
</v>
      </c>
      <c r="K963" s="124" t="str">
        <f>VLOOKUP(A963,BASE.!$A$2:$T$878,11,FALSE)</f>
        <v xml:space="preserve">Presidente: 
Carolina Murgas Reinoso, </v>
      </c>
      <c r="L963" s="124" t="str">
        <f>VLOOKUP(A963,BASE.!$A$2:$T$878,12,FALSE)</f>
        <v>Calle Santiago Nº 851, Oficina 31, tercer piso, Comuna de Villa Alemana, Región de Valparaíso.</v>
      </c>
      <c r="M963" s="124" t="str">
        <f>VLOOKUP(A963,BASE.!$A$2:$T$878,13,FALSE)</f>
        <v>V</v>
      </c>
      <c r="N963" s="124" t="str">
        <f>VLOOKUP(A963,BASE.!$A$2:$T$878,14,FALSE)</f>
        <v>villa alemana</v>
      </c>
      <c r="O963" s="124">
        <f>VLOOKUP(A963,BASE.!$A$2:$T$878,15,FALSE)</f>
        <v>984478316</v>
      </c>
      <c r="P963" s="124" t="str">
        <f>VLOOKUP(A963,BASE.!$A$2:$T$878,16,FALSE)</f>
        <v xml:space="preserve">contacto@corporacionacogida.cl </v>
      </c>
      <c r="Q963" s="124">
        <f>VLOOKUP(A963,BASE.!$A$2:$T$878,17,FALSE)</f>
        <v>0</v>
      </c>
      <c r="R963" s="124" t="str">
        <f>VLOOKUP(A963,BASE.!$A$2:$T$878,18,FALSE)</f>
        <v>93401: Instituciones de Asistencia Social.</v>
      </c>
      <c r="S963" s="124" t="str">
        <f>VLOOKUP(A963,BASE.!$A$2:$T$878,19,FALSE)</f>
        <v>Se acompaña n antecedentes financieros año 2019 aprobado por el  Sub Departamento de Supervisión Financiera Nacional.</v>
      </c>
      <c r="T963" s="169">
        <f>VLOOKUP(A963,BASE.!$A$2:$T$878,20,FALSE)</f>
        <v>43374</v>
      </c>
      <c r="U963" s="183">
        <v>7657</v>
      </c>
      <c r="V963" s="184">
        <v>6847950</v>
      </c>
      <c r="W963" s="184">
        <v>24815700</v>
      </c>
      <c r="X963" s="170">
        <v>44286</v>
      </c>
      <c r="Y963" s="166" t="s">
        <v>7879</v>
      </c>
      <c r="Z963" s="166" t="s">
        <v>7880</v>
      </c>
      <c r="AA963" s="183" t="s">
        <v>8000</v>
      </c>
    </row>
    <row r="964" spans="1:27" x14ac:dyDescent="0.2">
      <c r="A964" s="183">
        <v>7658</v>
      </c>
      <c r="B964" s="124" t="str">
        <f>VLOOKUP(A964,BASE.!$A$2:$T$878,2,FALSE)</f>
        <v>Fundación MADRE VICTORIA</v>
      </c>
      <c r="C964" s="124">
        <f>VLOOKUP(A964,BASE.!$A$2:$T$878,3,FALSE)</f>
        <v>650964950</v>
      </c>
      <c r="D964" s="124" t="str">
        <f>VLOOKUP(A964,BASE.!$A$2:$T$878,4,FALSE)</f>
        <v>Fundación de Derecho Privado.</v>
      </c>
      <c r="E964" s="124" t="str">
        <f>VLOOKUP(A964,BASE.!$A$2:$T$878,5,FALSE)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64" s="124" t="str">
        <f>VLOOKUP(A964,BASE.!$A$2:$T$878,6,FALSE)</f>
        <v xml:space="preserve">Certificado de Vigencia, folio Nº 500180037875, de fecha 12 de abril de 2018, del  Servicio del Registro Civil e Identificación.
</v>
      </c>
      <c r="G964" s="124" t="str">
        <f>VLOOKUP(A964,BASE.!$A$2:$T$878,7,FALSE)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64" s="124" t="str">
        <f>VLOOKUP(A964,BASE.!$A$2:$T$878,8,FALSE)</f>
        <v xml:space="preserve">Presidente: 
Jorge Mardones Cancino, 
Vice-Presidenta 
Clara Sepúlveda Ferrada, 
Secretario: 
Rosauro Palma Umanzor,            
Tesorera:
Norma Borquez Orellana,
Director:
Ariel Orrego Vallejos,
Directora:
Rosa Cerda Rubilar, 
</v>
      </c>
      <c r="I964" s="124" t="str">
        <f>VLOOKUP(A964,BASE.!$A$2:$T$878,9,FALSE)</f>
        <v>Durarán cinco años en sus cargos por estatutos</v>
      </c>
      <c r="J964" s="124" t="str">
        <f>VLOOKUP(A964,BASE.!$A$2:$T$878,10,FALSE)</f>
        <v xml:space="preserve">De 15 de noviembre de 2016 a 15 de noviembre de 2021.
</v>
      </c>
      <c r="K964" s="124" t="str">
        <f>VLOOKUP(A964,BASE.!$A$2:$T$878,11,FALSE)</f>
        <v xml:space="preserve">Vice-Presidenta: 
Clara Sepúlveda Ferrada, 
</v>
      </c>
      <c r="L964" s="124" t="str">
        <f>VLOOKUP(A964,BASE.!$A$2:$T$878,12,FALSE)</f>
        <v xml:space="preserve">Balmaceda Nº 477, Comuna de El Carmen
</v>
      </c>
      <c r="M964" s="124" t="str">
        <f>VLOOKUP(A964,BASE.!$A$2:$T$878,13,FALSE)</f>
        <v>XVI</v>
      </c>
      <c r="N964" s="124" t="str">
        <f>VLOOKUP(A964,BASE.!$A$2:$T$878,14,FALSE)</f>
        <v>El Carmen</v>
      </c>
      <c r="O964" s="124">
        <f>VLOOKUP(A964,BASE.!$A$2:$T$878,15,FALSE)</f>
        <v>0</v>
      </c>
      <c r="P964" s="124" t="str">
        <f>VLOOKUP(A964,BASE.!$A$2:$T$878,16,FALSE)</f>
        <v xml:space="preserve"> fundacionmadrevictoria@gmail.com</v>
      </c>
      <c r="Q964" s="124">
        <f>VLOOKUP(A964,BASE.!$A$2:$T$878,17,FALSE)</f>
        <v>0</v>
      </c>
      <c r="R964" s="124" t="str">
        <f>VLOOKUP(A964,BASE.!$A$2:$T$878,18,FALSE)</f>
        <v>93401: Instituciones de Asistencia Social.</v>
      </c>
      <c r="S964" s="124" t="str">
        <f>VLOOKUP(A964,BASE.!$A$2:$T$878,19,FALSE)</f>
        <v>Se acompaña certificado financiero , correspondiente al año 2019, APROBADOS del  Sub Departamento de Supervisión Financiera Nacional.</v>
      </c>
      <c r="T964" s="169">
        <f>VLOOKUP(A964,BASE.!$A$2:$T$878,20,FALSE)</f>
        <v>43374</v>
      </c>
      <c r="U964" s="183">
        <v>7658</v>
      </c>
      <c r="V964" s="184">
        <v>27031731</v>
      </c>
      <c r="W964" s="184">
        <v>64605957</v>
      </c>
      <c r="X964" s="170">
        <v>44286</v>
      </c>
      <c r="Y964" s="166" t="s">
        <v>7879</v>
      </c>
      <c r="Z964" s="166" t="s">
        <v>7880</v>
      </c>
      <c r="AA964" s="183" t="s">
        <v>8124</v>
      </c>
    </row>
    <row r="965" spans="1:27" x14ac:dyDescent="0.2">
      <c r="A965" s="183">
        <v>7670</v>
      </c>
      <c r="B965" s="124" t="str">
        <f>VLOOKUP(A965,BASE.!$A$2:$T$878,2,FALSE)</f>
        <v>Fundación Guadalupe Acoge</v>
      </c>
      <c r="C965" s="124">
        <f>VLOOKUP(A965,BASE.!$A$2:$T$878,3,FALSE)</f>
        <v>651747023</v>
      </c>
      <c r="D965" s="124" t="str">
        <f>VLOOKUP(A965,BASE.!$A$2:$T$878,4,FALSE)</f>
        <v>Corporación de Derecho Privado.</v>
      </c>
      <c r="E965" s="124" t="str">
        <f>VLOOKUP(A965,BASE.!$A$2:$T$878,5,FALSE)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65" s="124" t="str">
        <f>VLOOKUP(A965,BASE.!$A$2:$T$878,6,FALSE)</f>
        <v xml:space="preserve">Certificado de Vigencia de Persona Jurídica sin Fines de Lucro, Folio N° 500344517569, emitido por el Servicio de Registro Civil e Identificación, con fecha 07 de septiembre de 2020.
</v>
      </c>
      <c r="G965" s="124" t="str">
        <f>VLOOKUP(A965,BASE.!$A$2:$T$878,7,FALSE)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65" s="124" t="str">
        <f>VLOOKUP(A965,BASE.!$A$2:$T$878,8,FALSE)</f>
        <v xml:space="preserve">Presidenta: 
MARÍA CAROLINA BEZMALINOVIC MORALES, 
Secretaria: 
MARÍA ISABEL ELENA BAZAN ACRDENAS, 
Tesorera:
CAROLINA IRENE ETERONOVIC SUDY,
</v>
      </c>
      <c r="I965" s="124" t="str">
        <f>VLOOKUP(A965,BASE.!$A$2:$T$878,9,FALSE)</f>
        <v>03 años</v>
      </c>
      <c r="J965" s="124" t="str">
        <f>VLOOKUP(A965,BASE.!$A$2:$T$878,10,FALSE)</f>
        <v>Del 04 de octubre de 2018 al 04 de octubre de 2021.</v>
      </c>
      <c r="K965" s="124" t="str">
        <f>VLOOKUP(A965,BASE.!$A$2:$T$878,11,FALSE)</f>
        <v xml:space="preserve">MARÍA CAROLINA BEZMALINOVIC MORALES, 
</v>
      </c>
      <c r="L965" s="124" t="str">
        <f>VLOOKUP(A965,BASE.!$A$2:$T$878,12,FALSE)</f>
        <v xml:space="preserve">Avenida Andrés Bello N°2867, piso 20, Comuna de Las Condes, Región Metropolitana.                                                                                                                                                                                                                                                        </v>
      </c>
      <c r="M965" s="124" t="str">
        <f>VLOOKUP(A965,BASE.!$A$2:$T$878,13,FALSE)</f>
        <v>XIII</v>
      </c>
      <c r="N965" s="124" t="str">
        <f>VLOOKUP(A965,BASE.!$A$2:$T$878,14,FALSE)</f>
        <v>Las Condes</v>
      </c>
      <c r="O965" s="124">
        <f>VLOOKUP(A965,BASE.!$A$2:$T$878,15,FALSE)</f>
        <v>226698697</v>
      </c>
      <c r="P965" s="124" t="str">
        <f>VLOOKUP(A965,BASE.!$A$2:$T$878,16,FALSE)</f>
        <v xml:space="preserve">guadalupeacoge@gmail.com
</v>
      </c>
      <c r="Q965" s="124">
        <f>VLOOKUP(A965,BASE.!$A$2:$T$878,17,FALSE)</f>
        <v>0</v>
      </c>
      <c r="R965" s="124" t="str">
        <f>VLOOKUP(A965,BASE.!$A$2:$T$878,18,FALSE)</f>
        <v xml:space="preserve">93401: Institución de Asistencia Social 
</v>
      </c>
      <c r="S965" s="124" t="str">
        <f>VLOOKUP(A965,BASE.!$A$2:$T$878,19,FALSE)</f>
        <v>Antecedentes financieros correspondientes al año 2019 aprobados por el Sub Departamento de Supervisión Financiera Nacional.</v>
      </c>
      <c r="T965" s="169">
        <f>VLOOKUP(A965,BASE.!$A$2:$T$878,20,FALSE)</f>
        <v>43503</v>
      </c>
      <c r="U965" s="183">
        <v>7670</v>
      </c>
      <c r="V965" s="184">
        <v>53098904</v>
      </c>
      <c r="W965" s="184">
        <v>78036907</v>
      </c>
      <c r="X965" s="170">
        <v>44286</v>
      </c>
      <c r="Y965" s="166" t="s">
        <v>7879</v>
      </c>
      <c r="Z965" s="166" t="s">
        <v>7880</v>
      </c>
      <c r="AA965" s="183" t="s">
        <v>6479</v>
      </c>
    </row>
    <row r="966" spans="1:27" x14ac:dyDescent="0.2">
      <c r="A966" s="183">
        <v>7672</v>
      </c>
      <c r="B966" s="124" t="str">
        <f>VLOOKUP(A966,BASE.!$A$2:$T$878,2,FALSE)</f>
        <v xml:space="preserve">
Gobernación Provincial de Choapa
</v>
      </c>
      <c r="C966" s="124">
        <f>VLOOKUP(A966,BASE.!$A$2:$T$878,3,FALSE)</f>
        <v>605110436</v>
      </c>
      <c r="D966" s="124" t="str">
        <f>VLOOKUP(A966,BASE.!$A$2:$T$878,4,FALSE)</f>
        <v>Gobernación Provincial</v>
      </c>
      <c r="E966" s="124" t="str">
        <f>VLOOKUP(A966,BASE.!$A$2:$T$878,5,FALSE)</f>
        <v>Constitución Política de la República, artículo 105.</v>
      </c>
      <c r="F966" s="124" t="str">
        <f>VLOOKUP(A966,BASE.!$A$2:$T$878,6,FALSE)</f>
        <v>Indefinida.</v>
      </c>
      <c r="G966" s="124" t="str">
        <f>VLOOKUP(A966,BASE.!$A$2:$T$878,7,FALSE)</f>
        <v xml:space="preserve">D.F.L. Nº 19.175, que fija el texto refundido, coordinado, sistematizado y actualizado de la Ley Orgánica Constitucional sobre Gobierno y Administración Regional, específicamente los artículos 4º, letra a), 13, 14, 19 letras a) y b.
</v>
      </c>
      <c r="H966" s="124" t="str">
        <f>VLOOKUP(A966,BASE.!$A$2:$T$878,8,FALSE)</f>
        <v>no tiene</v>
      </c>
      <c r="I966" s="124">
        <f>VLOOKUP(A966,BASE.!$A$2:$T$878,9,FALSE)</f>
        <v>0</v>
      </c>
      <c r="J966" s="124">
        <f>VLOOKUP(A966,BASE.!$A$2:$T$878,10,FALSE)</f>
        <v>0</v>
      </c>
      <c r="K966" s="124" t="str">
        <f>VLOOKUP(A966,BASE.!$A$2:$T$878,11,FALSE)</f>
        <v xml:space="preserve">Gobernador Provincial Titular: Juan Pablo Gálvez Lillo, 
</v>
      </c>
      <c r="L966" s="124" t="str">
        <f>VLOOKUP(A966,BASE.!$A$2:$T$878,12,FALSE)</f>
        <v xml:space="preserve">Calle Ecuador N° 220, comuna de Illapel, Región de Coquimbo.
</v>
      </c>
      <c r="M966" s="124" t="str">
        <f>VLOOKUP(A966,BASE.!$A$2:$T$878,13,FALSE)</f>
        <v>IV</v>
      </c>
      <c r="N966" s="124" t="str">
        <f>VLOOKUP(A966,BASE.!$A$2:$T$878,14,FALSE)</f>
        <v>Illapel</v>
      </c>
      <c r="O966" s="124" t="str">
        <f>VLOOKUP(A966,BASE.!$A$2:$T$878,15,FALSE)</f>
        <v>Fono: 53 - 2422040</v>
      </c>
      <c r="P966" s="124">
        <f>VLOOKUP(A966,BASE.!$A$2:$T$878,16,FALSE)</f>
        <v>0</v>
      </c>
      <c r="Q966" s="124">
        <f>VLOOKUP(A966,BASE.!$A$2:$T$878,17,FALSE)</f>
        <v>0</v>
      </c>
      <c r="R966" s="124">
        <f>VLOOKUP(A966,BASE.!$A$2:$T$878,18,FALSE)</f>
        <v>91001</v>
      </c>
      <c r="S966" s="124" t="str">
        <f>VLOOKUP(A966,BASE.!$A$2:$T$878,19,FALSE)</f>
        <v>No se acompañan. Aplica Informe Jurídico Nº 09, de  fecha 14 de marzo de 2011 del Departamento Jurídico y Dictamen Nº 070791, de 2009, de la Contraloría General de la República.</v>
      </c>
      <c r="T966" s="169">
        <f>VLOOKUP(A966,BASE.!$A$2:$T$878,20,FALSE)</f>
        <v>43553</v>
      </c>
      <c r="U966" s="183">
        <v>7672</v>
      </c>
      <c r="V966" s="184">
        <v>16881408</v>
      </c>
      <c r="W966" s="184">
        <v>38610754</v>
      </c>
      <c r="X966" s="170">
        <v>44286</v>
      </c>
      <c r="Y966" s="166" t="s">
        <v>7879</v>
      </c>
      <c r="Z966" s="166" t="s">
        <v>7880</v>
      </c>
      <c r="AA966" s="183" t="s">
        <v>7916</v>
      </c>
    </row>
    <row r="967" spans="1:27" x14ac:dyDescent="0.2">
      <c r="A967" s="183">
        <v>7706</v>
      </c>
      <c r="B967" s="124" t="str">
        <f>VLOOKUP(A967,BASE.!$A$2:$T$878,2,FALSE)</f>
        <v>Organización No Gubernamental de Desarrollo – ALTA TIERRA</v>
      </c>
      <c r="C967" s="124">
        <f>VLOOKUP(A967,BASE.!$A$2:$T$878,3,FALSE)</f>
        <v>650837746</v>
      </c>
      <c r="D967" s="124">
        <f>VLOOKUP(A967,BASE.!$A$2:$T$878,4,FALSE)</f>
        <v>0</v>
      </c>
      <c r="E967" s="124" t="str">
        <f>VLOOKUP(A967,BASE.!$A$2:$T$878,5,FALSE)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67" s="124" t="str">
        <f>VLOOKUP(A967,BASE.!$A$2:$T$878,6,FALSE)</f>
        <v>Certificado de Vigencia Folio Nº 500288385067, otorgado el 14 de enero de 2020, del Servicio de Registro Civil e Identificación.</v>
      </c>
      <c r="G967" s="124" t="str">
        <f>VLOOKUP(A967,BASE.!$A$2:$T$878,7,FALSE)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67" s="124" t="str">
        <f>VLOOKUP(A967,BASE.!$A$2:$T$878,8,FALSE)</f>
        <v xml:space="preserve">Presidente: 
Amanda Elizabeth Alarcón Herrera
 Vicepresidente:
Fernando Rodrigo Valdivia Muñóz
Secretario:
Claudia Vlaeska Valdes Olave
Tesorero:
Christian Enrique Assis González
</v>
      </c>
      <c r="I967" s="124" t="str">
        <f>VLOOKUP(A967,BASE.!$A$2:$T$878,9,FALSE)</f>
        <v>5 AÑOS</v>
      </c>
      <c r="J967" s="124" t="str">
        <f>VLOOKUP(A967,BASE.!$A$2:$T$878,10,FALSE)</f>
        <v>20.05.20 al 20.05.25</v>
      </c>
      <c r="K967" s="124" t="str">
        <f>VLOOKUP(A967,BASE.!$A$2:$T$878,11,FALSE)</f>
        <v xml:space="preserve">Amanda Elizabeth Alarcón Herrera
</v>
      </c>
      <c r="L967" s="124" t="str">
        <f>VLOOKUP(A967,BASE.!$A$2:$T$878,12,FALSE)</f>
        <v xml:space="preserve">Calle Merino Jarpa N°46, comuna de Curicó, región del Maule.
</v>
      </c>
      <c r="M967" s="124" t="str">
        <f>VLOOKUP(A967,BASE.!$A$2:$T$878,13,FALSE)</f>
        <v>VII</v>
      </c>
      <c r="N967" s="124" t="str">
        <f>VLOOKUP(A967,BASE.!$A$2:$T$878,14,FALSE)</f>
        <v>Curicó</v>
      </c>
      <c r="O967" s="124" t="str">
        <f>VLOOKUP(A967,BASE.!$A$2:$T$878,15,FALSE)</f>
        <v xml:space="preserve">Teléfono: 75-23111132/ 0990174873
</v>
      </c>
      <c r="P967" s="124" t="str">
        <f>VLOOKUP(A967,BASE.!$A$2:$T$878,16,FALSE)</f>
        <v xml:space="preserve">Correo electrónico: altatierraong@gmail.com </v>
      </c>
      <c r="Q967" s="124">
        <f>VLOOKUP(A967,BASE.!$A$2:$T$878,17,FALSE)</f>
        <v>0</v>
      </c>
      <c r="R967" s="124">
        <f>VLOOKUP(A967,BASE.!$A$2:$T$878,18,FALSE)</f>
        <v>93401</v>
      </c>
      <c r="S967" s="124" t="str">
        <f>VLOOKUP(A967,BASE.!$A$2:$T$878,19,FALSE)</f>
        <v xml:space="preserve">Antecedentes financieros correspondientes al año 2019, aprobados por el Sub Depto de Supervisión Financiera Nacional. </v>
      </c>
      <c r="T967" s="169">
        <f>VLOOKUP(A967,BASE.!$A$2:$T$878,20,FALSE)</f>
        <v>43990</v>
      </c>
      <c r="U967" s="183">
        <v>7706</v>
      </c>
      <c r="V967" s="184">
        <v>9853357</v>
      </c>
      <c r="W967" s="184">
        <v>25252873</v>
      </c>
      <c r="X967" s="170">
        <v>44286</v>
      </c>
      <c r="Y967" s="166" t="s">
        <v>7879</v>
      </c>
      <c r="Z967" s="166" t="s">
        <v>7880</v>
      </c>
      <c r="AA967" s="183" t="s">
        <v>7914</v>
      </c>
    </row>
    <row r="968" spans="1:27" x14ac:dyDescent="0.2">
      <c r="A968" s="183">
        <v>7706</v>
      </c>
      <c r="B968" s="124" t="str">
        <f>VLOOKUP(A968,BASE.!$A$2:$T$878,2,FALSE)</f>
        <v>Organización No Gubernamental de Desarrollo – ALTA TIERRA</v>
      </c>
      <c r="C968" s="124">
        <f>VLOOKUP(A968,BASE.!$A$2:$T$878,3,FALSE)</f>
        <v>650837746</v>
      </c>
      <c r="D968" s="124">
        <f>VLOOKUP(A968,BASE.!$A$2:$T$878,4,FALSE)</f>
        <v>0</v>
      </c>
      <c r="E968" s="124" t="str">
        <f>VLOOKUP(A968,BASE.!$A$2:$T$878,5,FALSE)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68" s="124" t="str">
        <f>VLOOKUP(A968,BASE.!$A$2:$T$878,6,FALSE)</f>
        <v>Certificado de Vigencia Folio Nº 500288385067, otorgado el 14 de enero de 2020, del Servicio de Registro Civil e Identificación.</v>
      </c>
      <c r="G968" s="124" t="str">
        <f>VLOOKUP(A968,BASE.!$A$2:$T$878,7,FALSE)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68" s="124" t="str">
        <f>VLOOKUP(A968,BASE.!$A$2:$T$878,8,FALSE)</f>
        <v xml:space="preserve">Presidente: 
Amanda Elizabeth Alarcón Herrera
 Vicepresidente:
Fernando Rodrigo Valdivia Muñóz
Secretario:
Claudia Vlaeska Valdes Olave
Tesorero:
Christian Enrique Assis González
</v>
      </c>
      <c r="I968" s="124" t="str">
        <f>VLOOKUP(A968,BASE.!$A$2:$T$878,9,FALSE)</f>
        <v>5 AÑOS</v>
      </c>
      <c r="J968" s="124" t="str">
        <f>VLOOKUP(A968,BASE.!$A$2:$T$878,10,FALSE)</f>
        <v>20.05.20 al 20.05.25</v>
      </c>
      <c r="K968" s="124" t="str">
        <f>VLOOKUP(A968,BASE.!$A$2:$T$878,11,FALSE)</f>
        <v xml:space="preserve">Amanda Elizabeth Alarcón Herrera
</v>
      </c>
      <c r="L968" s="124" t="str">
        <f>VLOOKUP(A968,BASE.!$A$2:$T$878,12,FALSE)</f>
        <v xml:space="preserve">Calle Merino Jarpa N°46, comuna de Curicó, región del Maule.
</v>
      </c>
      <c r="M968" s="124" t="str">
        <f>VLOOKUP(A968,BASE.!$A$2:$T$878,13,FALSE)</f>
        <v>VII</v>
      </c>
      <c r="N968" s="124" t="str">
        <f>VLOOKUP(A968,BASE.!$A$2:$T$878,14,FALSE)</f>
        <v>Curicó</v>
      </c>
      <c r="O968" s="124" t="str">
        <f>VLOOKUP(A968,BASE.!$A$2:$T$878,15,FALSE)</f>
        <v xml:space="preserve">Teléfono: 75-23111132/ 0990174873
</v>
      </c>
      <c r="P968" s="124" t="str">
        <f>VLOOKUP(A968,BASE.!$A$2:$T$878,16,FALSE)</f>
        <v xml:space="preserve">Correo electrónico: altatierraong@gmail.com </v>
      </c>
      <c r="Q968" s="124">
        <f>VLOOKUP(A968,BASE.!$A$2:$T$878,17,FALSE)</f>
        <v>0</v>
      </c>
      <c r="R968" s="124">
        <f>VLOOKUP(A968,BASE.!$A$2:$T$878,18,FALSE)</f>
        <v>93401</v>
      </c>
      <c r="S968" s="124" t="str">
        <f>VLOOKUP(A968,BASE.!$A$2:$T$878,19,FALSE)</f>
        <v xml:space="preserve">Antecedentes financieros correspondientes al año 2019, aprobados por el Sub Depto de Supervisión Financiera Nacional. </v>
      </c>
      <c r="T968" s="169">
        <f>VLOOKUP(A968,BASE.!$A$2:$T$878,20,FALSE)</f>
        <v>43990</v>
      </c>
      <c r="U968" s="183">
        <v>7706</v>
      </c>
      <c r="V968" s="184">
        <v>9098195</v>
      </c>
      <c r="W968" s="184">
        <v>28606979</v>
      </c>
      <c r="X968" s="170">
        <v>44286</v>
      </c>
      <c r="Y968" s="166" t="s">
        <v>7879</v>
      </c>
      <c r="Z968" s="166" t="s">
        <v>7880</v>
      </c>
      <c r="AA968" s="183" t="s">
        <v>7899</v>
      </c>
    </row>
  </sheetData>
  <autoFilter ref="A7:AA968"/>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F964"/>
  <sheetViews>
    <sheetView workbookViewId="0">
      <selection activeCell="C190" sqref="C190"/>
    </sheetView>
  </sheetViews>
  <sheetFormatPr baseColWidth="10" defaultRowHeight="12.75" x14ac:dyDescent="0.2"/>
  <cols>
    <col min="1" max="1" width="12.140625" style="180" customWidth="1"/>
    <col min="2" max="2" width="11.28515625" style="180" customWidth="1"/>
    <col min="3" max="3" width="35.28515625" style="180" customWidth="1"/>
    <col min="4" max="4" width="12.28515625" style="181" customWidth="1"/>
    <col min="5" max="6" width="11.42578125" style="180"/>
  </cols>
  <sheetData>
    <row r="2" spans="1:6" x14ac:dyDescent="0.2">
      <c r="A2" s="180" t="s">
        <v>8661</v>
      </c>
      <c r="B2" s="180" t="s">
        <v>8662</v>
      </c>
      <c r="C2" s="180" t="s">
        <v>8659</v>
      </c>
      <c r="D2" s="180" t="s">
        <v>13</v>
      </c>
      <c r="E2" s="181" t="s">
        <v>8660</v>
      </c>
      <c r="F2" s="180" t="s">
        <v>8663</v>
      </c>
    </row>
    <row r="3" spans="1:6" hidden="1" x14ac:dyDescent="0.2">
      <c r="A3" s="182">
        <v>150</v>
      </c>
      <c r="B3" s="182">
        <v>700700003</v>
      </c>
      <c r="C3" s="182" t="s">
        <v>8255</v>
      </c>
      <c r="D3" s="182" t="s">
        <v>7881</v>
      </c>
      <c r="E3" s="180">
        <v>42377299</v>
      </c>
      <c r="F3" s="180">
        <v>124034455</v>
      </c>
    </row>
    <row r="4" spans="1:6" hidden="1" x14ac:dyDescent="0.2">
      <c r="A4" s="182">
        <v>225</v>
      </c>
      <c r="B4" s="182">
        <v>704164009</v>
      </c>
      <c r="C4" s="182" t="s">
        <v>8256</v>
      </c>
      <c r="D4" s="182" t="s">
        <v>7882</v>
      </c>
      <c r="E4" s="180">
        <v>7681592</v>
      </c>
      <c r="F4" s="180">
        <v>23305170</v>
      </c>
    </row>
    <row r="5" spans="1:6" hidden="1" x14ac:dyDescent="0.2">
      <c r="A5" s="182">
        <v>225</v>
      </c>
      <c r="B5" s="182">
        <v>704164009</v>
      </c>
      <c r="C5" s="182" t="s">
        <v>8256</v>
      </c>
      <c r="D5" s="182" t="s">
        <v>7883</v>
      </c>
      <c r="E5" s="180">
        <v>0</v>
      </c>
      <c r="F5" s="180">
        <v>8109475</v>
      </c>
    </row>
    <row r="6" spans="1:6" hidden="1" x14ac:dyDescent="0.2">
      <c r="A6" s="182">
        <v>250</v>
      </c>
      <c r="B6" s="182">
        <v>818329008</v>
      </c>
      <c r="C6" s="182" t="s">
        <v>8257</v>
      </c>
      <c r="D6" s="182" t="s">
        <v>7884</v>
      </c>
      <c r="E6" s="180">
        <v>5269234</v>
      </c>
      <c r="F6" s="180">
        <v>15807701</v>
      </c>
    </row>
    <row r="7" spans="1:6" hidden="1" x14ac:dyDescent="0.2">
      <c r="A7" s="182">
        <v>250</v>
      </c>
      <c r="B7" s="182">
        <v>818329008</v>
      </c>
      <c r="C7" s="182" t="s">
        <v>8257</v>
      </c>
      <c r="D7" s="182" t="s">
        <v>7885</v>
      </c>
      <c r="E7" s="180">
        <v>16376276</v>
      </c>
      <c r="F7" s="180">
        <v>48776443</v>
      </c>
    </row>
    <row r="8" spans="1:6" hidden="1" x14ac:dyDescent="0.2">
      <c r="A8" s="182">
        <v>250</v>
      </c>
      <c r="B8" s="182">
        <v>818329008</v>
      </c>
      <c r="C8" s="182" t="s">
        <v>8257</v>
      </c>
      <c r="D8" s="182" t="s">
        <v>7886</v>
      </c>
      <c r="E8" s="180">
        <v>929236</v>
      </c>
      <c r="F8" s="180">
        <v>2654960</v>
      </c>
    </row>
    <row r="9" spans="1:6" hidden="1" x14ac:dyDescent="0.2">
      <c r="A9" s="182">
        <v>250</v>
      </c>
      <c r="B9" s="182">
        <v>818329008</v>
      </c>
      <c r="C9" s="182" t="s">
        <v>8257</v>
      </c>
      <c r="D9" s="182" t="s">
        <v>7887</v>
      </c>
      <c r="E9" s="180">
        <v>9173921</v>
      </c>
      <c r="F9" s="180">
        <v>28156541</v>
      </c>
    </row>
    <row r="10" spans="1:6" hidden="1" x14ac:dyDescent="0.2">
      <c r="A10" s="182">
        <v>250</v>
      </c>
      <c r="B10" s="182">
        <v>818329008</v>
      </c>
      <c r="C10" s="182" t="s">
        <v>8257</v>
      </c>
      <c r="D10" s="182" t="s">
        <v>7888</v>
      </c>
      <c r="E10" s="180">
        <v>73199661</v>
      </c>
      <c r="F10" s="180">
        <v>212918785</v>
      </c>
    </row>
    <row r="11" spans="1:6" hidden="1" x14ac:dyDescent="0.2">
      <c r="A11" s="182">
        <v>250</v>
      </c>
      <c r="B11" s="182">
        <v>818329008</v>
      </c>
      <c r="C11" s="182" t="s">
        <v>8257</v>
      </c>
      <c r="D11" s="182" t="s">
        <v>7889</v>
      </c>
      <c r="E11" s="180">
        <v>45531530</v>
      </c>
      <c r="F11" s="180">
        <v>120671035</v>
      </c>
    </row>
    <row r="12" spans="1:6" hidden="1" x14ac:dyDescent="0.2">
      <c r="A12" s="182">
        <v>400</v>
      </c>
      <c r="B12" s="182">
        <v>700134407</v>
      </c>
      <c r="C12" s="182" t="s">
        <v>8258</v>
      </c>
      <c r="D12" s="182" t="s">
        <v>7888</v>
      </c>
      <c r="E12" s="180">
        <v>29626533</v>
      </c>
      <c r="F12" s="180">
        <v>72877557</v>
      </c>
    </row>
    <row r="13" spans="1:6" hidden="1" x14ac:dyDescent="0.2">
      <c r="A13" s="182">
        <v>1050</v>
      </c>
      <c r="B13" s="182">
        <v>700006700</v>
      </c>
      <c r="C13" s="182" t="s">
        <v>8259</v>
      </c>
      <c r="D13" s="182" t="s">
        <v>162</v>
      </c>
      <c r="E13" s="180">
        <v>46942882</v>
      </c>
      <c r="F13" s="180">
        <v>117367961</v>
      </c>
    </row>
    <row r="14" spans="1:6" hidden="1" x14ac:dyDescent="0.2">
      <c r="A14" s="182">
        <v>1050</v>
      </c>
      <c r="B14" s="182">
        <v>700006700</v>
      </c>
      <c r="C14" s="182" t="s">
        <v>8259</v>
      </c>
      <c r="D14" s="182" t="s">
        <v>7891</v>
      </c>
      <c r="E14" s="180">
        <v>16033200</v>
      </c>
      <c r="F14" s="180">
        <v>48099600</v>
      </c>
    </row>
    <row r="15" spans="1:6" hidden="1" x14ac:dyDescent="0.2">
      <c r="A15" s="182">
        <v>1150</v>
      </c>
      <c r="B15" s="182">
        <v>706724001</v>
      </c>
      <c r="C15" s="182" t="s">
        <v>8260</v>
      </c>
      <c r="D15" s="182" t="s">
        <v>7892</v>
      </c>
      <c r="E15" s="180">
        <v>27643557</v>
      </c>
      <c r="F15" s="180">
        <v>83907107</v>
      </c>
    </row>
    <row r="16" spans="1:6" hidden="1" x14ac:dyDescent="0.2">
      <c r="A16" s="182">
        <v>1200</v>
      </c>
      <c r="B16" s="182">
        <v>702002001</v>
      </c>
      <c r="C16" s="182" t="s">
        <v>8261</v>
      </c>
      <c r="D16" s="182" t="s">
        <v>7893</v>
      </c>
      <c r="E16" s="180">
        <v>30121211</v>
      </c>
      <c r="F16" s="180">
        <v>73178250</v>
      </c>
    </row>
    <row r="17" spans="1:6" hidden="1" x14ac:dyDescent="0.2">
      <c r="A17" s="182">
        <v>1250</v>
      </c>
      <c r="B17" s="182">
        <v>826902000</v>
      </c>
      <c r="C17" s="182" t="s">
        <v>8262</v>
      </c>
      <c r="D17" s="182" t="s">
        <v>7894</v>
      </c>
      <c r="E17" s="180">
        <v>39733890</v>
      </c>
      <c r="F17" s="180">
        <v>105457093</v>
      </c>
    </row>
    <row r="18" spans="1:6" hidden="1" x14ac:dyDescent="0.2">
      <c r="A18" s="182">
        <v>1450</v>
      </c>
      <c r="B18" s="182">
        <v>700813002</v>
      </c>
      <c r="C18" s="182" t="s">
        <v>8263</v>
      </c>
      <c r="D18" s="182" t="s">
        <v>7895</v>
      </c>
      <c r="E18" s="180">
        <v>19162260</v>
      </c>
      <c r="F18" s="180">
        <v>56596798</v>
      </c>
    </row>
    <row r="19" spans="1:6" hidden="1" x14ac:dyDescent="0.2">
      <c r="A19" s="182">
        <v>1500</v>
      </c>
      <c r="B19" s="182">
        <v>821567009</v>
      </c>
      <c r="C19" s="182" t="s">
        <v>8264</v>
      </c>
      <c r="D19" s="182" t="s">
        <v>7896</v>
      </c>
      <c r="E19" s="180">
        <v>30051583</v>
      </c>
      <c r="F19" s="180">
        <v>95259757</v>
      </c>
    </row>
    <row r="20" spans="1:6" hidden="1" x14ac:dyDescent="0.2">
      <c r="A20" s="182">
        <v>1500</v>
      </c>
      <c r="B20" s="182">
        <v>821567009</v>
      </c>
      <c r="C20" s="182" t="s">
        <v>8264</v>
      </c>
      <c r="D20" s="182" t="s">
        <v>7898</v>
      </c>
      <c r="E20" s="180">
        <v>65402203</v>
      </c>
      <c r="F20" s="180">
        <v>84257834</v>
      </c>
    </row>
    <row r="21" spans="1:6" hidden="1" x14ac:dyDescent="0.2">
      <c r="A21" s="182">
        <v>1550</v>
      </c>
      <c r="B21" s="182">
        <v>700230201</v>
      </c>
      <c r="C21" s="182" t="s">
        <v>8265</v>
      </c>
      <c r="D21" s="182" t="s">
        <v>7899</v>
      </c>
      <c r="E21" s="180">
        <v>2770714</v>
      </c>
      <c r="F21" s="180">
        <v>22750534</v>
      </c>
    </row>
    <row r="22" spans="1:6" hidden="1" x14ac:dyDescent="0.2">
      <c r="A22" s="182">
        <v>1750</v>
      </c>
      <c r="B22" s="182">
        <v>817951724</v>
      </c>
      <c r="C22" s="182" t="s">
        <v>8266</v>
      </c>
      <c r="D22" s="182" t="s">
        <v>7900</v>
      </c>
      <c r="E22" s="180">
        <v>15630508</v>
      </c>
      <c r="F22" s="180">
        <v>43741340</v>
      </c>
    </row>
    <row r="23" spans="1:6" hidden="1" x14ac:dyDescent="0.2">
      <c r="A23" s="182">
        <v>1750</v>
      </c>
      <c r="B23" s="182">
        <v>817951724</v>
      </c>
      <c r="C23" s="182" t="s">
        <v>8266</v>
      </c>
      <c r="D23" s="182" t="s">
        <v>7901</v>
      </c>
      <c r="E23" s="180">
        <v>23726446</v>
      </c>
      <c r="F23" s="180">
        <v>60822281</v>
      </c>
    </row>
    <row r="24" spans="1:6" hidden="1" x14ac:dyDescent="0.2">
      <c r="A24" s="182">
        <v>1750</v>
      </c>
      <c r="B24" s="182">
        <v>817951724</v>
      </c>
      <c r="C24" s="182" t="s">
        <v>8266</v>
      </c>
      <c r="D24" s="182" t="s">
        <v>7902</v>
      </c>
      <c r="E24" s="180">
        <v>18209164</v>
      </c>
      <c r="F24" s="180">
        <v>55277820</v>
      </c>
    </row>
    <row r="25" spans="1:6" hidden="1" x14ac:dyDescent="0.2">
      <c r="A25" s="182">
        <v>1750</v>
      </c>
      <c r="B25" s="182">
        <v>817951724</v>
      </c>
      <c r="C25" s="182" t="s">
        <v>8266</v>
      </c>
      <c r="D25" s="182" t="s">
        <v>162</v>
      </c>
      <c r="E25" s="180">
        <v>3645546</v>
      </c>
      <c r="F25" s="180">
        <v>11912440</v>
      </c>
    </row>
    <row r="26" spans="1:6" hidden="1" x14ac:dyDescent="0.2">
      <c r="A26" s="182">
        <v>1750</v>
      </c>
      <c r="B26" s="182">
        <v>817951724</v>
      </c>
      <c r="C26" s="182" t="s">
        <v>8266</v>
      </c>
      <c r="D26" s="182" t="s">
        <v>7903</v>
      </c>
      <c r="E26" s="180">
        <v>18042005</v>
      </c>
      <c r="F26" s="180">
        <v>56504108</v>
      </c>
    </row>
    <row r="27" spans="1:6" hidden="1" x14ac:dyDescent="0.2">
      <c r="A27" s="182">
        <v>1750</v>
      </c>
      <c r="B27" s="182">
        <v>817951724</v>
      </c>
      <c r="C27" s="182" t="s">
        <v>8266</v>
      </c>
      <c r="D27" s="182" t="s">
        <v>187</v>
      </c>
      <c r="E27" s="180">
        <v>2667924</v>
      </c>
      <c r="F27" s="180">
        <v>8003772</v>
      </c>
    </row>
    <row r="28" spans="1:6" hidden="1" x14ac:dyDescent="0.2">
      <c r="A28" s="182">
        <v>1750</v>
      </c>
      <c r="B28" s="182">
        <v>817951724</v>
      </c>
      <c r="C28" s="182" t="s">
        <v>8266</v>
      </c>
      <c r="D28" s="182" t="s">
        <v>7904</v>
      </c>
      <c r="E28" s="180">
        <v>27742608</v>
      </c>
      <c r="F28" s="180">
        <v>68585892</v>
      </c>
    </row>
    <row r="29" spans="1:6" hidden="1" x14ac:dyDescent="0.2">
      <c r="A29" s="182">
        <v>1750</v>
      </c>
      <c r="B29" s="182">
        <v>817951724</v>
      </c>
      <c r="C29" s="182" t="s">
        <v>8266</v>
      </c>
      <c r="D29" s="182" t="s">
        <v>7905</v>
      </c>
      <c r="E29" s="180">
        <v>7944192</v>
      </c>
      <c r="F29" s="180">
        <v>24031181</v>
      </c>
    </row>
    <row r="30" spans="1:6" hidden="1" x14ac:dyDescent="0.2">
      <c r="A30" s="182">
        <v>1750</v>
      </c>
      <c r="B30" s="182">
        <v>817951724</v>
      </c>
      <c r="C30" s="182" t="s">
        <v>8266</v>
      </c>
      <c r="D30" s="182" t="s">
        <v>7885</v>
      </c>
      <c r="E30" s="180">
        <v>26201352</v>
      </c>
      <c r="F30" s="180">
        <v>60209660</v>
      </c>
    </row>
    <row r="31" spans="1:6" hidden="1" x14ac:dyDescent="0.2">
      <c r="A31" s="182">
        <v>1750</v>
      </c>
      <c r="B31" s="182">
        <v>817951724</v>
      </c>
      <c r="C31" s="182" t="s">
        <v>8266</v>
      </c>
      <c r="D31" s="182" t="s">
        <v>7906</v>
      </c>
      <c r="E31" s="180">
        <v>34197885</v>
      </c>
      <c r="F31" s="180">
        <v>93386045</v>
      </c>
    </row>
    <row r="32" spans="1:6" hidden="1" x14ac:dyDescent="0.2">
      <c r="A32" s="182">
        <v>1800</v>
      </c>
      <c r="B32" s="182">
        <v>700376001</v>
      </c>
      <c r="C32" s="182" t="s">
        <v>8267</v>
      </c>
      <c r="D32" s="182" t="s">
        <v>7907</v>
      </c>
      <c r="E32" s="180">
        <v>11805291</v>
      </c>
      <c r="F32" s="180">
        <v>46283084</v>
      </c>
    </row>
    <row r="33" spans="1:6" hidden="1" x14ac:dyDescent="0.2">
      <c r="A33" s="182">
        <v>1800</v>
      </c>
      <c r="B33" s="182">
        <v>700376001</v>
      </c>
      <c r="C33" s="182" t="s">
        <v>8267</v>
      </c>
      <c r="D33" s="182" t="s">
        <v>230</v>
      </c>
      <c r="E33" s="180">
        <v>57615708</v>
      </c>
      <c r="F33" s="180">
        <v>188935446</v>
      </c>
    </row>
    <row r="34" spans="1:6" hidden="1" x14ac:dyDescent="0.2">
      <c r="A34" s="182">
        <v>1800</v>
      </c>
      <c r="B34" s="182">
        <v>700376001</v>
      </c>
      <c r="C34" s="182" t="s">
        <v>8267</v>
      </c>
      <c r="D34" s="182" t="s">
        <v>7883</v>
      </c>
      <c r="E34" s="180">
        <v>35914368</v>
      </c>
      <c r="F34" s="180">
        <v>67503288</v>
      </c>
    </row>
    <row r="35" spans="1:6" hidden="1" x14ac:dyDescent="0.2">
      <c r="A35" s="182">
        <v>1800</v>
      </c>
      <c r="B35" s="182">
        <v>700376001</v>
      </c>
      <c r="C35" s="182" t="s">
        <v>8267</v>
      </c>
      <c r="D35" s="182" t="s">
        <v>7908</v>
      </c>
      <c r="E35" s="180">
        <v>47063921</v>
      </c>
      <c r="F35" s="180">
        <v>186051974</v>
      </c>
    </row>
    <row r="36" spans="1:6" hidden="1" x14ac:dyDescent="0.2">
      <c r="A36" s="182">
        <v>1800</v>
      </c>
      <c r="B36" s="182">
        <v>700376001</v>
      </c>
      <c r="C36" s="182" t="s">
        <v>8267</v>
      </c>
      <c r="D36" s="182" t="s">
        <v>7909</v>
      </c>
      <c r="E36" s="180">
        <v>33759579</v>
      </c>
      <c r="F36" s="180">
        <v>150702151</v>
      </c>
    </row>
    <row r="37" spans="1:6" hidden="1" x14ac:dyDescent="0.2">
      <c r="A37" s="182">
        <v>1800</v>
      </c>
      <c r="B37" s="182">
        <v>700376001</v>
      </c>
      <c r="C37" s="182" t="s">
        <v>8267</v>
      </c>
      <c r="D37" s="182" t="s">
        <v>7910</v>
      </c>
      <c r="E37" s="180">
        <v>18277848</v>
      </c>
      <c r="F37" s="180">
        <v>59768562</v>
      </c>
    </row>
    <row r="38" spans="1:6" hidden="1" x14ac:dyDescent="0.2">
      <c r="A38" s="182">
        <v>1800</v>
      </c>
      <c r="B38" s="182">
        <v>700376001</v>
      </c>
      <c r="C38" s="182" t="s">
        <v>8267</v>
      </c>
      <c r="D38" s="182" t="s">
        <v>7911</v>
      </c>
      <c r="E38" s="180">
        <v>58937400</v>
      </c>
      <c r="F38" s="180">
        <v>155759877</v>
      </c>
    </row>
    <row r="39" spans="1:6" hidden="1" x14ac:dyDescent="0.2">
      <c r="A39" s="182">
        <v>1800</v>
      </c>
      <c r="B39" s="182">
        <v>700376001</v>
      </c>
      <c r="C39" s="182" t="s">
        <v>8267</v>
      </c>
      <c r="D39" s="182" t="s">
        <v>7912</v>
      </c>
      <c r="E39" s="180">
        <v>6982200</v>
      </c>
      <c r="F39" s="180">
        <v>20736383</v>
      </c>
    </row>
    <row r="40" spans="1:6" hidden="1" x14ac:dyDescent="0.2">
      <c r="A40" s="182">
        <v>1800</v>
      </c>
      <c r="B40" s="182">
        <v>700376001</v>
      </c>
      <c r="C40" s="182" t="s">
        <v>8267</v>
      </c>
      <c r="D40" s="182" t="s">
        <v>162</v>
      </c>
      <c r="E40" s="180">
        <v>9504481</v>
      </c>
      <c r="F40" s="180">
        <v>34910690</v>
      </c>
    </row>
    <row r="41" spans="1:6" hidden="1" x14ac:dyDescent="0.2">
      <c r="A41" s="182">
        <v>1800</v>
      </c>
      <c r="B41" s="182">
        <v>700376001</v>
      </c>
      <c r="C41" s="182" t="s">
        <v>8267</v>
      </c>
      <c r="D41" s="182" t="s">
        <v>7913</v>
      </c>
      <c r="E41" s="180">
        <v>17688240</v>
      </c>
      <c r="F41" s="180">
        <v>58105867</v>
      </c>
    </row>
    <row r="42" spans="1:6" hidden="1" x14ac:dyDescent="0.2">
      <c r="A42" s="182">
        <v>1800</v>
      </c>
      <c r="B42" s="182">
        <v>700376001</v>
      </c>
      <c r="C42" s="182" t="s">
        <v>8267</v>
      </c>
      <c r="D42" s="182" t="s">
        <v>7914</v>
      </c>
      <c r="E42" s="180">
        <v>6206400</v>
      </c>
      <c r="F42" s="180">
        <v>22498200</v>
      </c>
    </row>
    <row r="43" spans="1:6" hidden="1" x14ac:dyDescent="0.2">
      <c r="A43" s="182">
        <v>1800</v>
      </c>
      <c r="B43" s="182">
        <v>700376001</v>
      </c>
      <c r="C43" s="182" t="s">
        <v>8267</v>
      </c>
      <c r="D43" s="182" t="s">
        <v>7915</v>
      </c>
      <c r="E43" s="180">
        <v>7075296</v>
      </c>
      <c r="F43" s="180">
        <v>23436917</v>
      </c>
    </row>
    <row r="44" spans="1:6" hidden="1" x14ac:dyDescent="0.2">
      <c r="A44" s="182">
        <v>1800</v>
      </c>
      <c r="B44" s="182">
        <v>700376001</v>
      </c>
      <c r="C44" s="182" t="s">
        <v>8267</v>
      </c>
      <c r="D44" s="182" t="s">
        <v>7916</v>
      </c>
      <c r="E44" s="180">
        <v>23336064</v>
      </c>
      <c r="F44" s="180">
        <v>78237051</v>
      </c>
    </row>
    <row r="45" spans="1:6" hidden="1" x14ac:dyDescent="0.2">
      <c r="A45" s="182">
        <v>1800</v>
      </c>
      <c r="B45" s="182">
        <v>700376001</v>
      </c>
      <c r="C45" s="182" t="s">
        <v>8267</v>
      </c>
      <c r="D45" s="182" t="s">
        <v>250</v>
      </c>
      <c r="E45" s="180">
        <v>24437700</v>
      </c>
      <c r="F45" s="180">
        <v>48875400</v>
      </c>
    </row>
    <row r="46" spans="1:6" hidden="1" x14ac:dyDescent="0.2">
      <c r="A46" s="182">
        <v>1800</v>
      </c>
      <c r="B46" s="182">
        <v>700376001</v>
      </c>
      <c r="C46" s="182" t="s">
        <v>8267</v>
      </c>
      <c r="D46" s="182" t="s">
        <v>7917</v>
      </c>
      <c r="E46" s="180">
        <v>20636280</v>
      </c>
      <c r="F46" s="180">
        <v>64267272</v>
      </c>
    </row>
    <row r="47" spans="1:6" hidden="1" x14ac:dyDescent="0.2">
      <c r="A47" s="182">
        <v>1800</v>
      </c>
      <c r="B47" s="182">
        <v>700376001</v>
      </c>
      <c r="C47" s="182" t="s">
        <v>8267</v>
      </c>
      <c r="D47" s="182" t="s">
        <v>7918</v>
      </c>
      <c r="E47" s="180">
        <v>18277848</v>
      </c>
      <c r="F47" s="180">
        <v>55747435</v>
      </c>
    </row>
    <row r="48" spans="1:6" hidden="1" x14ac:dyDescent="0.2">
      <c r="A48" s="182">
        <v>1800</v>
      </c>
      <c r="B48" s="182">
        <v>700376001</v>
      </c>
      <c r="C48" s="182" t="s">
        <v>8267</v>
      </c>
      <c r="D48" s="182" t="s">
        <v>7893</v>
      </c>
      <c r="E48" s="180">
        <v>54607219</v>
      </c>
      <c r="F48" s="180">
        <v>157355088</v>
      </c>
    </row>
    <row r="49" spans="1:6" hidden="1" x14ac:dyDescent="0.2">
      <c r="A49" s="182">
        <v>1800</v>
      </c>
      <c r="B49" s="182">
        <v>700376001</v>
      </c>
      <c r="C49" s="182" t="s">
        <v>8267</v>
      </c>
      <c r="D49" s="182" t="s">
        <v>7919</v>
      </c>
      <c r="E49" s="180">
        <v>7429061</v>
      </c>
      <c r="F49" s="180">
        <v>32988568</v>
      </c>
    </row>
    <row r="50" spans="1:6" hidden="1" x14ac:dyDescent="0.2">
      <c r="A50" s="182">
        <v>1800</v>
      </c>
      <c r="B50" s="182">
        <v>700376001</v>
      </c>
      <c r="C50" s="182" t="s">
        <v>8267</v>
      </c>
      <c r="D50" s="182" t="s">
        <v>7920</v>
      </c>
      <c r="E50" s="180">
        <v>17874432</v>
      </c>
      <c r="F50" s="180">
        <v>56403762</v>
      </c>
    </row>
    <row r="51" spans="1:6" hidden="1" x14ac:dyDescent="0.2">
      <c r="A51" s="182">
        <v>1800</v>
      </c>
      <c r="B51" s="182">
        <v>700376001</v>
      </c>
      <c r="C51" s="182" t="s">
        <v>8267</v>
      </c>
      <c r="D51" s="182" t="s">
        <v>7921</v>
      </c>
      <c r="E51" s="180">
        <v>46299744</v>
      </c>
      <c r="F51" s="180">
        <v>161985815</v>
      </c>
    </row>
    <row r="52" spans="1:6" hidden="1" x14ac:dyDescent="0.2">
      <c r="A52" s="182">
        <v>1800</v>
      </c>
      <c r="B52" s="182">
        <v>700376001</v>
      </c>
      <c r="C52" s="182" t="s">
        <v>8267</v>
      </c>
      <c r="D52" s="182" t="s">
        <v>7922</v>
      </c>
      <c r="E52" s="180">
        <v>14398848</v>
      </c>
      <c r="F52" s="180">
        <v>38836548</v>
      </c>
    </row>
    <row r="53" spans="1:6" hidden="1" x14ac:dyDescent="0.2">
      <c r="A53" s="182">
        <v>1800</v>
      </c>
      <c r="B53" s="182">
        <v>700376001</v>
      </c>
      <c r="C53" s="182" t="s">
        <v>8267</v>
      </c>
      <c r="D53" s="182" t="s">
        <v>7881</v>
      </c>
      <c r="E53" s="180">
        <v>27327349</v>
      </c>
      <c r="F53" s="180">
        <v>87148189</v>
      </c>
    </row>
    <row r="54" spans="1:6" hidden="1" x14ac:dyDescent="0.2">
      <c r="A54" s="182">
        <v>1800</v>
      </c>
      <c r="B54" s="182">
        <v>700376001</v>
      </c>
      <c r="C54" s="182" t="s">
        <v>8267</v>
      </c>
      <c r="D54" s="182" t="s">
        <v>7923</v>
      </c>
      <c r="E54" s="180">
        <v>13708386</v>
      </c>
      <c r="F54" s="180">
        <v>45694618</v>
      </c>
    </row>
    <row r="55" spans="1:6" hidden="1" x14ac:dyDescent="0.2">
      <c r="A55" s="182">
        <v>1800</v>
      </c>
      <c r="B55" s="182">
        <v>700376001</v>
      </c>
      <c r="C55" s="182" t="s">
        <v>8267</v>
      </c>
      <c r="D55" s="182" t="s">
        <v>7924</v>
      </c>
      <c r="E55" s="180">
        <v>13708386</v>
      </c>
      <c r="F55" s="180">
        <v>41125158</v>
      </c>
    </row>
    <row r="56" spans="1:6" hidden="1" x14ac:dyDescent="0.2">
      <c r="A56" s="182">
        <v>1800</v>
      </c>
      <c r="B56" s="182">
        <v>700376001</v>
      </c>
      <c r="C56" s="182" t="s">
        <v>8267</v>
      </c>
      <c r="D56" s="182" t="s">
        <v>7925</v>
      </c>
      <c r="E56" s="180">
        <v>50706288</v>
      </c>
      <c r="F56" s="180">
        <v>96219888</v>
      </c>
    </row>
    <row r="57" spans="1:6" hidden="1" x14ac:dyDescent="0.2">
      <c r="A57" s="182">
        <v>1800</v>
      </c>
      <c r="B57" s="182">
        <v>700376001</v>
      </c>
      <c r="C57" s="182" t="s">
        <v>8267</v>
      </c>
      <c r="D57" s="182" t="s">
        <v>7926</v>
      </c>
      <c r="E57" s="180">
        <v>25208328</v>
      </c>
      <c r="F57" s="180">
        <v>37621128</v>
      </c>
    </row>
    <row r="58" spans="1:6" hidden="1" x14ac:dyDescent="0.2">
      <c r="A58" s="182">
        <v>1800</v>
      </c>
      <c r="B58" s="182">
        <v>700376001</v>
      </c>
      <c r="C58" s="182" t="s">
        <v>8267</v>
      </c>
      <c r="D58" s="182" t="s">
        <v>7927</v>
      </c>
      <c r="E58" s="180">
        <v>41110504</v>
      </c>
      <c r="F58" s="180">
        <v>130087868</v>
      </c>
    </row>
    <row r="59" spans="1:6" hidden="1" x14ac:dyDescent="0.2">
      <c r="A59" s="182">
        <v>1800</v>
      </c>
      <c r="B59" s="182">
        <v>700376001</v>
      </c>
      <c r="C59" s="182" t="s">
        <v>8267</v>
      </c>
      <c r="D59" s="182" t="s">
        <v>7928</v>
      </c>
      <c r="E59" s="180">
        <v>116670851</v>
      </c>
      <c r="F59" s="180">
        <v>395673890</v>
      </c>
    </row>
    <row r="60" spans="1:6" hidden="1" x14ac:dyDescent="0.2">
      <c r="A60" s="182">
        <v>1800</v>
      </c>
      <c r="B60" s="182">
        <v>700376001</v>
      </c>
      <c r="C60" s="182" t="s">
        <v>8267</v>
      </c>
      <c r="D60" s="182" t="s">
        <v>7929</v>
      </c>
      <c r="E60" s="180">
        <v>19339033</v>
      </c>
      <c r="F60" s="180">
        <v>68890930</v>
      </c>
    </row>
    <row r="61" spans="1:6" hidden="1" x14ac:dyDescent="0.2">
      <c r="A61" s="182">
        <v>1800</v>
      </c>
      <c r="B61" s="182">
        <v>700376001</v>
      </c>
      <c r="C61" s="182" t="s">
        <v>8267</v>
      </c>
      <c r="D61" s="182" t="s">
        <v>7930</v>
      </c>
      <c r="E61" s="180">
        <v>23791200</v>
      </c>
      <c r="F61" s="180">
        <v>77331744</v>
      </c>
    </row>
    <row r="62" spans="1:6" hidden="1" x14ac:dyDescent="0.2">
      <c r="A62" s="182">
        <v>1800</v>
      </c>
      <c r="B62" s="182">
        <v>700376001</v>
      </c>
      <c r="C62" s="182" t="s">
        <v>8267</v>
      </c>
      <c r="D62" s="182" t="s">
        <v>7931</v>
      </c>
      <c r="E62" s="180">
        <v>16033200</v>
      </c>
      <c r="F62" s="180">
        <v>56757528</v>
      </c>
    </row>
    <row r="63" spans="1:6" hidden="1" x14ac:dyDescent="0.2">
      <c r="A63" s="182">
        <v>1800</v>
      </c>
      <c r="B63" s="182">
        <v>700376001</v>
      </c>
      <c r="C63" s="182" t="s">
        <v>8267</v>
      </c>
      <c r="D63" s="182" t="s">
        <v>7932</v>
      </c>
      <c r="E63" s="180">
        <v>6633090</v>
      </c>
      <c r="F63" s="180">
        <v>44751246</v>
      </c>
    </row>
    <row r="64" spans="1:6" hidden="1" x14ac:dyDescent="0.2">
      <c r="A64" s="182">
        <v>1800</v>
      </c>
      <c r="B64" s="182">
        <v>700376001</v>
      </c>
      <c r="C64" s="182" t="s">
        <v>8267</v>
      </c>
      <c r="D64" s="182" t="s">
        <v>7933</v>
      </c>
      <c r="E64" s="180">
        <v>22040847</v>
      </c>
      <c r="F64" s="180">
        <v>70524597</v>
      </c>
    </row>
    <row r="65" spans="1:6" hidden="1" x14ac:dyDescent="0.2">
      <c r="A65" s="182">
        <v>1800</v>
      </c>
      <c r="B65" s="182">
        <v>700376001</v>
      </c>
      <c r="C65" s="182" t="s">
        <v>8267</v>
      </c>
      <c r="D65" s="182" t="s">
        <v>7934</v>
      </c>
      <c r="E65" s="180">
        <v>6982200</v>
      </c>
      <c r="F65" s="180">
        <v>20733881</v>
      </c>
    </row>
    <row r="66" spans="1:6" hidden="1" x14ac:dyDescent="0.2">
      <c r="A66" s="182">
        <v>1800</v>
      </c>
      <c r="B66" s="182">
        <v>700376001</v>
      </c>
      <c r="C66" s="182" t="s">
        <v>8267</v>
      </c>
      <c r="D66" s="182" t="s">
        <v>7935</v>
      </c>
      <c r="E66" s="180">
        <v>9504481</v>
      </c>
      <c r="F66" s="180">
        <v>35459025</v>
      </c>
    </row>
    <row r="67" spans="1:6" hidden="1" x14ac:dyDescent="0.2">
      <c r="A67" s="182">
        <v>1800</v>
      </c>
      <c r="B67" s="182">
        <v>700376001</v>
      </c>
      <c r="C67" s="182" t="s">
        <v>8267</v>
      </c>
      <c r="D67" s="182" t="s">
        <v>7936</v>
      </c>
      <c r="E67" s="180">
        <v>24049800</v>
      </c>
      <c r="F67" s="180">
        <v>83669868</v>
      </c>
    </row>
    <row r="68" spans="1:6" hidden="1" x14ac:dyDescent="0.2">
      <c r="A68" s="182">
        <v>1800</v>
      </c>
      <c r="B68" s="182">
        <v>700376001</v>
      </c>
      <c r="C68" s="182" t="s">
        <v>8267</v>
      </c>
      <c r="D68" s="182" t="s">
        <v>7937</v>
      </c>
      <c r="E68" s="180">
        <v>41686320</v>
      </c>
      <c r="F68" s="180">
        <v>137885520</v>
      </c>
    </row>
    <row r="69" spans="1:6" hidden="1" x14ac:dyDescent="0.2">
      <c r="A69" s="182">
        <v>1800</v>
      </c>
      <c r="B69" s="182">
        <v>700376001</v>
      </c>
      <c r="C69" s="182" t="s">
        <v>8267</v>
      </c>
      <c r="D69" s="182" t="s">
        <v>198</v>
      </c>
      <c r="E69" s="180">
        <v>26782353</v>
      </c>
      <c r="F69" s="180">
        <v>85977025</v>
      </c>
    </row>
    <row r="70" spans="1:6" hidden="1" x14ac:dyDescent="0.2">
      <c r="A70" s="182">
        <v>1800</v>
      </c>
      <c r="B70" s="182">
        <v>700376001</v>
      </c>
      <c r="C70" s="182" t="s">
        <v>8267</v>
      </c>
      <c r="D70" s="182" t="s">
        <v>7938</v>
      </c>
      <c r="E70" s="180">
        <v>30965230</v>
      </c>
      <c r="F70" s="180">
        <v>109513003</v>
      </c>
    </row>
    <row r="71" spans="1:6" hidden="1" x14ac:dyDescent="0.2">
      <c r="A71" s="182">
        <v>1800</v>
      </c>
      <c r="B71" s="182">
        <v>700376001</v>
      </c>
      <c r="C71" s="182" t="s">
        <v>8267</v>
      </c>
      <c r="D71" s="182" t="s">
        <v>7888</v>
      </c>
      <c r="E71" s="180">
        <v>24049800</v>
      </c>
      <c r="F71" s="180">
        <v>56116200</v>
      </c>
    </row>
    <row r="72" spans="1:6" hidden="1" x14ac:dyDescent="0.2">
      <c r="A72" s="182">
        <v>1800</v>
      </c>
      <c r="B72" s="182">
        <v>700376001</v>
      </c>
      <c r="C72" s="182" t="s">
        <v>8267</v>
      </c>
      <c r="D72" s="182" t="s">
        <v>7939</v>
      </c>
      <c r="E72" s="180">
        <v>40243332</v>
      </c>
      <c r="F72" s="180">
        <v>104390081</v>
      </c>
    </row>
    <row r="73" spans="1:6" hidden="1" x14ac:dyDescent="0.2">
      <c r="A73" s="182">
        <v>1800</v>
      </c>
      <c r="B73" s="182">
        <v>700376001</v>
      </c>
      <c r="C73" s="182" t="s">
        <v>8267</v>
      </c>
      <c r="D73" s="182" t="s">
        <v>7940</v>
      </c>
      <c r="E73" s="180">
        <v>13708386</v>
      </c>
      <c r="F73" s="180">
        <v>45694620</v>
      </c>
    </row>
    <row r="74" spans="1:6" hidden="1" x14ac:dyDescent="0.2">
      <c r="A74" s="182">
        <v>1950</v>
      </c>
      <c r="B74" s="182">
        <v>700175006</v>
      </c>
      <c r="C74" s="182" t="s">
        <v>8268</v>
      </c>
      <c r="D74" s="182" t="s">
        <v>7941</v>
      </c>
      <c r="E74" s="180">
        <v>34331736</v>
      </c>
      <c r="F74" s="180">
        <v>102515167</v>
      </c>
    </row>
    <row r="75" spans="1:6" hidden="1" x14ac:dyDescent="0.2">
      <c r="A75" s="182">
        <v>2150</v>
      </c>
      <c r="B75" s="182">
        <v>702670004</v>
      </c>
      <c r="C75" s="182" t="s">
        <v>8269</v>
      </c>
      <c r="D75" s="182" t="s">
        <v>230</v>
      </c>
      <c r="E75" s="180">
        <v>24051041</v>
      </c>
      <c r="F75" s="180">
        <v>94708061</v>
      </c>
    </row>
    <row r="76" spans="1:6" hidden="1" x14ac:dyDescent="0.2">
      <c r="A76" s="182">
        <v>2150</v>
      </c>
      <c r="B76" s="182">
        <v>702670004</v>
      </c>
      <c r="C76" s="182" t="s">
        <v>8269</v>
      </c>
      <c r="D76" s="182" t="s">
        <v>7882</v>
      </c>
      <c r="E76" s="180">
        <v>8116540</v>
      </c>
      <c r="F76" s="180">
        <v>21980448</v>
      </c>
    </row>
    <row r="77" spans="1:6" hidden="1" x14ac:dyDescent="0.2">
      <c r="A77" s="182">
        <v>2150</v>
      </c>
      <c r="B77" s="182">
        <v>702670004</v>
      </c>
      <c r="C77" s="182" t="s">
        <v>8269</v>
      </c>
      <c r="D77" s="182" t="s">
        <v>7911</v>
      </c>
      <c r="E77" s="180">
        <v>87896279</v>
      </c>
      <c r="F77" s="180">
        <v>115364253</v>
      </c>
    </row>
    <row r="78" spans="1:6" hidden="1" x14ac:dyDescent="0.2">
      <c r="A78" s="182">
        <v>2150</v>
      </c>
      <c r="B78" s="182">
        <v>702670004</v>
      </c>
      <c r="C78" s="182" t="s">
        <v>8269</v>
      </c>
      <c r="D78" s="182" t="s">
        <v>7942</v>
      </c>
      <c r="E78" s="180">
        <v>0</v>
      </c>
      <c r="F78" s="180">
        <v>8889261</v>
      </c>
    </row>
    <row r="79" spans="1:6" hidden="1" x14ac:dyDescent="0.2">
      <c r="A79" s="182">
        <v>2150</v>
      </c>
      <c r="B79" s="182">
        <v>702670004</v>
      </c>
      <c r="C79" s="182" t="s">
        <v>8269</v>
      </c>
      <c r="D79" s="182" t="s">
        <v>7943</v>
      </c>
      <c r="E79" s="180">
        <v>19103454</v>
      </c>
      <c r="F79" s="180">
        <v>55872654</v>
      </c>
    </row>
    <row r="80" spans="1:6" hidden="1" x14ac:dyDescent="0.2">
      <c r="A80" s="182">
        <v>2150</v>
      </c>
      <c r="B80" s="182">
        <v>702670004</v>
      </c>
      <c r="C80" s="182" t="s">
        <v>8269</v>
      </c>
      <c r="D80" s="182" t="s">
        <v>7944</v>
      </c>
      <c r="E80" s="180">
        <v>5969695</v>
      </c>
      <c r="F80" s="180">
        <v>13944383</v>
      </c>
    </row>
    <row r="81" spans="1:6" hidden="1" x14ac:dyDescent="0.2">
      <c r="A81" s="182">
        <v>2150</v>
      </c>
      <c r="B81" s="182">
        <v>702670004</v>
      </c>
      <c r="C81" s="182" t="s">
        <v>8269</v>
      </c>
      <c r="D81" s="182" t="s">
        <v>7945</v>
      </c>
      <c r="E81" s="180">
        <v>4238777</v>
      </c>
      <c r="F81" s="180">
        <v>12351141</v>
      </c>
    </row>
    <row r="82" spans="1:6" hidden="1" x14ac:dyDescent="0.2">
      <c r="A82" s="182">
        <v>2150</v>
      </c>
      <c r="B82" s="182">
        <v>702670004</v>
      </c>
      <c r="C82" s="182" t="s">
        <v>8269</v>
      </c>
      <c r="D82" s="182" t="s">
        <v>7917</v>
      </c>
      <c r="E82" s="180">
        <v>3655570</v>
      </c>
      <c r="F82" s="180">
        <v>12711227</v>
      </c>
    </row>
    <row r="83" spans="1:6" hidden="1" x14ac:dyDescent="0.2">
      <c r="A83" s="182">
        <v>2150</v>
      </c>
      <c r="B83" s="182">
        <v>702670004</v>
      </c>
      <c r="C83" s="182" t="s">
        <v>8269</v>
      </c>
      <c r="D83" s="182" t="s">
        <v>7881</v>
      </c>
      <c r="E83" s="180">
        <v>25339490</v>
      </c>
      <c r="F83" s="180">
        <v>89085730</v>
      </c>
    </row>
    <row r="84" spans="1:6" hidden="1" x14ac:dyDescent="0.2">
      <c r="A84" s="182">
        <v>2150</v>
      </c>
      <c r="B84" s="182">
        <v>702670004</v>
      </c>
      <c r="C84" s="182" t="s">
        <v>8269</v>
      </c>
      <c r="D84" s="182" t="s">
        <v>7947</v>
      </c>
      <c r="E84" s="180">
        <v>2258612</v>
      </c>
      <c r="F84" s="180">
        <v>4275239</v>
      </c>
    </row>
    <row r="85" spans="1:6" hidden="1" x14ac:dyDescent="0.2">
      <c r="A85" s="182">
        <v>2150</v>
      </c>
      <c r="B85" s="182">
        <v>702670004</v>
      </c>
      <c r="C85" s="182" t="s">
        <v>8269</v>
      </c>
      <c r="D85" s="182" t="s">
        <v>78</v>
      </c>
      <c r="E85" s="180">
        <v>12024900</v>
      </c>
      <c r="F85" s="180">
        <v>25063512</v>
      </c>
    </row>
    <row r="86" spans="1:6" hidden="1" x14ac:dyDescent="0.2">
      <c r="A86" s="182">
        <v>2150</v>
      </c>
      <c r="B86" s="182">
        <v>702670004</v>
      </c>
      <c r="C86" s="182" t="s">
        <v>8269</v>
      </c>
      <c r="D86" s="182" t="s">
        <v>7928</v>
      </c>
      <c r="E86" s="180">
        <v>0</v>
      </c>
      <c r="F86" s="180">
        <v>28822772</v>
      </c>
    </row>
    <row r="87" spans="1:6" hidden="1" x14ac:dyDescent="0.2">
      <c r="A87" s="182">
        <v>2150</v>
      </c>
      <c r="B87" s="182">
        <v>702670004</v>
      </c>
      <c r="C87" s="182" t="s">
        <v>8269</v>
      </c>
      <c r="D87" s="182" t="s">
        <v>7948</v>
      </c>
      <c r="E87" s="180">
        <v>18143376</v>
      </c>
      <c r="F87" s="180">
        <v>53540184</v>
      </c>
    </row>
    <row r="88" spans="1:6" hidden="1" x14ac:dyDescent="0.2">
      <c r="A88" s="182">
        <v>2150</v>
      </c>
      <c r="B88" s="182">
        <v>702670004</v>
      </c>
      <c r="C88" s="182" t="s">
        <v>8269</v>
      </c>
      <c r="D88" s="182" t="s">
        <v>7899</v>
      </c>
      <c r="E88" s="180">
        <v>6472829</v>
      </c>
      <c r="F88" s="180">
        <v>13327022</v>
      </c>
    </row>
    <row r="89" spans="1:6" hidden="1" x14ac:dyDescent="0.2">
      <c r="A89" s="182">
        <v>2150</v>
      </c>
      <c r="B89" s="182">
        <v>702670004</v>
      </c>
      <c r="C89" s="182" t="s">
        <v>8269</v>
      </c>
      <c r="D89" s="182" t="s">
        <v>198</v>
      </c>
      <c r="E89" s="180">
        <v>10004182</v>
      </c>
      <c r="F89" s="180">
        <v>13087985</v>
      </c>
    </row>
    <row r="90" spans="1:6" hidden="1" x14ac:dyDescent="0.2">
      <c r="A90" s="182">
        <v>2150</v>
      </c>
      <c r="B90" s="182">
        <v>702670004</v>
      </c>
      <c r="C90" s="182" t="s">
        <v>8269</v>
      </c>
      <c r="D90" s="182" t="s">
        <v>7889</v>
      </c>
      <c r="E90" s="180">
        <v>6274325</v>
      </c>
      <c r="F90" s="180">
        <v>19266561</v>
      </c>
    </row>
    <row r="91" spans="1:6" hidden="1" x14ac:dyDescent="0.2">
      <c r="A91" s="182">
        <v>2260</v>
      </c>
      <c r="B91" s="182">
        <v>711620001</v>
      </c>
      <c r="C91" s="182" t="s">
        <v>8270</v>
      </c>
      <c r="D91" s="182" t="s">
        <v>7942</v>
      </c>
      <c r="E91" s="180">
        <v>7413200</v>
      </c>
      <c r="F91" s="180">
        <v>22239600</v>
      </c>
    </row>
    <row r="92" spans="1:6" hidden="1" x14ac:dyDescent="0.2">
      <c r="A92" s="182">
        <v>2260</v>
      </c>
      <c r="B92" s="182">
        <v>711620001</v>
      </c>
      <c r="C92" s="182" t="s">
        <v>8270</v>
      </c>
      <c r="D92" s="182" t="s">
        <v>7949</v>
      </c>
      <c r="E92" s="180">
        <v>40251552</v>
      </c>
      <c r="F92" s="180">
        <v>156231066</v>
      </c>
    </row>
    <row r="93" spans="1:6" hidden="1" x14ac:dyDescent="0.2">
      <c r="A93" s="182">
        <v>2260</v>
      </c>
      <c r="B93" s="182">
        <v>711620001</v>
      </c>
      <c r="C93" s="182" t="s">
        <v>8270</v>
      </c>
      <c r="D93" s="182" t="s">
        <v>7950</v>
      </c>
      <c r="E93" s="180">
        <v>9619920</v>
      </c>
      <c r="F93" s="180">
        <v>29180424</v>
      </c>
    </row>
    <row r="94" spans="1:6" hidden="1" x14ac:dyDescent="0.2">
      <c r="A94" s="182">
        <v>2260</v>
      </c>
      <c r="B94" s="182">
        <v>711620001</v>
      </c>
      <c r="C94" s="182" t="s">
        <v>8270</v>
      </c>
      <c r="D94" s="182" t="s">
        <v>7951</v>
      </c>
      <c r="E94" s="180">
        <v>8016600</v>
      </c>
      <c r="F94" s="180">
        <v>24049800</v>
      </c>
    </row>
    <row r="95" spans="1:6" hidden="1" x14ac:dyDescent="0.2">
      <c r="A95" s="182">
        <v>2260</v>
      </c>
      <c r="B95" s="182">
        <v>711620001</v>
      </c>
      <c r="C95" s="182" t="s">
        <v>8270</v>
      </c>
      <c r="D95" s="182" t="s">
        <v>7937</v>
      </c>
      <c r="E95" s="180">
        <v>20608696</v>
      </c>
      <c r="F95" s="180">
        <v>60046920</v>
      </c>
    </row>
    <row r="96" spans="1:6" hidden="1" x14ac:dyDescent="0.2">
      <c r="A96" s="182">
        <v>2330</v>
      </c>
      <c r="B96" s="182">
        <v>713523003</v>
      </c>
      <c r="C96" s="182" t="s">
        <v>8271</v>
      </c>
      <c r="D96" s="182" t="s">
        <v>7952</v>
      </c>
      <c r="E96" s="180">
        <v>10612944</v>
      </c>
      <c r="F96" s="180">
        <v>16561590</v>
      </c>
    </row>
    <row r="97" spans="1:6" hidden="1" x14ac:dyDescent="0.2">
      <c r="A97" s="182">
        <v>2330</v>
      </c>
      <c r="B97" s="182">
        <v>713523003</v>
      </c>
      <c r="C97" s="182" t="s">
        <v>8271</v>
      </c>
      <c r="D97" s="182" t="s">
        <v>7953</v>
      </c>
      <c r="E97" s="180">
        <v>9109444</v>
      </c>
      <c r="F97" s="180">
        <v>26267036</v>
      </c>
    </row>
    <row r="98" spans="1:6" hidden="1" x14ac:dyDescent="0.2">
      <c r="A98" s="182">
        <v>2330</v>
      </c>
      <c r="B98" s="182">
        <v>713523003</v>
      </c>
      <c r="C98" s="182" t="s">
        <v>8271</v>
      </c>
      <c r="D98" s="182" t="s">
        <v>7954</v>
      </c>
      <c r="E98" s="180">
        <v>18082689</v>
      </c>
      <c r="F98" s="180">
        <v>53706017</v>
      </c>
    </row>
    <row r="99" spans="1:6" hidden="1" x14ac:dyDescent="0.2">
      <c r="A99" s="182">
        <v>2330</v>
      </c>
      <c r="B99" s="182">
        <v>713523003</v>
      </c>
      <c r="C99" s="182" t="s">
        <v>8271</v>
      </c>
      <c r="D99" s="182" t="s">
        <v>7892</v>
      </c>
      <c r="E99" s="180">
        <v>9138924</v>
      </c>
      <c r="F99" s="180">
        <v>27416772</v>
      </c>
    </row>
    <row r="100" spans="1:6" hidden="1" x14ac:dyDescent="0.2">
      <c r="A100" s="182">
        <v>2330</v>
      </c>
      <c r="B100" s="182">
        <v>713523003</v>
      </c>
      <c r="C100" s="182" t="s">
        <v>8271</v>
      </c>
      <c r="D100" s="182" t="s">
        <v>7955</v>
      </c>
      <c r="E100" s="180">
        <v>9463208</v>
      </c>
      <c r="F100" s="180">
        <v>27063006</v>
      </c>
    </row>
    <row r="101" spans="1:6" hidden="1" x14ac:dyDescent="0.2">
      <c r="A101" s="182">
        <v>2330</v>
      </c>
      <c r="B101" s="182">
        <v>713523003</v>
      </c>
      <c r="C101" s="182" t="s">
        <v>8271</v>
      </c>
      <c r="D101" s="182" t="s">
        <v>7916</v>
      </c>
      <c r="E101" s="180">
        <v>339835</v>
      </c>
      <c r="F101" s="180">
        <v>20756408</v>
      </c>
    </row>
    <row r="102" spans="1:6" hidden="1" x14ac:dyDescent="0.2">
      <c r="A102" s="182">
        <v>2330</v>
      </c>
      <c r="B102" s="182">
        <v>713523003</v>
      </c>
      <c r="C102" s="182" t="s">
        <v>8271</v>
      </c>
      <c r="D102" s="182" t="s">
        <v>7917</v>
      </c>
      <c r="E102" s="180">
        <v>45435193</v>
      </c>
      <c r="F102" s="180">
        <v>162713517</v>
      </c>
    </row>
    <row r="103" spans="1:6" hidden="1" x14ac:dyDescent="0.2">
      <c r="A103" s="182">
        <v>2330</v>
      </c>
      <c r="B103" s="182">
        <v>713523003</v>
      </c>
      <c r="C103" s="182" t="s">
        <v>8271</v>
      </c>
      <c r="D103" s="182" t="s">
        <v>7956</v>
      </c>
      <c r="E103" s="180">
        <v>22102242</v>
      </c>
      <c r="F103" s="180">
        <v>78826071</v>
      </c>
    </row>
    <row r="104" spans="1:6" hidden="1" x14ac:dyDescent="0.2">
      <c r="A104" s="182">
        <v>2330</v>
      </c>
      <c r="B104" s="182">
        <v>713523003</v>
      </c>
      <c r="C104" s="182" t="s">
        <v>8271</v>
      </c>
      <c r="D104" s="182" t="s">
        <v>7906</v>
      </c>
      <c r="E104" s="180">
        <v>14858121</v>
      </c>
      <c r="F104" s="180">
        <v>43955275</v>
      </c>
    </row>
    <row r="105" spans="1:6" hidden="1" x14ac:dyDescent="0.2">
      <c r="A105" s="182">
        <v>2330</v>
      </c>
      <c r="B105" s="182">
        <v>713523003</v>
      </c>
      <c r="C105" s="182" t="s">
        <v>8271</v>
      </c>
      <c r="D105" s="182" t="s">
        <v>7957</v>
      </c>
      <c r="E105" s="180">
        <v>13836134</v>
      </c>
      <c r="F105" s="180">
        <v>49908350</v>
      </c>
    </row>
    <row r="106" spans="1:6" hidden="1" x14ac:dyDescent="0.2">
      <c r="A106" s="182">
        <v>2450</v>
      </c>
      <c r="B106" s="182">
        <v>700028100</v>
      </c>
      <c r="C106" s="182" t="s">
        <v>8272</v>
      </c>
      <c r="D106" s="182" t="s">
        <v>7913</v>
      </c>
      <c r="E106" s="180">
        <v>0</v>
      </c>
      <c r="F106" s="180">
        <v>11679886</v>
      </c>
    </row>
    <row r="107" spans="1:6" hidden="1" x14ac:dyDescent="0.2">
      <c r="A107" s="182">
        <v>2450</v>
      </c>
      <c r="B107" s="182">
        <v>700028100</v>
      </c>
      <c r="C107" s="182" t="s">
        <v>8272</v>
      </c>
      <c r="D107" s="182" t="s">
        <v>7958</v>
      </c>
      <c r="E107" s="180">
        <v>31194815</v>
      </c>
      <c r="F107" s="180">
        <v>99826635</v>
      </c>
    </row>
    <row r="108" spans="1:6" hidden="1" x14ac:dyDescent="0.2">
      <c r="A108" s="182">
        <v>2550</v>
      </c>
      <c r="B108" s="182">
        <v>708781002</v>
      </c>
      <c r="C108" s="182" t="s">
        <v>8273</v>
      </c>
      <c r="D108" s="182" t="s">
        <v>7959</v>
      </c>
      <c r="E108" s="180">
        <v>6671880</v>
      </c>
      <c r="F108" s="180">
        <v>48386173</v>
      </c>
    </row>
    <row r="109" spans="1:6" hidden="1" x14ac:dyDescent="0.2">
      <c r="A109" s="182">
        <v>2550</v>
      </c>
      <c r="B109" s="182">
        <v>708781002</v>
      </c>
      <c r="C109" s="182" t="s">
        <v>8273</v>
      </c>
      <c r="D109" s="182" t="s">
        <v>250</v>
      </c>
      <c r="E109" s="180">
        <v>0</v>
      </c>
      <c r="F109" s="180">
        <v>16193532</v>
      </c>
    </row>
    <row r="110" spans="1:6" hidden="1" x14ac:dyDescent="0.2">
      <c r="A110" s="182">
        <v>3200</v>
      </c>
      <c r="B110" s="182">
        <v>709963007</v>
      </c>
      <c r="C110" s="182" t="s">
        <v>8274</v>
      </c>
      <c r="D110" s="182" t="s">
        <v>7960</v>
      </c>
      <c r="E110" s="180">
        <v>10264696</v>
      </c>
      <c r="F110" s="180">
        <v>33809881</v>
      </c>
    </row>
    <row r="111" spans="1:6" hidden="1" x14ac:dyDescent="0.2">
      <c r="A111" s="182">
        <v>3200</v>
      </c>
      <c r="B111" s="182">
        <v>709963007</v>
      </c>
      <c r="C111" s="182" t="s">
        <v>8274</v>
      </c>
      <c r="D111" s="182" t="s">
        <v>7946</v>
      </c>
      <c r="E111" s="180">
        <v>10538467</v>
      </c>
      <c r="F111" s="180">
        <v>32981499</v>
      </c>
    </row>
    <row r="112" spans="1:6" hidden="1" x14ac:dyDescent="0.2">
      <c r="A112" s="182">
        <v>3200</v>
      </c>
      <c r="B112" s="182">
        <v>709963007</v>
      </c>
      <c r="C112" s="182" t="s">
        <v>8274</v>
      </c>
      <c r="D112" s="182" t="s">
        <v>7961</v>
      </c>
      <c r="E112" s="180">
        <v>9682674</v>
      </c>
      <c r="F112" s="180">
        <v>30917699</v>
      </c>
    </row>
    <row r="113" spans="1:6" hidden="1" x14ac:dyDescent="0.2">
      <c r="A113" s="182">
        <v>3200</v>
      </c>
      <c r="B113" s="182">
        <v>709963007</v>
      </c>
      <c r="C113" s="182" t="s">
        <v>8274</v>
      </c>
      <c r="D113" s="182" t="s">
        <v>7927</v>
      </c>
      <c r="E113" s="180">
        <v>26287724</v>
      </c>
      <c r="F113" s="180">
        <v>78063755</v>
      </c>
    </row>
    <row r="114" spans="1:6" hidden="1" x14ac:dyDescent="0.2">
      <c r="A114" s="182">
        <v>3450</v>
      </c>
      <c r="B114" s="182">
        <v>705121001</v>
      </c>
      <c r="C114" s="182" t="s">
        <v>8275</v>
      </c>
      <c r="D114" s="182" t="s">
        <v>7962</v>
      </c>
      <c r="E114" s="180">
        <v>32263877</v>
      </c>
      <c r="F114" s="180">
        <v>81462809</v>
      </c>
    </row>
    <row r="115" spans="1:6" hidden="1" x14ac:dyDescent="0.2">
      <c r="A115" s="182">
        <v>3450</v>
      </c>
      <c r="B115" s="182">
        <v>705121001</v>
      </c>
      <c r="C115" s="182" t="s">
        <v>8275</v>
      </c>
      <c r="D115" s="182" t="s">
        <v>7963</v>
      </c>
      <c r="E115" s="180">
        <v>0</v>
      </c>
      <c r="F115" s="180">
        <v>10436073</v>
      </c>
    </row>
    <row r="116" spans="1:6" hidden="1" x14ac:dyDescent="0.2">
      <c r="A116" s="182">
        <v>3650</v>
      </c>
      <c r="B116" s="182">
        <v>714041002</v>
      </c>
      <c r="C116" s="182" t="s">
        <v>8276</v>
      </c>
      <c r="D116" s="182" t="s">
        <v>7964</v>
      </c>
      <c r="E116" s="180">
        <v>51269002</v>
      </c>
      <c r="F116" s="180">
        <v>149358222</v>
      </c>
    </row>
    <row r="117" spans="1:6" hidden="1" x14ac:dyDescent="0.2">
      <c r="A117" s="182">
        <v>3800</v>
      </c>
      <c r="B117" s="182">
        <v>700177300</v>
      </c>
      <c r="C117" s="182" t="s">
        <v>8277</v>
      </c>
      <c r="D117" s="182" t="s">
        <v>7910</v>
      </c>
      <c r="E117" s="180">
        <v>23925672</v>
      </c>
      <c r="F117" s="180">
        <v>66625477</v>
      </c>
    </row>
    <row r="118" spans="1:6" hidden="1" x14ac:dyDescent="0.2">
      <c r="A118" s="182">
        <v>3800</v>
      </c>
      <c r="B118" s="182">
        <v>700177300</v>
      </c>
      <c r="C118" s="182" t="s">
        <v>8277</v>
      </c>
      <c r="D118" s="182" t="s">
        <v>162</v>
      </c>
      <c r="E118" s="180">
        <v>55791544</v>
      </c>
      <c r="F118" s="180">
        <v>206560286</v>
      </c>
    </row>
    <row r="119" spans="1:6" hidden="1" x14ac:dyDescent="0.2">
      <c r="A119" s="182">
        <v>3800</v>
      </c>
      <c r="B119" s="182">
        <v>700177300</v>
      </c>
      <c r="C119" s="182" t="s">
        <v>8277</v>
      </c>
      <c r="D119" s="182" t="s">
        <v>7943</v>
      </c>
      <c r="E119" s="180">
        <v>65511966</v>
      </c>
      <c r="F119" s="180">
        <v>301816007</v>
      </c>
    </row>
    <row r="120" spans="1:6" hidden="1" x14ac:dyDescent="0.2">
      <c r="A120" s="182">
        <v>3800</v>
      </c>
      <c r="B120" s="182">
        <v>700177300</v>
      </c>
      <c r="C120" s="182" t="s">
        <v>8277</v>
      </c>
      <c r="D120" s="182" t="s">
        <v>7935</v>
      </c>
      <c r="E120" s="180">
        <v>13708386</v>
      </c>
      <c r="F120" s="180">
        <v>50722538</v>
      </c>
    </row>
    <row r="121" spans="1:6" hidden="1" x14ac:dyDescent="0.2">
      <c r="A121" s="182">
        <v>3800</v>
      </c>
      <c r="B121" s="182">
        <v>700177300</v>
      </c>
      <c r="C121" s="182" t="s">
        <v>8277</v>
      </c>
      <c r="D121" s="182" t="s">
        <v>7965</v>
      </c>
      <c r="E121" s="180">
        <v>40008006</v>
      </c>
      <c r="F121" s="180">
        <v>117907557</v>
      </c>
    </row>
    <row r="122" spans="1:6" hidden="1" x14ac:dyDescent="0.2">
      <c r="A122" s="182">
        <v>3842</v>
      </c>
      <c r="B122" s="182">
        <v>719400000</v>
      </c>
      <c r="C122" s="182" t="s">
        <v>8278</v>
      </c>
      <c r="D122" s="182" t="s">
        <v>7914</v>
      </c>
      <c r="E122" s="180">
        <v>4683763</v>
      </c>
      <c r="F122" s="180">
        <v>13856132</v>
      </c>
    </row>
    <row r="123" spans="1:6" hidden="1" x14ac:dyDescent="0.2">
      <c r="A123" s="182">
        <v>3842</v>
      </c>
      <c r="B123" s="182">
        <v>719400000</v>
      </c>
      <c r="C123" s="182" t="s">
        <v>8278</v>
      </c>
      <c r="D123" s="182" t="s">
        <v>7966</v>
      </c>
      <c r="E123" s="180">
        <v>11681824</v>
      </c>
      <c r="F123" s="180">
        <v>36372952</v>
      </c>
    </row>
    <row r="124" spans="1:6" hidden="1" x14ac:dyDescent="0.2">
      <c r="A124" s="182">
        <v>3842</v>
      </c>
      <c r="B124" s="182">
        <v>719400000</v>
      </c>
      <c r="C124" s="182" t="s">
        <v>8278</v>
      </c>
      <c r="D124" s="182" t="s">
        <v>7898</v>
      </c>
      <c r="E124" s="180">
        <v>78054531</v>
      </c>
      <c r="F124" s="180">
        <v>163539730</v>
      </c>
    </row>
    <row r="125" spans="1:6" hidden="1" x14ac:dyDescent="0.2">
      <c r="A125" s="182">
        <v>3842</v>
      </c>
      <c r="B125" s="182">
        <v>719400000</v>
      </c>
      <c r="C125" s="182" t="s">
        <v>8278</v>
      </c>
      <c r="D125" s="182" t="s">
        <v>7967</v>
      </c>
      <c r="E125" s="180">
        <v>8761368</v>
      </c>
      <c r="F125" s="180">
        <v>26815096</v>
      </c>
    </row>
    <row r="126" spans="1:6" hidden="1" x14ac:dyDescent="0.2">
      <c r="A126" s="182">
        <v>3842</v>
      </c>
      <c r="B126" s="182">
        <v>719400000</v>
      </c>
      <c r="C126" s="182" t="s">
        <v>8278</v>
      </c>
      <c r="D126" s="182" t="s">
        <v>7968</v>
      </c>
      <c r="E126" s="180">
        <v>69956472</v>
      </c>
      <c r="F126" s="180">
        <v>132054874</v>
      </c>
    </row>
    <row r="127" spans="1:6" hidden="1" x14ac:dyDescent="0.2">
      <c r="A127" s="182">
        <v>3842</v>
      </c>
      <c r="B127" s="182">
        <v>719400000</v>
      </c>
      <c r="C127" s="182" t="s">
        <v>8278</v>
      </c>
      <c r="D127" s="182" t="s">
        <v>7969</v>
      </c>
      <c r="E127" s="180">
        <v>35264593</v>
      </c>
      <c r="F127" s="180">
        <v>108795090</v>
      </c>
    </row>
    <row r="128" spans="1:6" hidden="1" x14ac:dyDescent="0.2">
      <c r="A128" s="182">
        <v>3842</v>
      </c>
      <c r="B128" s="182">
        <v>719400000</v>
      </c>
      <c r="C128" s="182" t="s">
        <v>8278</v>
      </c>
      <c r="D128" s="182" t="s">
        <v>7934</v>
      </c>
      <c r="E128" s="180">
        <v>15872868</v>
      </c>
      <c r="F128" s="180">
        <v>56854762</v>
      </c>
    </row>
    <row r="129" spans="1:6" hidden="1" x14ac:dyDescent="0.2">
      <c r="A129" s="182">
        <v>3842</v>
      </c>
      <c r="B129" s="182">
        <v>719400000</v>
      </c>
      <c r="C129" s="182" t="s">
        <v>8278</v>
      </c>
      <c r="D129" s="182" t="s">
        <v>7948</v>
      </c>
      <c r="E129" s="180">
        <v>20610937</v>
      </c>
      <c r="F129" s="180">
        <v>64518631</v>
      </c>
    </row>
    <row r="130" spans="1:6" hidden="1" x14ac:dyDescent="0.2">
      <c r="A130" s="182">
        <v>3842</v>
      </c>
      <c r="B130" s="182">
        <v>719400000</v>
      </c>
      <c r="C130" s="182" t="s">
        <v>8278</v>
      </c>
      <c r="D130" s="182" t="s">
        <v>6479</v>
      </c>
      <c r="E130" s="180">
        <v>20150285</v>
      </c>
      <c r="F130" s="180">
        <v>61321301</v>
      </c>
    </row>
    <row r="131" spans="1:6" hidden="1" x14ac:dyDescent="0.2">
      <c r="A131" s="182">
        <v>3842</v>
      </c>
      <c r="B131" s="182">
        <v>719400000</v>
      </c>
      <c r="C131" s="182" t="s">
        <v>8278</v>
      </c>
      <c r="D131" s="182" t="s">
        <v>7937</v>
      </c>
      <c r="E131" s="180">
        <v>12980168</v>
      </c>
      <c r="F131" s="180">
        <v>41302385</v>
      </c>
    </row>
    <row r="132" spans="1:6" hidden="1" x14ac:dyDescent="0.2">
      <c r="A132" s="182">
        <v>3846</v>
      </c>
      <c r="B132" s="182">
        <v>800665612</v>
      </c>
      <c r="C132" s="182" t="s">
        <v>8279</v>
      </c>
      <c r="D132" s="182" t="s">
        <v>7913</v>
      </c>
      <c r="E132" s="180">
        <v>8454192</v>
      </c>
      <c r="F132" s="180">
        <v>26697451</v>
      </c>
    </row>
    <row r="133" spans="1:6" hidden="1" x14ac:dyDescent="0.2">
      <c r="A133" s="182">
        <v>3848</v>
      </c>
      <c r="B133" s="182">
        <v>702085047</v>
      </c>
      <c r="C133" s="182" t="s">
        <v>8280</v>
      </c>
      <c r="D133" s="182" t="s">
        <v>7928</v>
      </c>
      <c r="E133" s="180">
        <v>6721531</v>
      </c>
      <c r="F133" s="180">
        <v>21768327</v>
      </c>
    </row>
    <row r="134" spans="1:6" hidden="1" x14ac:dyDescent="0.2">
      <c r="A134" s="182">
        <v>3860</v>
      </c>
      <c r="B134" s="182">
        <v>711524002</v>
      </c>
      <c r="C134" s="182" t="s">
        <v>8281</v>
      </c>
      <c r="D134" s="182" t="s">
        <v>7927</v>
      </c>
      <c r="E134" s="180">
        <v>19702734</v>
      </c>
      <c r="F134" s="180">
        <v>57514094</v>
      </c>
    </row>
    <row r="135" spans="1:6" hidden="1" x14ac:dyDescent="0.2">
      <c r="A135" s="182">
        <v>3950</v>
      </c>
      <c r="B135" s="182">
        <v>814968006</v>
      </c>
      <c r="C135" s="182" t="s">
        <v>8282</v>
      </c>
      <c r="D135" s="182" t="s">
        <v>7966</v>
      </c>
      <c r="E135" s="180">
        <v>24253222</v>
      </c>
      <c r="F135" s="180">
        <v>24253222</v>
      </c>
    </row>
    <row r="136" spans="1:6" hidden="1" x14ac:dyDescent="0.2">
      <c r="A136" s="182">
        <v>3950</v>
      </c>
      <c r="B136" s="182">
        <v>814968006</v>
      </c>
      <c r="C136" s="182" t="s">
        <v>8282</v>
      </c>
      <c r="D136" s="182" t="s">
        <v>7917</v>
      </c>
      <c r="E136" s="180">
        <v>28530278</v>
      </c>
      <c r="F136" s="180">
        <v>72902005</v>
      </c>
    </row>
    <row r="137" spans="1:6" hidden="1" x14ac:dyDescent="0.2">
      <c r="A137" s="182">
        <v>4100</v>
      </c>
      <c r="B137" s="182">
        <v>707182008</v>
      </c>
      <c r="C137" s="182" t="s">
        <v>8283</v>
      </c>
      <c r="D137" s="182" t="s">
        <v>7899</v>
      </c>
      <c r="E137" s="180">
        <v>15283260</v>
      </c>
      <c r="F137" s="180">
        <v>23034103</v>
      </c>
    </row>
    <row r="138" spans="1:6" hidden="1" x14ac:dyDescent="0.2">
      <c r="A138" s="182">
        <v>4250</v>
      </c>
      <c r="B138" s="182" t="s">
        <v>7816</v>
      </c>
      <c r="C138" s="182" t="s">
        <v>8284</v>
      </c>
      <c r="D138" s="182" t="s">
        <v>7907</v>
      </c>
      <c r="E138" s="180">
        <v>10420339</v>
      </c>
      <c r="F138" s="180">
        <v>32697589</v>
      </c>
    </row>
    <row r="139" spans="1:6" hidden="1" x14ac:dyDescent="0.2">
      <c r="A139" s="182">
        <v>4250</v>
      </c>
      <c r="B139" s="182" t="s">
        <v>7816</v>
      </c>
      <c r="C139" s="182" t="s">
        <v>8284</v>
      </c>
      <c r="D139" s="182" t="s">
        <v>7882</v>
      </c>
      <c r="E139" s="180">
        <v>51800579</v>
      </c>
      <c r="F139" s="180">
        <v>114541283</v>
      </c>
    </row>
    <row r="140" spans="1:6" hidden="1" x14ac:dyDescent="0.2">
      <c r="A140" s="182">
        <v>4250</v>
      </c>
      <c r="B140" s="182" t="s">
        <v>7816</v>
      </c>
      <c r="C140" s="182" t="s">
        <v>8284</v>
      </c>
      <c r="D140" s="182" t="s">
        <v>7900</v>
      </c>
      <c r="E140" s="180">
        <v>13939850</v>
      </c>
      <c r="F140" s="180">
        <v>55955798</v>
      </c>
    </row>
    <row r="141" spans="1:6" hidden="1" x14ac:dyDescent="0.2">
      <c r="A141" s="182">
        <v>4250</v>
      </c>
      <c r="B141" s="182" t="s">
        <v>7816</v>
      </c>
      <c r="C141" s="182" t="s">
        <v>8284</v>
      </c>
      <c r="D141" s="182" t="s">
        <v>7895</v>
      </c>
      <c r="E141" s="180">
        <v>16033200</v>
      </c>
      <c r="F141" s="180">
        <v>48099600</v>
      </c>
    </row>
    <row r="142" spans="1:6" hidden="1" x14ac:dyDescent="0.2">
      <c r="A142" s="182">
        <v>4250</v>
      </c>
      <c r="B142" s="182" t="s">
        <v>7816</v>
      </c>
      <c r="C142" s="182" t="s">
        <v>8284</v>
      </c>
      <c r="D142" s="182" t="s">
        <v>7883</v>
      </c>
      <c r="E142" s="180">
        <v>73095928</v>
      </c>
      <c r="F142" s="180">
        <v>215703509</v>
      </c>
    </row>
    <row r="143" spans="1:6" hidden="1" x14ac:dyDescent="0.2">
      <c r="A143" s="182">
        <v>4250</v>
      </c>
      <c r="B143" s="182" t="s">
        <v>7816</v>
      </c>
      <c r="C143" s="182" t="s">
        <v>8284</v>
      </c>
      <c r="D143" s="182" t="s">
        <v>7971</v>
      </c>
      <c r="E143" s="180">
        <v>18897247</v>
      </c>
      <c r="F143" s="180">
        <v>61891459</v>
      </c>
    </row>
    <row r="144" spans="1:6" hidden="1" x14ac:dyDescent="0.2">
      <c r="A144" s="182">
        <v>4250</v>
      </c>
      <c r="B144" s="182" t="s">
        <v>7816</v>
      </c>
      <c r="C144" s="182" t="s">
        <v>8284</v>
      </c>
      <c r="D144" s="182" t="s">
        <v>7972</v>
      </c>
      <c r="E144" s="180">
        <v>6051240</v>
      </c>
      <c r="F144" s="180">
        <v>18696780</v>
      </c>
    </row>
    <row r="145" spans="1:6" hidden="1" x14ac:dyDescent="0.2">
      <c r="A145" s="182">
        <v>4250</v>
      </c>
      <c r="B145" s="182" t="s">
        <v>7816</v>
      </c>
      <c r="C145" s="182" t="s">
        <v>8284</v>
      </c>
      <c r="D145" s="182" t="s">
        <v>7908</v>
      </c>
      <c r="E145" s="180">
        <v>7944192</v>
      </c>
      <c r="F145" s="180">
        <v>23832576</v>
      </c>
    </row>
    <row r="146" spans="1:6" hidden="1" x14ac:dyDescent="0.2">
      <c r="A146" s="182">
        <v>4250</v>
      </c>
      <c r="B146" s="182" t="s">
        <v>7816</v>
      </c>
      <c r="C146" s="182" t="s">
        <v>8284</v>
      </c>
      <c r="D146" s="182" t="s">
        <v>7973</v>
      </c>
      <c r="E146" s="180">
        <v>45060533</v>
      </c>
      <c r="F146" s="180">
        <v>100075304</v>
      </c>
    </row>
    <row r="147" spans="1:6" hidden="1" x14ac:dyDescent="0.2">
      <c r="A147" s="182">
        <v>4250</v>
      </c>
      <c r="B147" s="182" t="s">
        <v>7816</v>
      </c>
      <c r="C147" s="182" t="s">
        <v>8284</v>
      </c>
      <c r="D147" s="182" t="s">
        <v>7891</v>
      </c>
      <c r="E147" s="180">
        <v>7447680</v>
      </c>
      <c r="F147" s="180">
        <v>28549440</v>
      </c>
    </row>
    <row r="148" spans="1:6" hidden="1" x14ac:dyDescent="0.2">
      <c r="A148" s="182">
        <v>4250</v>
      </c>
      <c r="B148" s="182" t="s">
        <v>7816</v>
      </c>
      <c r="C148" s="182" t="s">
        <v>8284</v>
      </c>
      <c r="D148" s="182" t="s">
        <v>7954</v>
      </c>
      <c r="E148" s="180">
        <v>2741677</v>
      </c>
      <c r="F148" s="180">
        <v>8225031</v>
      </c>
    </row>
    <row r="149" spans="1:6" hidden="1" x14ac:dyDescent="0.2">
      <c r="A149" s="182">
        <v>4250</v>
      </c>
      <c r="B149" s="182" t="s">
        <v>7816</v>
      </c>
      <c r="C149" s="182" t="s">
        <v>8284</v>
      </c>
      <c r="D149" s="182" t="s">
        <v>7892</v>
      </c>
      <c r="E149" s="180">
        <v>3290013</v>
      </c>
      <c r="F149" s="180">
        <v>9870039</v>
      </c>
    </row>
    <row r="150" spans="1:6" hidden="1" x14ac:dyDescent="0.2">
      <c r="A150" s="182">
        <v>4250</v>
      </c>
      <c r="B150" s="182" t="s">
        <v>7816</v>
      </c>
      <c r="C150" s="182" t="s">
        <v>8284</v>
      </c>
      <c r="D150" s="182" t="s">
        <v>7949</v>
      </c>
      <c r="E150" s="180">
        <v>8016600</v>
      </c>
      <c r="F150" s="180">
        <v>24049800</v>
      </c>
    </row>
    <row r="151" spans="1:6" hidden="1" x14ac:dyDescent="0.2">
      <c r="A151" s="182">
        <v>4250</v>
      </c>
      <c r="B151" s="182" t="s">
        <v>7816</v>
      </c>
      <c r="C151" s="182" t="s">
        <v>8284</v>
      </c>
      <c r="D151" s="182" t="s">
        <v>7974</v>
      </c>
      <c r="E151" s="180">
        <v>7075296</v>
      </c>
      <c r="F151" s="180">
        <v>22375623</v>
      </c>
    </row>
    <row r="152" spans="1:6" hidden="1" x14ac:dyDescent="0.2">
      <c r="A152" s="182">
        <v>4250</v>
      </c>
      <c r="B152" s="182" t="s">
        <v>7816</v>
      </c>
      <c r="C152" s="182" t="s">
        <v>8284</v>
      </c>
      <c r="D152" s="182" t="s">
        <v>7975</v>
      </c>
      <c r="E152" s="180">
        <v>3630744</v>
      </c>
      <c r="F152" s="180">
        <v>11255306</v>
      </c>
    </row>
    <row r="153" spans="1:6" hidden="1" x14ac:dyDescent="0.2">
      <c r="A153" s="182">
        <v>4250</v>
      </c>
      <c r="B153" s="182" t="s">
        <v>7816</v>
      </c>
      <c r="C153" s="182" t="s">
        <v>8284</v>
      </c>
      <c r="D153" s="182" t="s">
        <v>7970</v>
      </c>
      <c r="E153" s="180">
        <v>9619920</v>
      </c>
      <c r="F153" s="180">
        <v>16136640</v>
      </c>
    </row>
    <row r="154" spans="1:6" hidden="1" x14ac:dyDescent="0.2">
      <c r="A154" s="182">
        <v>4250</v>
      </c>
      <c r="B154" s="182" t="s">
        <v>7816</v>
      </c>
      <c r="C154" s="182" t="s">
        <v>8284</v>
      </c>
      <c r="D154" s="182" t="s">
        <v>7976</v>
      </c>
      <c r="E154" s="180">
        <v>5930280</v>
      </c>
      <c r="F154" s="180">
        <v>17790840</v>
      </c>
    </row>
    <row r="155" spans="1:6" hidden="1" x14ac:dyDescent="0.2">
      <c r="A155" s="182">
        <v>4250</v>
      </c>
      <c r="B155" s="182" t="s">
        <v>7816</v>
      </c>
      <c r="C155" s="182" t="s">
        <v>8284</v>
      </c>
      <c r="D155" s="182" t="s">
        <v>7944</v>
      </c>
      <c r="E155" s="180">
        <v>16033200</v>
      </c>
      <c r="F155" s="180">
        <v>52107900</v>
      </c>
    </row>
    <row r="156" spans="1:6" hidden="1" x14ac:dyDescent="0.2">
      <c r="A156" s="182">
        <v>4250</v>
      </c>
      <c r="B156" s="182" t="s">
        <v>7816</v>
      </c>
      <c r="C156" s="182" t="s">
        <v>8284</v>
      </c>
      <c r="D156" s="182" t="s">
        <v>7977</v>
      </c>
      <c r="E156" s="180">
        <v>8016600</v>
      </c>
      <c r="F156" s="180">
        <v>24049800</v>
      </c>
    </row>
    <row r="157" spans="1:6" hidden="1" x14ac:dyDescent="0.2">
      <c r="A157" s="182">
        <v>4250</v>
      </c>
      <c r="B157" s="182" t="s">
        <v>7816</v>
      </c>
      <c r="C157" s="182" t="s">
        <v>8284</v>
      </c>
      <c r="D157" s="182" t="s">
        <v>7941</v>
      </c>
      <c r="E157" s="180">
        <v>16033200</v>
      </c>
      <c r="F157" s="180">
        <v>55635204</v>
      </c>
    </row>
    <row r="158" spans="1:6" hidden="1" x14ac:dyDescent="0.2">
      <c r="A158" s="182">
        <v>4250</v>
      </c>
      <c r="B158" s="182" t="s">
        <v>7816</v>
      </c>
      <c r="C158" s="182" t="s">
        <v>8284</v>
      </c>
      <c r="D158" s="182" t="s">
        <v>7978</v>
      </c>
      <c r="E158" s="180">
        <v>15826320</v>
      </c>
      <c r="F158" s="180">
        <v>49030560</v>
      </c>
    </row>
    <row r="159" spans="1:6" hidden="1" x14ac:dyDescent="0.2">
      <c r="A159" s="182">
        <v>4250</v>
      </c>
      <c r="B159" s="182" t="s">
        <v>7816</v>
      </c>
      <c r="C159" s="182" t="s">
        <v>8284</v>
      </c>
      <c r="D159" s="182" t="s">
        <v>7979</v>
      </c>
      <c r="E159" s="180">
        <v>7413200</v>
      </c>
      <c r="F159" s="180">
        <v>22153351</v>
      </c>
    </row>
    <row r="160" spans="1:6" hidden="1" x14ac:dyDescent="0.2">
      <c r="A160" s="182">
        <v>4250</v>
      </c>
      <c r="B160" s="182" t="s">
        <v>7816</v>
      </c>
      <c r="C160" s="182" t="s">
        <v>8284</v>
      </c>
      <c r="D160" s="182" t="s">
        <v>7950</v>
      </c>
      <c r="E160" s="180">
        <v>16033200</v>
      </c>
      <c r="F160" s="180">
        <v>60124500</v>
      </c>
    </row>
    <row r="161" spans="1:6" hidden="1" x14ac:dyDescent="0.2">
      <c r="A161" s="182">
        <v>4250</v>
      </c>
      <c r="B161" s="182" t="s">
        <v>7816</v>
      </c>
      <c r="C161" s="182" t="s">
        <v>8284</v>
      </c>
      <c r="D161" s="182" t="s">
        <v>7980</v>
      </c>
      <c r="E161" s="180">
        <v>8937216</v>
      </c>
      <c r="F161" s="180">
        <v>35947468</v>
      </c>
    </row>
    <row r="162" spans="1:6" hidden="1" x14ac:dyDescent="0.2">
      <c r="A162" s="182">
        <v>4250</v>
      </c>
      <c r="B162" s="182" t="s">
        <v>7816</v>
      </c>
      <c r="C162" s="182" t="s">
        <v>8284</v>
      </c>
      <c r="D162" s="182" t="s">
        <v>7881</v>
      </c>
      <c r="E162" s="180">
        <v>61174933</v>
      </c>
      <c r="F162" s="180">
        <v>209310095</v>
      </c>
    </row>
    <row r="163" spans="1:6" hidden="1" x14ac:dyDescent="0.2">
      <c r="A163" s="182">
        <v>4250</v>
      </c>
      <c r="B163" s="182" t="s">
        <v>7816</v>
      </c>
      <c r="C163" s="182" t="s">
        <v>8284</v>
      </c>
      <c r="D163" s="182" t="s">
        <v>7956</v>
      </c>
      <c r="E163" s="180">
        <v>26237556</v>
      </c>
      <c r="F163" s="180">
        <v>88576809</v>
      </c>
    </row>
    <row r="164" spans="1:6" hidden="1" x14ac:dyDescent="0.2">
      <c r="A164" s="182">
        <v>4250</v>
      </c>
      <c r="B164" s="182" t="s">
        <v>7816</v>
      </c>
      <c r="C164" s="182" t="s">
        <v>8284</v>
      </c>
      <c r="D164" s="182" t="s">
        <v>7923</v>
      </c>
      <c r="E164" s="180">
        <v>8844120</v>
      </c>
      <c r="F164" s="180">
        <v>28831830</v>
      </c>
    </row>
    <row r="165" spans="1:6" hidden="1" x14ac:dyDescent="0.2">
      <c r="A165" s="182">
        <v>4250</v>
      </c>
      <c r="B165" s="182" t="s">
        <v>7816</v>
      </c>
      <c r="C165" s="182" t="s">
        <v>8284</v>
      </c>
      <c r="D165" s="182" t="s">
        <v>7925</v>
      </c>
      <c r="E165" s="180">
        <v>6206400</v>
      </c>
      <c r="F165" s="180">
        <v>19619071</v>
      </c>
    </row>
    <row r="166" spans="1:6" hidden="1" x14ac:dyDescent="0.2">
      <c r="A166" s="182">
        <v>4250</v>
      </c>
      <c r="B166" s="182" t="s">
        <v>7816</v>
      </c>
      <c r="C166" s="182" t="s">
        <v>8284</v>
      </c>
      <c r="D166" s="182" t="s">
        <v>8046</v>
      </c>
      <c r="E166" s="180">
        <v>4965120</v>
      </c>
      <c r="F166" s="180">
        <v>12723120</v>
      </c>
    </row>
    <row r="167" spans="1:6" hidden="1" x14ac:dyDescent="0.2">
      <c r="A167" s="182">
        <v>4250</v>
      </c>
      <c r="B167" s="182" t="s">
        <v>7816</v>
      </c>
      <c r="C167" s="182" t="s">
        <v>8284</v>
      </c>
      <c r="D167" s="182" t="s">
        <v>7928</v>
      </c>
      <c r="E167" s="180">
        <v>26359408</v>
      </c>
      <c r="F167" s="180">
        <v>46119138</v>
      </c>
    </row>
    <row r="168" spans="1:6" hidden="1" x14ac:dyDescent="0.2">
      <c r="A168" s="182">
        <v>4250</v>
      </c>
      <c r="B168" s="182" t="s">
        <v>7816</v>
      </c>
      <c r="C168" s="182" t="s">
        <v>8284</v>
      </c>
      <c r="D168" s="182" t="s">
        <v>7898</v>
      </c>
      <c r="E168" s="180">
        <v>48109944</v>
      </c>
      <c r="F168" s="180">
        <v>100590228</v>
      </c>
    </row>
    <row r="169" spans="1:6" hidden="1" x14ac:dyDescent="0.2">
      <c r="A169" s="182">
        <v>4250</v>
      </c>
      <c r="B169" s="182" t="s">
        <v>7816</v>
      </c>
      <c r="C169" s="182" t="s">
        <v>8284</v>
      </c>
      <c r="D169" s="182" t="s">
        <v>7933</v>
      </c>
      <c r="E169" s="180">
        <v>48189593</v>
      </c>
      <c r="F169" s="180">
        <v>111427912</v>
      </c>
    </row>
    <row r="170" spans="1:6" hidden="1" x14ac:dyDescent="0.2">
      <c r="A170" s="182">
        <v>4250</v>
      </c>
      <c r="B170" s="182" t="s">
        <v>7816</v>
      </c>
      <c r="C170" s="182" t="s">
        <v>8284</v>
      </c>
      <c r="D170" s="182" t="s">
        <v>7969</v>
      </c>
      <c r="E170" s="180">
        <v>48099600</v>
      </c>
      <c r="F170" s="180">
        <v>160965027</v>
      </c>
    </row>
    <row r="171" spans="1:6" hidden="1" x14ac:dyDescent="0.2">
      <c r="A171" s="182">
        <v>4250</v>
      </c>
      <c r="B171" s="182" t="s">
        <v>7816</v>
      </c>
      <c r="C171" s="182" t="s">
        <v>8284</v>
      </c>
      <c r="D171" s="182" t="s">
        <v>7981</v>
      </c>
      <c r="E171" s="180">
        <v>48245342</v>
      </c>
      <c r="F171" s="180">
        <v>123788867</v>
      </c>
    </row>
    <row r="172" spans="1:6" hidden="1" x14ac:dyDescent="0.2">
      <c r="A172" s="182">
        <v>4250</v>
      </c>
      <c r="B172" s="182" t="s">
        <v>7816</v>
      </c>
      <c r="C172" s="182" t="s">
        <v>8284</v>
      </c>
      <c r="D172" s="182" t="s">
        <v>7948</v>
      </c>
      <c r="E172" s="180">
        <v>22239600</v>
      </c>
      <c r="F172" s="180">
        <v>60512400</v>
      </c>
    </row>
    <row r="173" spans="1:6" hidden="1" x14ac:dyDescent="0.2">
      <c r="A173" s="182">
        <v>4250</v>
      </c>
      <c r="B173" s="182" t="s">
        <v>7816</v>
      </c>
      <c r="C173" s="182" t="s">
        <v>8284</v>
      </c>
      <c r="D173" s="182" t="s">
        <v>7982</v>
      </c>
      <c r="E173" s="180">
        <v>8016600</v>
      </c>
      <c r="F173" s="180">
        <v>24049800</v>
      </c>
    </row>
    <row r="174" spans="1:6" hidden="1" x14ac:dyDescent="0.2">
      <c r="A174" s="182">
        <v>4250</v>
      </c>
      <c r="B174" s="182" t="s">
        <v>7816</v>
      </c>
      <c r="C174" s="182" t="s">
        <v>8284</v>
      </c>
      <c r="D174" s="182" t="s">
        <v>7936</v>
      </c>
      <c r="E174" s="180">
        <v>12024900</v>
      </c>
      <c r="F174" s="180">
        <v>25761732</v>
      </c>
    </row>
    <row r="175" spans="1:6" hidden="1" x14ac:dyDescent="0.2">
      <c r="A175" s="182">
        <v>4250</v>
      </c>
      <c r="B175" s="182" t="s">
        <v>7816</v>
      </c>
      <c r="C175" s="182" t="s">
        <v>8284</v>
      </c>
      <c r="D175" s="182" t="s">
        <v>198</v>
      </c>
      <c r="E175" s="180">
        <v>48070120</v>
      </c>
      <c r="F175" s="180">
        <v>154100107</v>
      </c>
    </row>
    <row r="176" spans="1:6" hidden="1" x14ac:dyDescent="0.2">
      <c r="A176" s="182">
        <v>4250</v>
      </c>
      <c r="B176" s="182" t="s">
        <v>7816</v>
      </c>
      <c r="C176" s="182" t="s">
        <v>8284</v>
      </c>
      <c r="D176" s="182" t="s">
        <v>7984</v>
      </c>
      <c r="E176" s="180">
        <v>7075296</v>
      </c>
      <c r="F176" s="180">
        <v>21225888</v>
      </c>
    </row>
    <row r="177" spans="1:6" hidden="1" x14ac:dyDescent="0.2">
      <c r="A177" s="182">
        <v>4250</v>
      </c>
      <c r="B177" s="182" t="s">
        <v>7816</v>
      </c>
      <c r="C177" s="182" t="s">
        <v>8284</v>
      </c>
      <c r="D177" s="182" t="s">
        <v>7938</v>
      </c>
      <c r="E177" s="180">
        <v>51334730</v>
      </c>
      <c r="F177" s="180">
        <v>167726334</v>
      </c>
    </row>
    <row r="178" spans="1:6" hidden="1" x14ac:dyDescent="0.2">
      <c r="A178" s="182">
        <v>4250</v>
      </c>
      <c r="B178" s="182" t="s">
        <v>7816</v>
      </c>
      <c r="C178" s="182" t="s">
        <v>8284</v>
      </c>
      <c r="D178" s="182" t="s">
        <v>7888</v>
      </c>
      <c r="E178" s="180">
        <v>15060864</v>
      </c>
      <c r="F178" s="180">
        <v>36024704</v>
      </c>
    </row>
    <row r="179" spans="1:6" hidden="1" x14ac:dyDescent="0.2">
      <c r="A179" s="182">
        <v>4250</v>
      </c>
      <c r="B179" s="182" t="s">
        <v>7816</v>
      </c>
      <c r="C179" s="182" t="s">
        <v>8284</v>
      </c>
      <c r="D179" s="182" t="s">
        <v>7985</v>
      </c>
      <c r="E179" s="180">
        <v>12145925</v>
      </c>
      <c r="F179" s="180">
        <v>39100837</v>
      </c>
    </row>
    <row r="180" spans="1:6" hidden="1" x14ac:dyDescent="0.2">
      <c r="A180" s="182">
        <v>4250</v>
      </c>
      <c r="B180" s="182" t="s">
        <v>7816</v>
      </c>
      <c r="C180" s="182" t="s">
        <v>8284</v>
      </c>
      <c r="D180" s="182" t="s">
        <v>7889</v>
      </c>
      <c r="E180" s="180">
        <v>11093940</v>
      </c>
      <c r="F180" s="180">
        <v>26609940</v>
      </c>
    </row>
    <row r="181" spans="1:6" hidden="1" x14ac:dyDescent="0.2">
      <c r="A181" s="182">
        <v>4300</v>
      </c>
      <c r="B181" s="182" t="s">
        <v>7817</v>
      </c>
      <c r="C181" s="182" t="s">
        <v>8285</v>
      </c>
      <c r="D181" s="182" t="s">
        <v>7909</v>
      </c>
      <c r="E181" s="180">
        <v>21627752</v>
      </c>
      <c r="F181" s="180">
        <v>51634118</v>
      </c>
    </row>
    <row r="182" spans="1:6" hidden="1" x14ac:dyDescent="0.2">
      <c r="A182" s="182">
        <v>4300</v>
      </c>
      <c r="B182" s="182" t="s">
        <v>7817</v>
      </c>
      <c r="C182" s="182" t="s">
        <v>8285</v>
      </c>
      <c r="D182" s="182" t="s">
        <v>7986</v>
      </c>
      <c r="E182" s="180">
        <v>19852722</v>
      </c>
      <c r="F182" s="180">
        <v>47616667</v>
      </c>
    </row>
    <row r="183" spans="1:6" hidden="1" x14ac:dyDescent="0.2">
      <c r="A183" s="182">
        <v>4400</v>
      </c>
      <c r="B183" s="182">
        <v>702358000</v>
      </c>
      <c r="C183" s="182" t="s">
        <v>8286</v>
      </c>
      <c r="D183" s="182" t="s">
        <v>187</v>
      </c>
      <c r="E183" s="180">
        <v>22172046</v>
      </c>
      <c r="F183" s="180">
        <v>67716174</v>
      </c>
    </row>
    <row r="184" spans="1:6" hidden="1" x14ac:dyDescent="0.2">
      <c r="A184" s="182">
        <v>4400</v>
      </c>
      <c r="B184" s="182">
        <v>702358000</v>
      </c>
      <c r="C184" s="182" t="s">
        <v>8286</v>
      </c>
      <c r="D184" s="182" t="s">
        <v>7987</v>
      </c>
      <c r="E184" s="180">
        <v>53913962</v>
      </c>
      <c r="F184" s="180">
        <v>119137586</v>
      </c>
    </row>
    <row r="185" spans="1:6" hidden="1" x14ac:dyDescent="0.2">
      <c r="A185" s="182">
        <v>4400</v>
      </c>
      <c r="B185" s="182">
        <v>702358000</v>
      </c>
      <c r="C185" s="182" t="s">
        <v>8286</v>
      </c>
      <c r="D185" s="182" t="s">
        <v>7881</v>
      </c>
      <c r="E185" s="180">
        <v>17484980</v>
      </c>
      <c r="F185" s="180">
        <v>53477024</v>
      </c>
    </row>
    <row r="186" spans="1:6" hidden="1" x14ac:dyDescent="0.2">
      <c r="A186" s="182">
        <v>4400</v>
      </c>
      <c r="B186" s="182">
        <v>702358000</v>
      </c>
      <c r="C186" s="182" t="s">
        <v>8286</v>
      </c>
      <c r="D186" s="182" t="s">
        <v>7956</v>
      </c>
      <c r="E186" s="180">
        <v>17119579</v>
      </c>
      <c r="F186" s="180">
        <v>42330753</v>
      </c>
    </row>
    <row r="187" spans="1:6" hidden="1" x14ac:dyDescent="0.2">
      <c r="A187" s="182">
        <v>4400</v>
      </c>
      <c r="B187" s="182">
        <v>702358000</v>
      </c>
      <c r="C187" s="182" t="s">
        <v>8286</v>
      </c>
      <c r="D187" s="182" t="s">
        <v>7988</v>
      </c>
      <c r="E187" s="180">
        <v>17072255</v>
      </c>
      <c r="F187" s="180">
        <v>43807935</v>
      </c>
    </row>
    <row r="188" spans="1:6" hidden="1" x14ac:dyDescent="0.2">
      <c r="A188" s="182">
        <v>4425</v>
      </c>
      <c r="B188" s="182">
        <v>711789006</v>
      </c>
      <c r="C188" s="182" t="s">
        <v>8287</v>
      </c>
      <c r="D188" s="182" t="s">
        <v>7941</v>
      </c>
      <c r="E188" s="180">
        <v>3729307</v>
      </c>
      <c r="F188" s="180">
        <v>62660251</v>
      </c>
    </row>
    <row r="189" spans="1:6" hidden="1" x14ac:dyDescent="0.2">
      <c r="A189" s="182">
        <v>4425</v>
      </c>
      <c r="B189" s="182">
        <v>711789006</v>
      </c>
      <c r="C189" s="182" t="s">
        <v>8287</v>
      </c>
      <c r="D189" s="182" t="s">
        <v>7989</v>
      </c>
      <c r="E189" s="180">
        <v>18826080</v>
      </c>
      <c r="F189" s="180">
        <v>51143567</v>
      </c>
    </row>
    <row r="190" spans="1:6" x14ac:dyDescent="0.2">
      <c r="A190" s="182">
        <v>4450</v>
      </c>
      <c r="B190" s="182">
        <v>706786007</v>
      </c>
      <c r="C190" s="182" t="s">
        <v>8288</v>
      </c>
      <c r="D190" s="182" t="s">
        <v>7900</v>
      </c>
      <c r="E190" s="180">
        <v>9930240</v>
      </c>
      <c r="F190" s="180">
        <v>31478860</v>
      </c>
    </row>
    <row r="191" spans="1:6" x14ac:dyDescent="0.2">
      <c r="A191" s="182">
        <v>4450</v>
      </c>
      <c r="B191" s="182">
        <v>706786007</v>
      </c>
      <c r="C191" s="182" t="s">
        <v>8288</v>
      </c>
      <c r="D191" s="182" t="s">
        <v>7962</v>
      </c>
      <c r="E191" s="180">
        <v>8401914</v>
      </c>
      <c r="F191" s="180">
        <v>24763536</v>
      </c>
    </row>
    <row r="192" spans="1:6" x14ac:dyDescent="0.2">
      <c r="A192" s="182">
        <v>4450</v>
      </c>
      <c r="B192" s="182">
        <v>706786007</v>
      </c>
      <c r="C192" s="182" t="s">
        <v>8288</v>
      </c>
      <c r="D192" s="182" t="s">
        <v>7884</v>
      </c>
      <c r="E192" s="180">
        <v>7137360</v>
      </c>
      <c r="F192" s="180">
        <v>19550160</v>
      </c>
    </row>
    <row r="193" spans="1:6" x14ac:dyDescent="0.2">
      <c r="A193" s="182">
        <v>4450</v>
      </c>
      <c r="B193" s="182">
        <v>706786007</v>
      </c>
      <c r="C193" s="182" t="s">
        <v>8288</v>
      </c>
      <c r="D193" s="182" t="s">
        <v>7909</v>
      </c>
      <c r="E193" s="180">
        <v>7075296</v>
      </c>
      <c r="F193" s="180">
        <v>26886125</v>
      </c>
    </row>
    <row r="194" spans="1:6" x14ac:dyDescent="0.2">
      <c r="A194" s="182">
        <v>4450</v>
      </c>
      <c r="B194" s="182">
        <v>706786007</v>
      </c>
      <c r="C194" s="182" t="s">
        <v>8288</v>
      </c>
      <c r="D194" s="182" t="s">
        <v>7990</v>
      </c>
      <c r="E194" s="180">
        <v>8048149</v>
      </c>
      <c r="F194" s="180">
        <v>24232888</v>
      </c>
    </row>
    <row r="195" spans="1:6" x14ac:dyDescent="0.2">
      <c r="A195" s="182">
        <v>4450</v>
      </c>
      <c r="B195" s="182">
        <v>706786007</v>
      </c>
      <c r="C195" s="182" t="s">
        <v>8288</v>
      </c>
      <c r="D195" s="182" t="s">
        <v>187</v>
      </c>
      <c r="E195" s="180">
        <v>11717683</v>
      </c>
      <c r="F195" s="180">
        <v>27606067</v>
      </c>
    </row>
    <row r="196" spans="1:6" x14ac:dyDescent="0.2">
      <c r="A196" s="182">
        <v>4450</v>
      </c>
      <c r="B196" s="182">
        <v>706786007</v>
      </c>
      <c r="C196" s="182" t="s">
        <v>8288</v>
      </c>
      <c r="D196" s="182" t="s">
        <v>7991</v>
      </c>
      <c r="E196" s="180">
        <v>7944192</v>
      </c>
      <c r="F196" s="180">
        <v>23832576</v>
      </c>
    </row>
    <row r="197" spans="1:6" x14ac:dyDescent="0.2">
      <c r="A197" s="182">
        <v>4450</v>
      </c>
      <c r="B197" s="182">
        <v>706786007</v>
      </c>
      <c r="C197" s="182" t="s">
        <v>8288</v>
      </c>
      <c r="D197" s="182" t="s">
        <v>7992</v>
      </c>
      <c r="E197" s="180">
        <v>4965120</v>
      </c>
      <c r="F197" s="180">
        <v>14972940</v>
      </c>
    </row>
    <row r="198" spans="1:6" x14ac:dyDescent="0.2">
      <c r="A198" s="182">
        <v>4450</v>
      </c>
      <c r="B198" s="182">
        <v>706786007</v>
      </c>
      <c r="C198" s="182" t="s">
        <v>8288</v>
      </c>
      <c r="D198" s="182" t="s">
        <v>7993</v>
      </c>
      <c r="E198" s="180">
        <v>18619200</v>
      </c>
      <c r="F198" s="180">
        <v>63925920</v>
      </c>
    </row>
    <row r="199" spans="1:6" x14ac:dyDescent="0.2">
      <c r="A199" s="182">
        <v>4450</v>
      </c>
      <c r="B199" s="182">
        <v>706786007</v>
      </c>
      <c r="C199" s="182" t="s">
        <v>8288</v>
      </c>
      <c r="D199" s="182" t="s">
        <v>7994</v>
      </c>
      <c r="E199" s="180">
        <v>12412800</v>
      </c>
      <c r="F199" s="180">
        <v>18621450</v>
      </c>
    </row>
    <row r="200" spans="1:6" x14ac:dyDescent="0.2">
      <c r="A200" s="182">
        <v>4450</v>
      </c>
      <c r="B200" s="182">
        <v>706786007</v>
      </c>
      <c r="C200" s="182" t="s">
        <v>8288</v>
      </c>
      <c r="D200" s="182" t="s">
        <v>7995</v>
      </c>
      <c r="E200" s="180">
        <v>7075296</v>
      </c>
      <c r="F200" s="180">
        <v>22464064</v>
      </c>
    </row>
    <row r="201" spans="1:6" x14ac:dyDescent="0.2">
      <c r="A201" s="182">
        <v>4450</v>
      </c>
      <c r="B201" s="182">
        <v>706786007</v>
      </c>
      <c r="C201" s="182" t="s">
        <v>8288</v>
      </c>
      <c r="D201" s="182" t="s">
        <v>7996</v>
      </c>
      <c r="E201" s="180">
        <v>11419776</v>
      </c>
      <c r="F201" s="180">
        <v>34402075</v>
      </c>
    </row>
    <row r="202" spans="1:6" x14ac:dyDescent="0.2">
      <c r="A202" s="182">
        <v>4450</v>
      </c>
      <c r="B202" s="182">
        <v>706786007</v>
      </c>
      <c r="C202" s="182" t="s">
        <v>8288</v>
      </c>
      <c r="D202" s="182" t="s">
        <v>7881</v>
      </c>
      <c r="E202" s="180">
        <v>37587510</v>
      </c>
      <c r="F202" s="180">
        <v>127274580</v>
      </c>
    </row>
    <row r="203" spans="1:6" x14ac:dyDescent="0.2">
      <c r="A203" s="182">
        <v>4450</v>
      </c>
      <c r="B203" s="182">
        <v>706786007</v>
      </c>
      <c r="C203" s="182" t="s">
        <v>8288</v>
      </c>
      <c r="D203" s="182" t="s">
        <v>7997</v>
      </c>
      <c r="E203" s="180">
        <v>6206400</v>
      </c>
      <c r="F203" s="180">
        <v>22730940</v>
      </c>
    </row>
    <row r="204" spans="1:6" x14ac:dyDescent="0.2">
      <c r="A204" s="182">
        <v>4450</v>
      </c>
      <c r="B204" s="182">
        <v>706786007</v>
      </c>
      <c r="C204" s="182" t="s">
        <v>8288</v>
      </c>
      <c r="D204" s="182" t="s">
        <v>7927</v>
      </c>
      <c r="E204" s="180">
        <v>12412800</v>
      </c>
      <c r="F204" s="180">
        <v>37626300</v>
      </c>
    </row>
    <row r="205" spans="1:6" x14ac:dyDescent="0.2">
      <c r="A205" s="182">
        <v>4450</v>
      </c>
      <c r="B205" s="182">
        <v>706786007</v>
      </c>
      <c r="C205" s="182" t="s">
        <v>8288</v>
      </c>
      <c r="D205" s="182" t="s">
        <v>7998</v>
      </c>
      <c r="E205" s="180">
        <v>6206400</v>
      </c>
      <c r="F205" s="180">
        <v>18696780</v>
      </c>
    </row>
    <row r="206" spans="1:6" x14ac:dyDescent="0.2">
      <c r="A206" s="182">
        <v>4450</v>
      </c>
      <c r="B206" s="182">
        <v>706786007</v>
      </c>
      <c r="C206" s="182" t="s">
        <v>8288</v>
      </c>
      <c r="D206" s="182" t="s">
        <v>7999</v>
      </c>
      <c r="E206" s="180">
        <v>6206400</v>
      </c>
      <c r="F206" s="180">
        <v>24437700</v>
      </c>
    </row>
    <row r="207" spans="1:6" x14ac:dyDescent="0.2">
      <c r="A207" s="182">
        <v>4450</v>
      </c>
      <c r="B207" s="182">
        <v>706786007</v>
      </c>
      <c r="C207" s="182" t="s">
        <v>8288</v>
      </c>
      <c r="D207" s="182" t="s">
        <v>8000</v>
      </c>
      <c r="E207" s="180">
        <v>6206400</v>
      </c>
      <c r="F207" s="180">
        <v>18619200</v>
      </c>
    </row>
    <row r="208" spans="1:6" x14ac:dyDescent="0.2">
      <c r="A208" s="182">
        <v>4450</v>
      </c>
      <c r="B208" s="182">
        <v>706786007</v>
      </c>
      <c r="C208" s="182" t="s">
        <v>8288</v>
      </c>
      <c r="D208" s="182" t="s">
        <v>7935</v>
      </c>
      <c r="E208" s="180">
        <v>14273722</v>
      </c>
      <c r="F208" s="180">
        <v>56990821</v>
      </c>
    </row>
    <row r="209" spans="1:6" x14ac:dyDescent="0.2">
      <c r="A209" s="182">
        <v>4450</v>
      </c>
      <c r="B209" s="182">
        <v>706786007</v>
      </c>
      <c r="C209" s="182" t="s">
        <v>8288</v>
      </c>
      <c r="D209" s="182" t="s">
        <v>7983</v>
      </c>
      <c r="E209" s="180">
        <v>19242943</v>
      </c>
      <c r="F209" s="180">
        <v>28198778</v>
      </c>
    </row>
    <row r="210" spans="1:6" x14ac:dyDescent="0.2">
      <c r="A210" s="182">
        <v>4450</v>
      </c>
      <c r="B210" s="182">
        <v>706786007</v>
      </c>
      <c r="C210" s="182" t="s">
        <v>8288</v>
      </c>
      <c r="D210" s="182" t="s">
        <v>8001</v>
      </c>
      <c r="E210" s="180">
        <v>7075296</v>
      </c>
      <c r="F210" s="180">
        <v>21225888</v>
      </c>
    </row>
    <row r="211" spans="1:6" hidden="1" x14ac:dyDescent="0.2">
      <c r="A211" s="182">
        <v>4550</v>
      </c>
      <c r="B211" s="182">
        <v>700155609</v>
      </c>
      <c r="C211" s="182" t="s">
        <v>8289</v>
      </c>
      <c r="D211" s="182" t="s">
        <v>7884</v>
      </c>
      <c r="E211" s="180">
        <v>27415048</v>
      </c>
      <c r="F211" s="180">
        <v>95700995</v>
      </c>
    </row>
    <row r="212" spans="1:6" hidden="1" x14ac:dyDescent="0.2">
      <c r="A212" s="182">
        <v>4550</v>
      </c>
      <c r="B212" s="182">
        <v>700155609</v>
      </c>
      <c r="C212" s="182" t="s">
        <v>8289</v>
      </c>
      <c r="D212" s="182" t="s">
        <v>8002</v>
      </c>
      <c r="E212" s="180">
        <v>17792589</v>
      </c>
      <c r="F212" s="180">
        <v>39628058</v>
      </c>
    </row>
    <row r="213" spans="1:6" hidden="1" x14ac:dyDescent="0.2">
      <c r="A213" s="182">
        <v>4550</v>
      </c>
      <c r="B213" s="182">
        <v>700155609</v>
      </c>
      <c r="C213" s="182" t="s">
        <v>8289</v>
      </c>
      <c r="D213" s="182" t="s">
        <v>8003</v>
      </c>
      <c r="E213" s="180">
        <v>19323906</v>
      </c>
      <c r="F213" s="180">
        <v>38516437</v>
      </c>
    </row>
    <row r="214" spans="1:6" hidden="1" x14ac:dyDescent="0.2">
      <c r="A214" s="182">
        <v>4550</v>
      </c>
      <c r="B214" s="182">
        <v>700155609</v>
      </c>
      <c r="C214" s="182" t="s">
        <v>8289</v>
      </c>
      <c r="D214" s="182" t="s">
        <v>7885</v>
      </c>
      <c r="E214" s="180">
        <v>31106994</v>
      </c>
      <c r="F214" s="180">
        <v>75859834</v>
      </c>
    </row>
    <row r="215" spans="1:6" hidden="1" x14ac:dyDescent="0.2">
      <c r="A215" s="182">
        <v>4550</v>
      </c>
      <c r="B215" s="182">
        <v>700155609</v>
      </c>
      <c r="C215" s="182" t="s">
        <v>8289</v>
      </c>
      <c r="D215" s="182" t="s">
        <v>7886</v>
      </c>
      <c r="E215" s="180">
        <v>22800458</v>
      </c>
      <c r="F215" s="180">
        <v>51045520</v>
      </c>
    </row>
    <row r="216" spans="1:6" hidden="1" x14ac:dyDescent="0.2">
      <c r="A216" s="182">
        <v>4550</v>
      </c>
      <c r="B216" s="182">
        <v>700155609</v>
      </c>
      <c r="C216" s="182" t="s">
        <v>8289</v>
      </c>
      <c r="D216" s="182" t="s">
        <v>7888</v>
      </c>
      <c r="E216" s="180">
        <v>4328964</v>
      </c>
      <c r="F216" s="180">
        <v>13147224</v>
      </c>
    </row>
    <row r="217" spans="1:6" hidden="1" x14ac:dyDescent="0.2">
      <c r="A217" s="182">
        <v>4550</v>
      </c>
      <c r="B217" s="182">
        <v>700155609</v>
      </c>
      <c r="C217" s="182" t="s">
        <v>8289</v>
      </c>
      <c r="D217" s="182" t="s">
        <v>7939</v>
      </c>
      <c r="E217" s="180">
        <v>27015942</v>
      </c>
      <c r="F217" s="180">
        <v>63620559</v>
      </c>
    </row>
    <row r="218" spans="1:6" hidden="1" x14ac:dyDescent="0.2">
      <c r="A218" s="182">
        <v>5070</v>
      </c>
      <c r="B218" s="182">
        <v>690411008</v>
      </c>
      <c r="C218" s="182" t="s">
        <v>8290</v>
      </c>
      <c r="D218" s="182" t="s">
        <v>8004</v>
      </c>
      <c r="E218" s="180">
        <v>10827168</v>
      </c>
      <c r="F218" s="180">
        <v>18313942</v>
      </c>
    </row>
    <row r="219" spans="1:6" hidden="1" x14ac:dyDescent="0.2">
      <c r="A219" s="182">
        <v>5150</v>
      </c>
      <c r="B219" s="182">
        <v>692403002</v>
      </c>
      <c r="C219" s="182" t="s">
        <v>8291</v>
      </c>
      <c r="D219" s="182" t="s">
        <v>7902</v>
      </c>
      <c r="E219" s="180">
        <v>6582232</v>
      </c>
      <c r="F219" s="180">
        <v>13355364</v>
      </c>
    </row>
    <row r="220" spans="1:6" hidden="1" x14ac:dyDescent="0.2">
      <c r="A220" s="182">
        <v>5200</v>
      </c>
      <c r="B220" s="182">
        <v>690707004</v>
      </c>
      <c r="C220" s="182" t="s">
        <v>8292</v>
      </c>
      <c r="D220" s="182" t="s">
        <v>7960</v>
      </c>
      <c r="E220" s="180">
        <v>10468611</v>
      </c>
      <c r="F220" s="180">
        <v>31405833</v>
      </c>
    </row>
    <row r="221" spans="1:6" hidden="1" x14ac:dyDescent="0.2">
      <c r="A221" s="182">
        <v>5650</v>
      </c>
      <c r="B221" s="182">
        <v>708967009</v>
      </c>
      <c r="C221" s="182" t="s">
        <v>8293</v>
      </c>
      <c r="D221" s="182" t="s">
        <v>8005</v>
      </c>
      <c r="E221" s="180">
        <v>3537648</v>
      </c>
      <c r="F221" s="180">
        <v>17776681</v>
      </c>
    </row>
    <row r="222" spans="1:6" hidden="1" x14ac:dyDescent="0.2">
      <c r="A222" s="182">
        <v>5800</v>
      </c>
      <c r="B222" s="182">
        <v>700159108</v>
      </c>
      <c r="C222" s="182" t="s">
        <v>8294</v>
      </c>
      <c r="D222" s="182" t="s">
        <v>7978</v>
      </c>
      <c r="E222" s="180">
        <v>25647948</v>
      </c>
      <c r="F222" s="180">
        <v>72808353</v>
      </c>
    </row>
    <row r="223" spans="1:6" hidden="1" x14ac:dyDescent="0.2">
      <c r="A223" s="182">
        <v>5850</v>
      </c>
      <c r="B223" s="182">
        <v>700270009</v>
      </c>
      <c r="C223" s="182" t="s">
        <v>8295</v>
      </c>
      <c r="D223" s="182" t="s">
        <v>7967</v>
      </c>
      <c r="E223" s="180">
        <v>16302144</v>
      </c>
      <c r="F223" s="180">
        <v>50665388</v>
      </c>
    </row>
    <row r="224" spans="1:6" hidden="1" x14ac:dyDescent="0.2">
      <c r="A224" s="182">
        <v>5850</v>
      </c>
      <c r="B224" s="182">
        <v>700270009</v>
      </c>
      <c r="C224" s="182" t="s">
        <v>8295</v>
      </c>
      <c r="D224" s="182" t="s">
        <v>7985</v>
      </c>
      <c r="E224" s="180">
        <v>19619361</v>
      </c>
      <c r="F224" s="180">
        <v>56797672</v>
      </c>
    </row>
    <row r="225" spans="1:6" hidden="1" x14ac:dyDescent="0.2">
      <c r="A225" s="182">
        <v>5900</v>
      </c>
      <c r="B225" s="182">
        <v>823695004</v>
      </c>
      <c r="C225" s="182" t="s">
        <v>8296</v>
      </c>
      <c r="D225" s="182" t="s">
        <v>7889</v>
      </c>
      <c r="E225" s="180">
        <v>27282073</v>
      </c>
      <c r="F225" s="180">
        <v>68252260</v>
      </c>
    </row>
    <row r="226" spans="1:6" hidden="1" x14ac:dyDescent="0.2">
      <c r="A226" s="182">
        <v>5950</v>
      </c>
      <c r="B226" s="182">
        <v>708401005</v>
      </c>
      <c r="C226" s="182" t="s">
        <v>8297</v>
      </c>
      <c r="D226" s="182" t="s">
        <v>7888</v>
      </c>
      <c r="E226" s="180">
        <v>84187230</v>
      </c>
      <c r="F226" s="180">
        <v>248472294</v>
      </c>
    </row>
    <row r="227" spans="1:6" hidden="1" x14ac:dyDescent="0.2">
      <c r="A227" s="182">
        <v>5950</v>
      </c>
      <c r="B227" s="182">
        <v>708401005</v>
      </c>
      <c r="C227" s="182" t="s">
        <v>8297</v>
      </c>
      <c r="D227" s="182" t="s">
        <v>7889</v>
      </c>
      <c r="E227" s="180">
        <v>20936256</v>
      </c>
      <c r="F227" s="180">
        <v>53371683</v>
      </c>
    </row>
    <row r="228" spans="1:6" hidden="1" x14ac:dyDescent="0.2">
      <c r="A228" s="182">
        <v>6100</v>
      </c>
      <c r="B228" s="182">
        <v>700124509</v>
      </c>
      <c r="C228" s="182" t="s">
        <v>8298</v>
      </c>
      <c r="D228" s="182" t="s">
        <v>7907</v>
      </c>
      <c r="E228" s="180">
        <v>17609523</v>
      </c>
      <c r="F228" s="180">
        <v>50337950</v>
      </c>
    </row>
    <row r="229" spans="1:6" hidden="1" x14ac:dyDescent="0.2">
      <c r="A229" s="182">
        <v>6100</v>
      </c>
      <c r="B229" s="182">
        <v>700124509</v>
      </c>
      <c r="C229" s="182" t="s">
        <v>8298</v>
      </c>
      <c r="D229" s="182" t="s">
        <v>7896</v>
      </c>
      <c r="E229" s="180">
        <v>6206400</v>
      </c>
      <c r="F229" s="180">
        <v>21722400</v>
      </c>
    </row>
    <row r="230" spans="1:6" hidden="1" x14ac:dyDescent="0.2">
      <c r="A230" s="182">
        <v>6100</v>
      </c>
      <c r="B230" s="182">
        <v>700124509</v>
      </c>
      <c r="C230" s="182" t="s">
        <v>8298</v>
      </c>
      <c r="D230" s="182" t="s">
        <v>7911</v>
      </c>
      <c r="E230" s="180">
        <v>39822910</v>
      </c>
      <c r="F230" s="180">
        <v>86219949</v>
      </c>
    </row>
    <row r="231" spans="1:6" hidden="1" x14ac:dyDescent="0.2">
      <c r="A231" s="182">
        <v>6100</v>
      </c>
      <c r="B231" s="182">
        <v>700124509</v>
      </c>
      <c r="C231" s="182" t="s">
        <v>8298</v>
      </c>
      <c r="D231" s="182" t="s">
        <v>162</v>
      </c>
      <c r="E231" s="180">
        <v>15441834</v>
      </c>
      <c r="F231" s="180">
        <v>48436297</v>
      </c>
    </row>
    <row r="232" spans="1:6" hidden="1" x14ac:dyDescent="0.2">
      <c r="A232" s="182">
        <v>6100</v>
      </c>
      <c r="B232" s="182">
        <v>700124509</v>
      </c>
      <c r="C232" s="182" t="s">
        <v>8298</v>
      </c>
      <c r="D232" s="182" t="s">
        <v>7959</v>
      </c>
      <c r="E232" s="180">
        <v>16059060</v>
      </c>
      <c r="F232" s="180">
        <v>23741730</v>
      </c>
    </row>
    <row r="233" spans="1:6" hidden="1" x14ac:dyDescent="0.2">
      <c r="A233" s="182">
        <v>6100</v>
      </c>
      <c r="B233" s="182">
        <v>700124509</v>
      </c>
      <c r="C233" s="182" t="s">
        <v>8298</v>
      </c>
      <c r="D233" s="182" t="s">
        <v>7943</v>
      </c>
      <c r="E233" s="180">
        <v>49627926</v>
      </c>
      <c r="F233" s="180">
        <v>136565076</v>
      </c>
    </row>
    <row r="234" spans="1:6" hidden="1" x14ac:dyDescent="0.2">
      <c r="A234" s="182">
        <v>6100</v>
      </c>
      <c r="B234" s="182">
        <v>700124509</v>
      </c>
      <c r="C234" s="182" t="s">
        <v>8298</v>
      </c>
      <c r="D234" s="182" t="s">
        <v>8006</v>
      </c>
      <c r="E234" s="180">
        <v>6206400</v>
      </c>
      <c r="F234" s="180">
        <v>22343040</v>
      </c>
    </row>
    <row r="235" spans="1:6" hidden="1" x14ac:dyDescent="0.2">
      <c r="A235" s="182">
        <v>6100</v>
      </c>
      <c r="B235" s="182">
        <v>700124509</v>
      </c>
      <c r="C235" s="182" t="s">
        <v>8298</v>
      </c>
      <c r="D235" s="182" t="s">
        <v>7960</v>
      </c>
      <c r="E235" s="180">
        <v>8068320</v>
      </c>
      <c r="F235" s="180">
        <v>26997840</v>
      </c>
    </row>
    <row r="236" spans="1:6" hidden="1" x14ac:dyDescent="0.2">
      <c r="A236" s="182">
        <v>6100</v>
      </c>
      <c r="B236" s="182">
        <v>700124509</v>
      </c>
      <c r="C236" s="182" t="s">
        <v>8298</v>
      </c>
      <c r="D236" s="182" t="s">
        <v>7893</v>
      </c>
      <c r="E236" s="180">
        <v>9197885</v>
      </c>
      <c r="F236" s="180">
        <v>31661950</v>
      </c>
    </row>
    <row r="237" spans="1:6" hidden="1" x14ac:dyDescent="0.2">
      <c r="A237" s="182">
        <v>6100</v>
      </c>
      <c r="B237" s="182">
        <v>700124509</v>
      </c>
      <c r="C237" s="182" t="s">
        <v>8298</v>
      </c>
      <c r="D237" s="182" t="s">
        <v>7921</v>
      </c>
      <c r="E237" s="180">
        <v>6206400</v>
      </c>
      <c r="F237" s="180">
        <v>22498200</v>
      </c>
    </row>
    <row r="238" spans="1:6" hidden="1" x14ac:dyDescent="0.2">
      <c r="A238" s="182">
        <v>6100</v>
      </c>
      <c r="B238" s="182">
        <v>700124509</v>
      </c>
      <c r="C238" s="182" t="s">
        <v>8298</v>
      </c>
      <c r="D238" s="182" t="s">
        <v>7926</v>
      </c>
      <c r="E238" s="180">
        <v>8068320</v>
      </c>
      <c r="F238" s="180">
        <v>27773640</v>
      </c>
    </row>
    <row r="239" spans="1:6" hidden="1" x14ac:dyDescent="0.2">
      <c r="A239" s="182">
        <v>6100</v>
      </c>
      <c r="B239" s="182">
        <v>700124509</v>
      </c>
      <c r="C239" s="182" t="s">
        <v>8298</v>
      </c>
      <c r="D239" s="182" t="s">
        <v>7927</v>
      </c>
      <c r="E239" s="180">
        <v>84336701</v>
      </c>
      <c r="F239" s="180">
        <v>261797107</v>
      </c>
    </row>
    <row r="240" spans="1:6" hidden="1" x14ac:dyDescent="0.2">
      <c r="A240" s="182">
        <v>6100</v>
      </c>
      <c r="B240" s="182">
        <v>700124509</v>
      </c>
      <c r="C240" s="182" t="s">
        <v>8298</v>
      </c>
      <c r="D240" s="182" t="s">
        <v>7967</v>
      </c>
      <c r="E240" s="180">
        <v>12412800</v>
      </c>
      <c r="F240" s="180">
        <v>46004940</v>
      </c>
    </row>
    <row r="241" spans="1:6" hidden="1" x14ac:dyDescent="0.2">
      <c r="A241" s="182">
        <v>6100</v>
      </c>
      <c r="B241" s="182">
        <v>700124509</v>
      </c>
      <c r="C241" s="182" t="s">
        <v>8298</v>
      </c>
      <c r="D241" s="182" t="s">
        <v>7933</v>
      </c>
      <c r="E241" s="180">
        <v>19510853</v>
      </c>
      <c r="F241" s="180">
        <v>48620318</v>
      </c>
    </row>
    <row r="242" spans="1:6" hidden="1" x14ac:dyDescent="0.2">
      <c r="A242" s="182">
        <v>6100</v>
      </c>
      <c r="B242" s="182">
        <v>700124509</v>
      </c>
      <c r="C242" s="182" t="s">
        <v>8298</v>
      </c>
      <c r="D242" s="182" t="s">
        <v>7969</v>
      </c>
      <c r="E242" s="180">
        <v>7758000</v>
      </c>
      <c r="F242" s="180">
        <v>27773640</v>
      </c>
    </row>
    <row r="243" spans="1:6" hidden="1" x14ac:dyDescent="0.2">
      <c r="A243" s="182">
        <v>6100</v>
      </c>
      <c r="B243" s="182">
        <v>700124509</v>
      </c>
      <c r="C243" s="182" t="s">
        <v>8298</v>
      </c>
      <c r="D243" s="182" t="s">
        <v>8007</v>
      </c>
      <c r="E243" s="180">
        <v>6206400</v>
      </c>
      <c r="F243" s="180">
        <v>12412800</v>
      </c>
    </row>
    <row r="244" spans="1:6" hidden="1" x14ac:dyDescent="0.2">
      <c r="A244" s="182">
        <v>6100</v>
      </c>
      <c r="B244" s="182">
        <v>700124509</v>
      </c>
      <c r="C244" s="182" t="s">
        <v>8298</v>
      </c>
      <c r="D244" s="182" t="s">
        <v>6479</v>
      </c>
      <c r="E244" s="180">
        <v>7758000</v>
      </c>
      <c r="F244" s="180">
        <v>29480400</v>
      </c>
    </row>
    <row r="245" spans="1:6" hidden="1" x14ac:dyDescent="0.2">
      <c r="A245" s="182">
        <v>6100</v>
      </c>
      <c r="B245" s="182">
        <v>700124509</v>
      </c>
      <c r="C245" s="182" t="s">
        <v>8298</v>
      </c>
      <c r="D245" s="182" t="s">
        <v>7965</v>
      </c>
      <c r="E245" s="180">
        <v>28602970</v>
      </c>
      <c r="F245" s="180">
        <v>83340130</v>
      </c>
    </row>
    <row r="246" spans="1:6" hidden="1" x14ac:dyDescent="0.2">
      <c r="A246" s="182">
        <v>6100</v>
      </c>
      <c r="B246" s="182">
        <v>700124509</v>
      </c>
      <c r="C246" s="182" t="s">
        <v>8298</v>
      </c>
      <c r="D246" s="182" t="s">
        <v>198</v>
      </c>
      <c r="E246" s="180">
        <v>4203905</v>
      </c>
      <c r="F246" s="180">
        <v>12246159</v>
      </c>
    </row>
    <row r="247" spans="1:6" hidden="1" x14ac:dyDescent="0.2">
      <c r="A247" s="182">
        <v>6100</v>
      </c>
      <c r="B247" s="182">
        <v>700124509</v>
      </c>
      <c r="C247" s="182" t="s">
        <v>8298</v>
      </c>
      <c r="D247" s="182" t="s">
        <v>8646</v>
      </c>
      <c r="E247" s="180">
        <v>33890823</v>
      </c>
      <c r="F247" s="180">
        <v>88000879</v>
      </c>
    </row>
    <row r="248" spans="1:6" hidden="1" x14ac:dyDescent="0.2">
      <c r="A248" s="182">
        <v>6150</v>
      </c>
      <c r="B248" s="182">
        <v>702758009</v>
      </c>
      <c r="C248" s="182" t="s">
        <v>8299</v>
      </c>
      <c r="D248" s="182" t="s">
        <v>7938</v>
      </c>
      <c r="E248" s="180">
        <v>40319011</v>
      </c>
      <c r="F248" s="180">
        <v>109426516</v>
      </c>
    </row>
    <row r="249" spans="1:6" hidden="1" x14ac:dyDescent="0.2">
      <c r="A249" s="182">
        <v>6400</v>
      </c>
      <c r="B249" s="182">
        <v>714506005</v>
      </c>
      <c r="C249" s="182" t="s">
        <v>8300</v>
      </c>
      <c r="D249" s="182" t="s">
        <v>8009</v>
      </c>
      <c r="E249" s="180">
        <v>20086135</v>
      </c>
      <c r="F249" s="180">
        <v>48173531</v>
      </c>
    </row>
    <row r="250" spans="1:6" hidden="1" x14ac:dyDescent="0.2">
      <c r="A250" s="182">
        <v>6410</v>
      </c>
      <c r="B250" s="182">
        <v>709836005</v>
      </c>
      <c r="C250" s="182" t="s">
        <v>8301</v>
      </c>
      <c r="D250" s="182" t="s">
        <v>7939</v>
      </c>
      <c r="E250" s="180">
        <v>29974326</v>
      </c>
      <c r="F250" s="180">
        <v>70109066</v>
      </c>
    </row>
    <row r="251" spans="1:6" hidden="1" x14ac:dyDescent="0.2">
      <c r="A251" s="182">
        <v>6430</v>
      </c>
      <c r="B251" s="182">
        <v>703130003</v>
      </c>
      <c r="C251" s="182" t="s">
        <v>8302</v>
      </c>
      <c r="D251" s="182" t="s">
        <v>8010</v>
      </c>
      <c r="E251" s="180">
        <v>33642598</v>
      </c>
      <c r="F251" s="180">
        <v>123119845</v>
      </c>
    </row>
    <row r="252" spans="1:6" hidden="1" x14ac:dyDescent="0.2">
      <c r="A252" s="182">
        <v>6430</v>
      </c>
      <c r="B252" s="182">
        <v>703130003</v>
      </c>
      <c r="C252" s="182" t="s">
        <v>8302</v>
      </c>
      <c r="D252" s="182" t="s">
        <v>7887</v>
      </c>
      <c r="E252" s="180">
        <v>51323457</v>
      </c>
      <c r="F252" s="180">
        <v>107007832</v>
      </c>
    </row>
    <row r="253" spans="1:6" hidden="1" x14ac:dyDescent="0.2">
      <c r="A253" s="182">
        <v>6470</v>
      </c>
      <c r="B253" s="182">
        <v>716316009</v>
      </c>
      <c r="C253" s="182" t="s">
        <v>8303</v>
      </c>
      <c r="D253" s="182" t="s">
        <v>7895</v>
      </c>
      <c r="E253" s="180">
        <v>29180424</v>
      </c>
      <c r="F253" s="180">
        <v>53230224</v>
      </c>
    </row>
    <row r="254" spans="1:6" hidden="1" x14ac:dyDescent="0.2">
      <c r="A254" s="182">
        <v>6470</v>
      </c>
      <c r="B254" s="182">
        <v>716316009</v>
      </c>
      <c r="C254" s="182" t="s">
        <v>8303</v>
      </c>
      <c r="D254" s="182" t="s">
        <v>7942</v>
      </c>
      <c r="E254" s="180">
        <v>64401399</v>
      </c>
      <c r="F254" s="180">
        <v>157966844</v>
      </c>
    </row>
    <row r="255" spans="1:6" hidden="1" x14ac:dyDescent="0.2">
      <c r="A255" s="182">
        <v>6470</v>
      </c>
      <c r="B255" s="182">
        <v>716316009</v>
      </c>
      <c r="C255" s="182" t="s">
        <v>8303</v>
      </c>
      <c r="D255" s="182" t="s">
        <v>7913</v>
      </c>
      <c r="E255" s="180">
        <v>13708386</v>
      </c>
      <c r="F255" s="180">
        <v>43318499</v>
      </c>
    </row>
    <row r="256" spans="1:6" hidden="1" x14ac:dyDescent="0.2">
      <c r="A256" s="182">
        <v>6470</v>
      </c>
      <c r="B256" s="182">
        <v>716316009</v>
      </c>
      <c r="C256" s="182" t="s">
        <v>8303</v>
      </c>
      <c r="D256" s="182" t="s">
        <v>250</v>
      </c>
      <c r="E256" s="180">
        <v>51325376</v>
      </c>
      <c r="F256" s="180">
        <v>153212052</v>
      </c>
    </row>
    <row r="257" spans="1:6" hidden="1" x14ac:dyDescent="0.2">
      <c r="A257" s="182">
        <v>6470</v>
      </c>
      <c r="B257" s="182">
        <v>716316009</v>
      </c>
      <c r="C257" s="182" t="s">
        <v>8303</v>
      </c>
      <c r="D257" s="182" t="s">
        <v>7978</v>
      </c>
      <c r="E257" s="180">
        <v>16033200</v>
      </c>
      <c r="F257" s="180">
        <v>56116200</v>
      </c>
    </row>
    <row r="258" spans="1:6" hidden="1" x14ac:dyDescent="0.2">
      <c r="A258" s="182">
        <v>6470</v>
      </c>
      <c r="B258" s="182">
        <v>716316009</v>
      </c>
      <c r="C258" s="182" t="s">
        <v>8303</v>
      </c>
      <c r="D258" s="182" t="s">
        <v>7921</v>
      </c>
      <c r="E258" s="180">
        <v>72545058</v>
      </c>
      <c r="F258" s="180">
        <v>131324838</v>
      </c>
    </row>
    <row r="259" spans="1:6" hidden="1" x14ac:dyDescent="0.2">
      <c r="A259" s="182">
        <v>6470</v>
      </c>
      <c r="B259" s="182">
        <v>716316009</v>
      </c>
      <c r="C259" s="182" t="s">
        <v>8303</v>
      </c>
      <c r="D259" s="182" t="s">
        <v>8011</v>
      </c>
      <c r="E259" s="180">
        <v>18438180</v>
      </c>
      <c r="F259" s="180">
        <v>42487980</v>
      </c>
    </row>
    <row r="260" spans="1:6" hidden="1" x14ac:dyDescent="0.2">
      <c r="A260" s="182">
        <v>6470</v>
      </c>
      <c r="B260" s="182">
        <v>716316009</v>
      </c>
      <c r="C260" s="182" t="s">
        <v>8303</v>
      </c>
      <c r="D260" s="182" t="s">
        <v>7927</v>
      </c>
      <c r="E260" s="180">
        <v>73838058</v>
      </c>
      <c r="F260" s="180">
        <v>253720218</v>
      </c>
    </row>
    <row r="261" spans="1:6" hidden="1" x14ac:dyDescent="0.2">
      <c r="A261" s="182">
        <v>6470</v>
      </c>
      <c r="B261" s="182">
        <v>716316009</v>
      </c>
      <c r="C261" s="182" t="s">
        <v>8303</v>
      </c>
      <c r="D261" s="182" t="s">
        <v>7967</v>
      </c>
      <c r="E261" s="180">
        <v>15975101</v>
      </c>
      <c r="F261" s="180">
        <v>47487234</v>
      </c>
    </row>
    <row r="262" spans="1:6" hidden="1" x14ac:dyDescent="0.2">
      <c r="A262" s="182">
        <v>6470</v>
      </c>
      <c r="B262" s="182">
        <v>716316009</v>
      </c>
      <c r="C262" s="182" t="s">
        <v>8303</v>
      </c>
      <c r="D262" s="182" t="s">
        <v>7968</v>
      </c>
      <c r="E262" s="180">
        <v>42963804</v>
      </c>
      <c r="F262" s="180">
        <v>61241652</v>
      </c>
    </row>
    <row r="263" spans="1:6" hidden="1" x14ac:dyDescent="0.2">
      <c r="A263" s="182">
        <v>6470</v>
      </c>
      <c r="B263" s="182">
        <v>716316009</v>
      </c>
      <c r="C263" s="182" t="s">
        <v>8303</v>
      </c>
      <c r="D263" s="182" t="s">
        <v>7969</v>
      </c>
      <c r="E263" s="180">
        <v>15774600</v>
      </c>
      <c r="F263" s="180">
        <v>114449684</v>
      </c>
    </row>
    <row r="264" spans="1:6" hidden="1" x14ac:dyDescent="0.2">
      <c r="A264" s="182">
        <v>6470</v>
      </c>
      <c r="B264" s="182">
        <v>716316009</v>
      </c>
      <c r="C264" s="182" t="s">
        <v>8303</v>
      </c>
      <c r="D264" s="182" t="s">
        <v>7934</v>
      </c>
      <c r="E264" s="180">
        <v>24101793</v>
      </c>
      <c r="F264" s="180">
        <v>45679377</v>
      </c>
    </row>
    <row r="265" spans="1:6" hidden="1" x14ac:dyDescent="0.2">
      <c r="A265" s="182">
        <v>6470</v>
      </c>
      <c r="B265" s="182">
        <v>716316009</v>
      </c>
      <c r="C265" s="182" t="s">
        <v>8303</v>
      </c>
      <c r="D265" s="182" t="s">
        <v>7935</v>
      </c>
      <c r="E265" s="180">
        <v>7564278</v>
      </c>
      <c r="F265" s="180">
        <v>23582748</v>
      </c>
    </row>
    <row r="266" spans="1:6" hidden="1" x14ac:dyDescent="0.2">
      <c r="A266" s="182">
        <v>6470</v>
      </c>
      <c r="B266" s="182">
        <v>716316009</v>
      </c>
      <c r="C266" s="182" t="s">
        <v>8303</v>
      </c>
      <c r="D266" s="182" t="s">
        <v>7982</v>
      </c>
      <c r="E266" s="180">
        <v>9619920</v>
      </c>
      <c r="F266" s="180">
        <v>29340756</v>
      </c>
    </row>
    <row r="267" spans="1:6" hidden="1" x14ac:dyDescent="0.2">
      <c r="A267" s="182">
        <v>6470</v>
      </c>
      <c r="B267" s="182">
        <v>716316009</v>
      </c>
      <c r="C267" s="182" t="s">
        <v>8303</v>
      </c>
      <c r="D267" s="182" t="s">
        <v>7989</v>
      </c>
      <c r="E267" s="180">
        <v>16033200</v>
      </c>
      <c r="F267" s="180">
        <v>40083000</v>
      </c>
    </row>
    <row r="268" spans="1:6" hidden="1" x14ac:dyDescent="0.2">
      <c r="A268" s="182">
        <v>6470</v>
      </c>
      <c r="B268" s="182">
        <v>716316009</v>
      </c>
      <c r="C268" s="182" t="s">
        <v>8303</v>
      </c>
      <c r="D268" s="182" t="s">
        <v>7936</v>
      </c>
      <c r="E268" s="180">
        <v>30439806</v>
      </c>
      <c r="F268" s="180">
        <v>56412294</v>
      </c>
    </row>
    <row r="269" spans="1:6" hidden="1" x14ac:dyDescent="0.2">
      <c r="A269" s="182">
        <v>6470</v>
      </c>
      <c r="B269" s="182">
        <v>716316009</v>
      </c>
      <c r="C269" s="182" t="s">
        <v>8303</v>
      </c>
      <c r="D269" s="182" t="s">
        <v>7937</v>
      </c>
      <c r="E269" s="180">
        <v>29389890</v>
      </c>
      <c r="F269" s="180">
        <v>99822186</v>
      </c>
    </row>
    <row r="270" spans="1:6" hidden="1" x14ac:dyDescent="0.2">
      <c r="A270" s="182">
        <v>6470</v>
      </c>
      <c r="B270" s="182">
        <v>716316009</v>
      </c>
      <c r="C270" s="182" t="s">
        <v>8303</v>
      </c>
      <c r="D270" s="182" t="s">
        <v>7906</v>
      </c>
      <c r="E270" s="180">
        <v>37469588</v>
      </c>
      <c r="F270" s="180">
        <v>124120210</v>
      </c>
    </row>
    <row r="271" spans="1:6" hidden="1" x14ac:dyDescent="0.2">
      <c r="A271" s="182">
        <v>6470</v>
      </c>
      <c r="B271" s="182">
        <v>716316009</v>
      </c>
      <c r="C271" s="182" t="s">
        <v>8303</v>
      </c>
      <c r="D271" s="182" t="s">
        <v>7888</v>
      </c>
      <c r="E271" s="180">
        <v>6573612</v>
      </c>
      <c r="F271" s="180">
        <v>21003492</v>
      </c>
    </row>
    <row r="272" spans="1:6" hidden="1" x14ac:dyDescent="0.2">
      <c r="A272" s="182">
        <v>6560</v>
      </c>
      <c r="B272" s="182">
        <v>716569004</v>
      </c>
      <c r="C272" s="182" t="s">
        <v>8304</v>
      </c>
      <c r="D272" s="182" t="s">
        <v>7925</v>
      </c>
      <c r="E272" s="180">
        <v>28627020</v>
      </c>
      <c r="F272" s="180">
        <v>117361620</v>
      </c>
    </row>
    <row r="273" spans="1:6" hidden="1" x14ac:dyDescent="0.2">
      <c r="A273" s="182">
        <v>6570</v>
      </c>
      <c r="B273" s="182">
        <v>717150007</v>
      </c>
      <c r="C273" s="182" t="s">
        <v>8305</v>
      </c>
      <c r="D273" s="182" t="s">
        <v>8012</v>
      </c>
      <c r="E273" s="180">
        <v>89137857</v>
      </c>
      <c r="F273" s="180">
        <v>190640331</v>
      </c>
    </row>
    <row r="274" spans="1:6" hidden="1" x14ac:dyDescent="0.2">
      <c r="A274" s="182">
        <v>6570</v>
      </c>
      <c r="B274" s="182">
        <v>717150007</v>
      </c>
      <c r="C274" s="182" t="s">
        <v>8305</v>
      </c>
      <c r="D274" s="182" t="s">
        <v>8013</v>
      </c>
      <c r="E274" s="180">
        <v>67444201</v>
      </c>
      <c r="F274" s="180">
        <v>182831479</v>
      </c>
    </row>
    <row r="275" spans="1:6" hidden="1" x14ac:dyDescent="0.2">
      <c r="A275" s="182">
        <v>6570</v>
      </c>
      <c r="B275" s="182">
        <v>717150007</v>
      </c>
      <c r="C275" s="182" t="s">
        <v>8305</v>
      </c>
      <c r="D275" s="182" t="s">
        <v>7909</v>
      </c>
      <c r="E275" s="180">
        <v>3594251</v>
      </c>
      <c r="F275" s="180">
        <v>8914685</v>
      </c>
    </row>
    <row r="276" spans="1:6" hidden="1" x14ac:dyDescent="0.2">
      <c r="A276" s="182">
        <v>6570</v>
      </c>
      <c r="B276" s="182">
        <v>717150007</v>
      </c>
      <c r="C276" s="182" t="s">
        <v>8305</v>
      </c>
      <c r="D276" s="182" t="s">
        <v>8014</v>
      </c>
      <c r="E276" s="180">
        <v>14441603</v>
      </c>
      <c r="F276" s="180">
        <v>43519966</v>
      </c>
    </row>
    <row r="277" spans="1:6" hidden="1" x14ac:dyDescent="0.2">
      <c r="A277" s="182">
        <v>6570</v>
      </c>
      <c r="B277" s="182">
        <v>717150007</v>
      </c>
      <c r="C277" s="182" t="s">
        <v>8305</v>
      </c>
      <c r="D277" s="182" t="s">
        <v>7902</v>
      </c>
      <c r="E277" s="180">
        <v>66793701</v>
      </c>
      <c r="F277" s="180">
        <v>192354139</v>
      </c>
    </row>
    <row r="278" spans="1:6" hidden="1" x14ac:dyDescent="0.2">
      <c r="A278" s="182">
        <v>6570</v>
      </c>
      <c r="B278" s="182">
        <v>717150007</v>
      </c>
      <c r="C278" s="182" t="s">
        <v>8305</v>
      </c>
      <c r="D278" s="182" t="s">
        <v>162</v>
      </c>
      <c r="E278" s="180">
        <v>22882686</v>
      </c>
      <c r="F278" s="180">
        <v>85917675</v>
      </c>
    </row>
    <row r="279" spans="1:6" hidden="1" x14ac:dyDescent="0.2">
      <c r="A279" s="182">
        <v>6570</v>
      </c>
      <c r="B279" s="182">
        <v>717150007</v>
      </c>
      <c r="C279" s="182" t="s">
        <v>8305</v>
      </c>
      <c r="D279" s="182" t="s">
        <v>7959</v>
      </c>
      <c r="E279" s="180">
        <v>0</v>
      </c>
      <c r="F279" s="180">
        <v>30144892</v>
      </c>
    </row>
    <row r="280" spans="1:6" hidden="1" x14ac:dyDescent="0.2">
      <c r="A280" s="182">
        <v>6570</v>
      </c>
      <c r="B280" s="182">
        <v>717150007</v>
      </c>
      <c r="C280" s="182" t="s">
        <v>8305</v>
      </c>
      <c r="D280" s="182" t="s">
        <v>7891</v>
      </c>
      <c r="E280" s="180">
        <v>10100916</v>
      </c>
      <c r="F280" s="180">
        <v>31425072</v>
      </c>
    </row>
    <row r="281" spans="1:6" hidden="1" x14ac:dyDescent="0.2">
      <c r="A281" s="182">
        <v>6570</v>
      </c>
      <c r="B281" s="182">
        <v>717150007</v>
      </c>
      <c r="C281" s="182" t="s">
        <v>8305</v>
      </c>
      <c r="D281" s="182" t="s">
        <v>7954</v>
      </c>
      <c r="E281" s="180">
        <v>73748169</v>
      </c>
      <c r="F281" s="180">
        <v>198214419</v>
      </c>
    </row>
    <row r="282" spans="1:6" hidden="1" x14ac:dyDescent="0.2">
      <c r="A282" s="182">
        <v>6570</v>
      </c>
      <c r="B282" s="182">
        <v>717150007</v>
      </c>
      <c r="C282" s="182" t="s">
        <v>8305</v>
      </c>
      <c r="D282" s="182" t="s">
        <v>7892</v>
      </c>
      <c r="E282" s="180">
        <v>16055812</v>
      </c>
      <c r="F282" s="180">
        <v>54295835</v>
      </c>
    </row>
    <row r="283" spans="1:6" hidden="1" x14ac:dyDescent="0.2">
      <c r="A283" s="182">
        <v>6570</v>
      </c>
      <c r="B283" s="182">
        <v>717150007</v>
      </c>
      <c r="C283" s="182" t="s">
        <v>8305</v>
      </c>
      <c r="D283" s="182" t="s">
        <v>7913</v>
      </c>
      <c r="E283" s="180">
        <v>13708386</v>
      </c>
      <c r="F283" s="180">
        <v>57940778</v>
      </c>
    </row>
    <row r="284" spans="1:6" hidden="1" x14ac:dyDescent="0.2">
      <c r="A284" s="182">
        <v>6570</v>
      </c>
      <c r="B284" s="182">
        <v>717150007</v>
      </c>
      <c r="C284" s="182" t="s">
        <v>8305</v>
      </c>
      <c r="D284" s="182" t="s">
        <v>7949</v>
      </c>
      <c r="E284" s="180">
        <v>0</v>
      </c>
      <c r="F284" s="180">
        <v>14390208</v>
      </c>
    </row>
    <row r="285" spans="1:6" hidden="1" x14ac:dyDescent="0.2">
      <c r="A285" s="182">
        <v>6570</v>
      </c>
      <c r="B285" s="182">
        <v>717150007</v>
      </c>
      <c r="C285" s="182" t="s">
        <v>8305</v>
      </c>
      <c r="D285" s="182" t="s">
        <v>250</v>
      </c>
      <c r="E285" s="180">
        <v>0</v>
      </c>
      <c r="F285" s="180">
        <v>20312168</v>
      </c>
    </row>
    <row r="286" spans="1:6" hidden="1" x14ac:dyDescent="0.2">
      <c r="A286" s="182">
        <v>6570</v>
      </c>
      <c r="B286" s="182">
        <v>717150007</v>
      </c>
      <c r="C286" s="182" t="s">
        <v>8305</v>
      </c>
      <c r="D286" s="182" t="s">
        <v>187</v>
      </c>
      <c r="E286" s="180">
        <v>102440936</v>
      </c>
      <c r="F286" s="180">
        <v>295263691</v>
      </c>
    </row>
    <row r="287" spans="1:6" hidden="1" x14ac:dyDescent="0.2">
      <c r="A287" s="182">
        <v>6570</v>
      </c>
      <c r="B287" s="182">
        <v>717150007</v>
      </c>
      <c r="C287" s="182" t="s">
        <v>8305</v>
      </c>
      <c r="D287" s="182" t="s">
        <v>7944</v>
      </c>
      <c r="E287" s="180">
        <v>36266754</v>
      </c>
      <c r="F287" s="180">
        <v>108101696</v>
      </c>
    </row>
    <row r="288" spans="1:6" hidden="1" x14ac:dyDescent="0.2">
      <c r="A288" s="182">
        <v>6570</v>
      </c>
      <c r="B288" s="182">
        <v>717150007</v>
      </c>
      <c r="C288" s="182" t="s">
        <v>8305</v>
      </c>
      <c r="D288" s="182" t="s">
        <v>7960</v>
      </c>
      <c r="E288" s="180">
        <v>39765784</v>
      </c>
      <c r="F288" s="180">
        <v>138771924</v>
      </c>
    </row>
    <row r="289" spans="1:6" hidden="1" x14ac:dyDescent="0.2">
      <c r="A289" s="182">
        <v>6570</v>
      </c>
      <c r="B289" s="182">
        <v>717150007</v>
      </c>
      <c r="C289" s="182" t="s">
        <v>8305</v>
      </c>
      <c r="D289" s="182" t="s">
        <v>7977</v>
      </c>
      <c r="E289" s="180">
        <v>16033200</v>
      </c>
      <c r="F289" s="180">
        <v>60124500</v>
      </c>
    </row>
    <row r="290" spans="1:6" hidden="1" x14ac:dyDescent="0.2">
      <c r="A290" s="182">
        <v>6570</v>
      </c>
      <c r="B290" s="182">
        <v>717150007</v>
      </c>
      <c r="C290" s="182" t="s">
        <v>8305</v>
      </c>
      <c r="D290" s="182" t="s">
        <v>7941</v>
      </c>
      <c r="E290" s="180">
        <v>10644148</v>
      </c>
      <c r="F290" s="180">
        <v>34484654</v>
      </c>
    </row>
    <row r="291" spans="1:6" hidden="1" x14ac:dyDescent="0.2">
      <c r="A291" s="182">
        <v>6570</v>
      </c>
      <c r="B291" s="182">
        <v>717150007</v>
      </c>
      <c r="C291" s="182" t="s">
        <v>8305</v>
      </c>
      <c r="D291" s="182" t="s">
        <v>7993</v>
      </c>
      <c r="E291" s="180">
        <v>27462802</v>
      </c>
      <c r="F291" s="180">
        <v>45212756</v>
      </c>
    </row>
    <row r="292" spans="1:6" hidden="1" x14ac:dyDescent="0.2">
      <c r="A292" s="182">
        <v>6570</v>
      </c>
      <c r="B292" s="182">
        <v>717150007</v>
      </c>
      <c r="C292" s="182" t="s">
        <v>8305</v>
      </c>
      <c r="D292" s="182" t="s">
        <v>7994</v>
      </c>
      <c r="E292" s="180">
        <v>9138924</v>
      </c>
      <c r="F292" s="180">
        <v>25745190</v>
      </c>
    </row>
    <row r="293" spans="1:6" hidden="1" x14ac:dyDescent="0.2">
      <c r="A293" s="182">
        <v>6570</v>
      </c>
      <c r="B293" s="182">
        <v>717150007</v>
      </c>
      <c r="C293" s="182" t="s">
        <v>8305</v>
      </c>
      <c r="D293" s="182" t="s">
        <v>7979</v>
      </c>
      <c r="E293" s="180">
        <v>21138654</v>
      </c>
      <c r="F293" s="180">
        <v>71000010</v>
      </c>
    </row>
    <row r="294" spans="1:6" hidden="1" x14ac:dyDescent="0.2">
      <c r="A294" s="182">
        <v>6570</v>
      </c>
      <c r="B294" s="182">
        <v>717150007</v>
      </c>
      <c r="C294" s="182" t="s">
        <v>8305</v>
      </c>
      <c r="D294" s="182" t="s">
        <v>7921</v>
      </c>
      <c r="E294" s="180">
        <v>18191648</v>
      </c>
      <c r="F294" s="180">
        <v>53755354</v>
      </c>
    </row>
    <row r="295" spans="1:6" hidden="1" x14ac:dyDescent="0.2">
      <c r="A295" s="182">
        <v>6570</v>
      </c>
      <c r="B295" s="182">
        <v>717150007</v>
      </c>
      <c r="C295" s="182" t="s">
        <v>8305</v>
      </c>
      <c r="D295" s="182" t="s">
        <v>7922</v>
      </c>
      <c r="E295" s="180">
        <v>0</v>
      </c>
      <c r="F295" s="180">
        <v>1779168</v>
      </c>
    </row>
    <row r="296" spans="1:6" hidden="1" x14ac:dyDescent="0.2">
      <c r="A296" s="182">
        <v>6570</v>
      </c>
      <c r="B296" s="182">
        <v>717150007</v>
      </c>
      <c r="C296" s="182" t="s">
        <v>8305</v>
      </c>
      <c r="D296" s="182" t="s">
        <v>7996</v>
      </c>
      <c r="E296" s="180">
        <v>20650761</v>
      </c>
      <c r="F296" s="180">
        <v>65804534</v>
      </c>
    </row>
    <row r="297" spans="1:6" hidden="1" x14ac:dyDescent="0.2">
      <c r="A297" s="182">
        <v>6570</v>
      </c>
      <c r="B297" s="182">
        <v>717150007</v>
      </c>
      <c r="C297" s="182" t="s">
        <v>8305</v>
      </c>
      <c r="D297" s="182" t="s">
        <v>7946</v>
      </c>
      <c r="E297" s="180">
        <v>40083000</v>
      </c>
      <c r="F297" s="180">
        <v>158078732</v>
      </c>
    </row>
    <row r="298" spans="1:6" hidden="1" x14ac:dyDescent="0.2">
      <c r="A298" s="182">
        <v>6570</v>
      </c>
      <c r="B298" s="182">
        <v>717150007</v>
      </c>
      <c r="C298" s="182" t="s">
        <v>8305</v>
      </c>
      <c r="D298" s="182" t="s">
        <v>7956</v>
      </c>
      <c r="E298" s="180">
        <v>8844120</v>
      </c>
      <c r="F298" s="180">
        <v>30777537</v>
      </c>
    </row>
    <row r="299" spans="1:6" hidden="1" x14ac:dyDescent="0.2">
      <c r="A299" s="182">
        <v>6570</v>
      </c>
      <c r="B299" s="182">
        <v>717150007</v>
      </c>
      <c r="C299" s="182" t="s">
        <v>8305</v>
      </c>
      <c r="D299" s="182" t="s">
        <v>7951</v>
      </c>
      <c r="E299" s="180">
        <v>16033200</v>
      </c>
      <c r="F299" s="180">
        <v>41608200</v>
      </c>
    </row>
    <row r="300" spans="1:6" hidden="1" x14ac:dyDescent="0.2">
      <c r="A300" s="182">
        <v>6570</v>
      </c>
      <c r="B300" s="182">
        <v>717150007</v>
      </c>
      <c r="C300" s="182" t="s">
        <v>8305</v>
      </c>
      <c r="D300" s="182" t="s">
        <v>7961</v>
      </c>
      <c r="E300" s="180">
        <v>16033200</v>
      </c>
      <c r="F300" s="180">
        <v>48099600</v>
      </c>
    </row>
    <row r="301" spans="1:6" hidden="1" x14ac:dyDescent="0.2">
      <c r="A301" s="182">
        <v>6570</v>
      </c>
      <c r="B301" s="182">
        <v>717150007</v>
      </c>
      <c r="C301" s="182" t="s">
        <v>8305</v>
      </c>
      <c r="D301" s="182" t="s">
        <v>78</v>
      </c>
      <c r="E301" s="180">
        <v>9459588</v>
      </c>
      <c r="F301" s="180">
        <v>28378764</v>
      </c>
    </row>
    <row r="302" spans="1:6" hidden="1" x14ac:dyDescent="0.2">
      <c r="A302" s="182">
        <v>6570</v>
      </c>
      <c r="B302" s="182">
        <v>717150007</v>
      </c>
      <c r="C302" s="182" t="s">
        <v>8305</v>
      </c>
      <c r="D302" s="182" t="s">
        <v>7926</v>
      </c>
      <c r="E302" s="180">
        <v>13231700</v>
      </c>
      <c r="F302" s="180">
        <v>42194900</v>
      </c>
    </row>
    <row r="303" spans="1:6" hidden="1" x14ac:dyDescent="0.2">
      <c r="A303" s="182">
        <v>6570</v>
      </c>
      <c r="B303" s="182">
        <v>717150007</v>
      </c>
      <c r="C303" s="182" t="s">
        <v>8305</v>
      </c>
      <c r="D303" s="182" t="s">
        <v>7927</v>
      </c>
      <c r="E303" s="180">
        <v>15678056</v>
      </c>
      <c r="F303" s="180">
        <v>51142460</v>
      </c>
    </row>
    <row r="304" spans="1:6" hidden="1" x14ac:dyDescent="0.2">
      <c r="A304" s="182">
        <v>6570</v>
      </c>
      <c r="B304" s="182">
        <v>717150007</v>
      </c>
      <c r="C304" s="182" t="s">
        <v>8305</v>
      </c>
      <c r="D304" s="182" t="s">
        <v>8015</v>
      </c>
      <c r="E304" s="180">
        <v>18277848</v>
      </c>
      <c r="F304" s="180">
        <v>56661328</v>
      </c>
    </row>
    <row r="305" spans="1:6" hidden="1" x14ac:dyDescent="0.2">
      <c r="A305" s="182">
        <v>6570</v>
      </c>
      <c r="B305" s="182">
        <v>717150007</v>
      </c>
      <c r="C305" s="182" t="s">
        <v>8305</v>
      </c>
      <c r="D305" s="182" t="s">
        <v>7958</v>
      </c>
      <c r="E305" s="180">
        <v>36416899</v>
      </c>
      <c r="F305" s="180">
        <v>119378052</v>
      </c>
    </row>
    <row r="306" spans="1:6" hidden="1" x14ac:dyDescent="0.2">
      <c r="A306" s="182">
        <v>6570</v>
      </c>
      <c r="B306" s="182">
        <v>717150007</v>
      </c>
      <c r="C306" s="182" t="s">
        <v>8305</v>
      </c>
      <c r="D306" s="182" t="s">
        <v>8016</v>
      </c>
      <c r="E306" s="180">
        <v>13581672</v>
      </c>
      <c r="F306" s="180">
        <v>44055096</v>
      </c>
    </row>
    <row r="307" spans="1:6" hidden="1" x14ac:dyDescent="0.2">
      <c r="A307" s="182">
        <v>6570</v>
      </c>
      <c r="B307" s="182">
        <v>717150007</v>
      </c>
      <c r="C307" s="182" t="s">
        <v>8305</v>
      </c>
      <c r="D307" s="182" t="s">
        <v>7898</v>
      </c>
      <c r="E307" s="180">
        <v>26388923</v>
      </c>
      <c r="F307" s="180">
        <v>139391089</v>
      </c>
    </row>
    <row r="308" spans="1:6" hidden="1" x14ac:dyDescent="0.2">
      <c r="A308" s="182">
        <v>6570</v>
      </c>
      <c r="B308" s="182">
        <v>717150007</v>
      </c>
      <c r="C308" s="182" t="s">
        <v>8305</v>
      </c>
      <c r="D308" s="182" t="s">
        <v>7967</v>
      </c>
      <c r="E308" s="180">
        <v>38839134</v>
      </c>
      <c r="F308" s="180">
        <v>133545966</v>
      </c>
    </row>
    <row r="309" spans="1:6" hidden="1" x14ac:dyDescent="0.2">
      <c r="A309" s="182">
        <v>6570</v>
      </c>
      <c r="B309" s="182">
        <v>717150007</v>
      </c>
      <c r="C309" s="182" t="s">
        <v>8305</v>
      </c>
      <c r="D309" s="182" t="s">
        <v>7968</v>
      </c>
      <c r="E309" s="180">
        <v>37026348</v>
      </c>
      <c r="F309" s="180">
        <v>85105260</v>
      </c>
    </row>
    <row r="310" spans="1:6" hidden="1" x14ac:dyDescent="0.2">
      <c r="A310" s="182">
        <v>6570</v>
      </c>
      <c r="B310" s="182">
        <v>717150007</v>
      </c>
      <c r="C310" s="182" t="s">
        <v>8305</v>
      </c>
      <c r="D310" s="182" t="s">
        <v>7969</v>
      </c>
      <c r="E310" s="180">
        <v>0</v>
      </c>
      <c r="F310" s="180">
        <v>12750704</v>
      </c>
    </row>
    <row r="311" spans="1:6" hidden="1" x14ac:dyDescent="0.2">
      <c r="A311" s="182">
        <v>6570</v>
      </c>
      <c r="B311" s="182">
        <v>717150007</v>
      </c>
      <c r="C311" s="182" t="s">
        <v>8305</v>
      </c>
      <c r="D311" s="182" t="s">
        <v>7981</v>
      </c>
      <c r="E311" s="180">
        <v>10783930</v>
      </c>
      <c r="F311" s="180">
        <v>28696220</v>
      </c>
    </row>
    <row r="312" spans="1:6" hidden="1" x14ac:dyDescent="0.2">
      <c r="A312" s="182">
        <v>6570</v>
      </c>
      <c r="B312" s="182">
        <v>717150007</v>
      </c>
      <c r="C312" s="182" t="s">
        <v>8305</v>
      </c>
      <c r="D312" s="182" t="s">
        <v>7934</v>
      </c>
      <c r="E312" s="180">
        <v>87907622</v>
      </c>
      <c r="F312" s="180">
        <v>158850222</v>
      </c>
    </row>
    <row r="313" spans="1:6" hidden="1" x14ac:dyDescent="0.2">
      <c r="A313" s="182">
        <v>6570</v>
      </c>
      <c r="B313" s="182">
        <v>717150007</v>
      </c>
      <c r="C313" s="182" t="s">
        <v>8305</v>
      </c>
      <c r="D313" s="182" t="s">
        <v>8000</v>
      </c>
      <c r="E313" s="180">
        <v>41630635</v>
      </c>
      <c r="F313" s="180">
        <v>142974743</v>
      </c>
    </row>
    <row r="314" spans="1:6" hidden="1" x14ac:dyDescent="0.2">
      <c r="A314" s="182">
        <v>6570</v>
      </c>
      <c r="B314" s="182">
        <v>717150007</v>
      </c>
      <c r="C314" s="182" t="s">
        <v>8305</v>
      </c>
      <c r="D314" s="182" t="s">
        <v>7936</v>
      </c>
      <c r="E314" s="180">
        <v>25020412</v>
      </c>
      <c r="F314" s="180">
        <v>55659340</v>
      </c>
    </row>
    <row r="315" spans="1:6" hidden="1" x14ac:dyDescent="0.2">
      <c r="A315" s="182">
        <v>6570</v>
      </c>
      <c r="B315" s="182">
        <v>717150007</v>
      </c>
      <c r="C315" s="182" t="s">
        <v>8305</v>
      </c>
      <c r="D315" s="182" t="s">
        <v>6479</v>
      </c>
      <c r="E315" s="180">
        <v>55127314</v>
      </c>
      <c r="F315" s="180">
        <v>187642444</v>
      </c>
    </row>
    <row r="316" spans="1:6" hidden="1" x14ac:dyDescent="0.2">
      <c r="A316" s="182">
        <v>6570</v>
      </c>
      <c r="B316" s="182">
        <v>717150007</v>
      </c>
      <c r="C316" s="182" t="s">
        <v>8305</v>
      </c>
      <c r="D316" s="182" t="s">
        <v>7899</v>
      </c>
      <c r="E316" s="180">
        <v>16353864</v>
      </c>
      <c r="F316" s="180">
        <v>67660104</v>
      </c>
    </row>
    <row r="317" spans="1:6" hidden="1" x14ac:dyDescent="0.2">
      <c r="A317" s="182">
        <v>6580</v>
      </c>
      <c r="B317" s="182">
        <v>714523007</v>
      </c>
      <c r="C317" s="182" t="s">
        <v>8306</v>
      </c>
      <c r="D317" s="182" t="s">
        <v>7941</v>
      </c>
      <c r="E317" s="180">
        <v>35234250</v>
      </c>
      <c r="F317" s="180">
        <v>113457489</v>
      </c>
    </row>
    <row r="318" spans="1:6" hidden="1" x14ac:dyDescent="0.2">
      <c r="A318" s="182">
        <v>6650</v>
      </c>
      <c r="B318" s="182" t="s">
        <v>7871</v>
      </c>
      <c r="C318" s="182" t="s">
        <v>8307</v>
      </c>
      <c r="D318" s="182" t="s">
        <v>8017</v>
      </c>
      <c r="E318" s="180">
        <v>7075296</v>
      </c>
      <c r="F318" s="180">
        <v>21668094</v>
      </c>
    </row>
    <row r="319" spans="1:6" hidden="1" x14ac:dyDescent="0.2">
      <c r="A319" s="182">
        <v>6690</v>
      </c>
      <c r="B319" s="182">
        <v>703553001</v>
      </c>
      <c r="C319" s="182" t="s">
        <v>8308</v>
      </c>
      <c r="D319" s="182" t="s">
        <v>7938</v>
      </c>
      <c r="E319" s="180">
        <v>22394553</v>
      </c>
      <c r="F319" s="180">
        <v>57658892</v>
      </c>
    </row>
    <row r="320" spans="1:6" hidden="1" x14ac:dyDescent="0.2">
      <c r="A320" s="182">
        <v>6720</v>
      </c>
      <c r="B320" s="182">
        <v>690811006</v>
      </c>
      <c r="C320" s="182" t="s">
        <v>8309</v>
      </c>
      <c r="D320" s="182" t="s">
        <v>8018</v>
      </c>
      <c r="E320" s="180">
        <v>4149668</v>
      </c>
      <c r="F320" s="180">
        <v>12250094</v>
      </c>
    </row>
    <row r="321" spans="1:6" hidden="1" x14ac:dyDescent="0.2">
      <c r="A321" s="182">
        <v>6740</v>
      </c>
      <c r="B321" s="182">
        <v>714792008</v>
      </c>
      <c r="C321" s="182" t="s">
        <v>8310</v>
      </c>
      <c r="D321" s="182" t="s">
        <v>7913</v>
      </c>
      <c r="E321" s="180">
        <v>25618778</v>
      </c>
      <c r="F321" s="180">
        <v>64576739</v>
      </c>
    </row>
    <row r="322" spans="1:6" hidden="1" x14ac:dyDescent="0.2">
      <c r="A322" s="182">
        <v>6740</v>
      </c>
      <c r="B322" s="182">
        <v>714792008</v>
      </c>
      <c r="C322" s="182" t="s">
        <v>8310</v>
      </c>
      <c r="D322" s="182" t="s">
        <v>7881</v>
      </c>
      <c r="E322" s="180">
        <v>21039696</v>
      </c>
      <c r="F322" s="180">
        <v>51027005</v>
      </c>
    </row>
    <row r="323" spans="1:6" hidden="1" x14ac:dyDescent="0.2">
      <c r="A323" s="182">
        <v>6740</v>
      </c>
      <c r="B323" s="182">
        <v>714792008</v>
      </c>
      <c r="C323" s="182" t="s">
        <v>8310</v>
      </c>
      <c r="D323" s="182" t="s">
        <v>7928</v>
      </c>
      <c r="E323" s="180">
        <v>28514994</v>
      </c>
      <c r="F323" s="180">
        <v>67811951</v>
      </c>
    </row>
    <row r="324" spans="1:6" hidden="1" x14ac:dyDescent="0.2">
      <c r="A324" s="182">
        <v>6740</v>
      </c>
      <c r="B324" s="182">
        <v>714792008</v>
      </c>
      <c r="C324" s="182" t="s">
        <v>8310</v>
      </c>
      <c r="D324" s="182" t="s">
        <v>8019</v>
      </c>
      <c r="E324" s="180">
        <v>84245165</v>
      </c>
      <c r="F324" s="180">
        <v>290982742</v>
      </c>
    </row>
    <row r="325" spans="1:6" hidden="1" x14ac:dyDescent="0.2">
      <c r="A325" s="182">
        <v>6760</v>
      </c>
      <c r="B325" s="182">
        <v>718362008</v>
      </c>
      <c r="C325" s="182" t="s">
        <v>8311</v>
      </c>
      <c r="D325" s="182" t="s">
        <v>7889</v>
      </c>
      <c r="E325" s="180">
        <v>9852660</v>
      </c>
      <c r="F325" s="180">
        <v>25368660</v>
      </c>
    </row>
    <row r="326" spans="1:6" hidden="1" x14ac:dyDescent="0.2">
      <c r="A326" s="182">
        <v>6830</v>
      </c>
      <c r="B326" s="182">
        <v>717449002</v>
      </c>
      <c r="C326" s="182" t="s">
        <v>8312</v>
      </c>
      <c r="D326" s="182" t="s">
        <v>7900</v>
      </c>
      <c r="E326" s="180">
        <v>60135012</v>
      </c>
      <c r="F326" s="180">
        <v>211961541</v>
      </c>
    </row>
    <row r="327" spans="1:6" hidden="1" x14ac:dyDescent="0.2">
      <c r="A327" s="182">
        <v>6864</v>
      </c>
      <c r="B327" s="182">
        <v>721476006</v>
      </c>
      <c r="C327" s="182" t="s">
        <v>8313</v>
      </c>
      <c r="D327" s="182" t="s">
        <v>7996</v>
      </c>
      <c r="E327" s="180">
        <v>26545462</v>
      </c>
      <c r="F327" s="180">
        <v>63943430</v>
      </c>
    </row>
    <row r="328" spans="1:6" hidden="1" x14ac:dyDescent="0.2">
      <c r="A328" s="182">
        <v>6864</v>
      </c>
      <c r="B328" s="182">
        <v>721476006</v>
      </c>
      <c r="C328" s="182" t="s">
        <v>8313</v>
      </c>
      <c r="D328" s="182" t="s">
        <v>8020</v>
      </c>
      <c r="E328" s="180">
        <v>9421315</v>
      </c>
      <c r="F328" s="180">
        <v>28121198</v>
      </c>
    </row>
    <row r="329" spans="1:6" hidden="1" x14ac:dyDescent="0.2">
      <c r="A329" s="182">
        <v>6864</v>
      </c>
      <c r="B329" s="182">
        <v>721476006</v>
      </c>
      <c r="C329" s="182" t="s">
        <v>8313</v>
      </c>
      <c r="D329" s="182" t="s">
        <v>7958</v>
      </c>
      <c r="E329" s="180">
        <v>62481690</v>
      </c>
      <c r="F329" s="180">
        <v>170363815</v>
      </c>
    </row>
    <row r="330" spans="1:6" hidden="1" x14ac:dyDescent="0.2">
      <c r="A330" s="182">
        <v>6866</v>
      </c>
      <c r="B330" s="182">
        <v>719926002</v>
      </c>
      <c r="C330" s="182" t="s">
        <v>8314</v>
      </c>
      <c r="D330" s="182" t="s">
        <v>8021</v>
      </c>
      <c r="E330" s="180">
        <v>7075296</v>
      </c>
      <c r="F330" s="180">
        <v>24940418</v>
      </c>
    </row>
    <row r="331" spans="1:6" hidden="1" x14ac:dyDescent="0.2">
      <c r="A331" s="182">
        <v>6866</v>
      </c>
      <c r="B331" s="182">
        <v>719926002</v>
      </c>
      <c r="C331" s="182" t="s">
        <v>8314</v>
      </c>
      <c r="D331" s="182" t="s">
        <v>7901</v>
      </c>
      <c r="E331" s="180">
        <v>31614814</v>
      </c>
      <c r="F331" s="180">
        <v>105653507</v>
      </c>
    </row>
    <row r="332" spans="1:6" hidden="1" x14ac:dyDescent="0.2">
      <c r="A332" s="182">
        <v>6866</v>
      </c>
      <c r="B332" s="182">
        <v>719926002</v>
      </c>
      <c r="C332" s="182" t="s">
        <v>8314</v>
      </c>
      <c r="D332" s="182" t="s">
        <v>7911</v>
      </c>
      <c r="E332" s="180">
        <v>190578512</v>
      </c>
      <c r="F332" s="180">
        <v>565762998</v>
      </c>
    </row>
    <row r="333" spans="1:6" hidden="1" x14ac:dyDescent="0.2">
      <c r="A333" s="182">
        <v>6866</v>
      </c>
      <c r="B333" s="182">
        <v>719926002</v>
      </c>
      <c r="C333" s="182" t="s">
        <v>8314</v>
      </c>
      <c r="D333" s="182" t="s">
        <v>162</v>
      </c>
      <c r="E333" s="180">
        <v>5408671</v>
      </c>
      <c r="F333" s="180">
        <v>23831955</v>
      </c>
    </row>
    <row r="334" spans="1:6" hidden="1" x14ac:dyDescent="0.2">
      <c r="A334" s="182">
        <v>6866</v>
      </c>
      <c r="B334" s="182">
        <v>719926002</v>
      </c>
      <c r="C334" s="182" t="s">
        <v>8314</v>
      </c>
      <c r="D334" s="182" t="s">
        <v>7970</v>
      </c>
      <c r="E334" s="180">
        <v>31939686</v>
      </c>
      <c r="F334" s="180">
        <v>77893102</v>
      </c>
    </row>
    <row r="335" spans="1:6" hidden="1" x14ac:dyDescent="0.2">
      <c r="A335" s="182">
        <v>6866</v>
      </c>
      <c r="B335" s="182">
        <v>719926002</v>
      </c>
      <c r="C335" s="182" t="s">
        <v>8314</v>
      </c>
      <c r="D335" s="182" t="s">
        <v>7893</v>
      </c>
      <c r="E335" s="180">
        <v>85871960</v>
      </c>
      <c r="F335" s="180">
        <v>280797065</v>
      </c>
    </row>
    <row r="336" spans="1:6" hidden="1" x14ac:dyDescent="0.2">
      <c r="A336" s="182">
        <v>6866</v>
      </c>
      <c r="B336" s="182">
        <v>719926002</v>
      </c>
      <c r="C336" s="182" t="s">
        <v>8314</v>
      </c>
      <c r="D336" s="182" t="s">
        <v>7997</v>
      </c>
      <c r="E336" s="180">
        <v>16033200</v>
      </c>
      <c r="F336" s="180">
        <v>53230224</v>
      </c>
    </row>
    <row r="337" spans="1:6" hidden="1" x14ac:dyDescent="0.2">
      <c r="A337" s="182">
        <v>6866</v>
      </c>
      <c r="B337" s="182">
        <v>719926002</v>
      </c>
      <c r="C337" s="182" t="s">
        <v>8314</v>
      </c>
      <c r="D337" s="182" t="s">
        <v>8022</v>
      </c>
      <c r="E337" s="180">
        <v>7694384</v>
      </c>
      <c r="F337" s="180">
        <v>29893124</v>
      </c>
    </row>
    <row r="338" spans="1:6" hidden="1" x14ac:dyDescent="0.2">
      <c r="A338" s="182">
        <v>6866</v>
      </c>
      <c r="B338" s="182">
        <v>719926002</v>
      </c>
      <c r="C338" s="182" t="s">
        <v>8314</v>
      </c>
      <c r="D338" s="182" t="s">
        <v>7898</v>
      </c>
      <c r="E338" s="180">
        <v>48995572</v>
      </c>
      <c r="F338" s="180">
        <v>129829371</v>
      </c>
    </row>
    <row r="339" spans="1:6" hidden="1" x14ac:dyDescent="0.2">
      <c r="A339" s="182">
        <v>6866</v>
      </c>
      <c r="B339" s="182">
        <v>719926002</v>
      </c>
      <c r="C339" s="182" t="s">
        <v>8314</v>
      </c>
      <c r="D339" s="182" t="s">
        <v>7899</v>
      </c>
      <c r="E339" s="180">
        <v>21805152</v>
      </c>
      <c r="F339" s="180">
        <v>72309732</v>
      </c>
    </row>
    <row r="340" spans="1:6" hidden="1" x14ac:dyDescent="0.2">
      <c r="A340" s="182">
        <v>6866</v>
      </c>
      <c r="B340" s="182">
        <v>719926002</v>
      </c>
      <c r="C340" s="182" t="s">
        <v>8314</v>
      </c>
      <c r="D340" s="182" t="s">
        <v>7965</v>
      </c>
      <c r="E340" s="180">
        <v>12000488</v>
      </c>
      <c r="F340" s="180">
        <v>36339505</v>
      </c>
    </row>
    <row r="341" spans="1:6" hidden="1" x14ac:dyDescent="0.2">
      <c r="A341" s="182">
        <v>6866</v>
      </c>
      <c r="B341" s="182">
        <v>719926002</v>
      </c>
      <c r="C341" s="182" t="s">
        <v>8314</v>
      </c>
      <c r="D341" s="182" t="s">
        <v>198</v>
      </c>
      <c r="E341" s="180">
        <v>19756212</v>
      </c>
      <c r="F341" s="180">
        <v>80313296</v>
      </c>
    </row>
    <row r="342" spans="1:6" hidden="1" x14ac:dyDescent="0.2">
      <c r="A342" s="182">
        <v>6866</v>
      </c>
      <c r="B342" s="182">
        <v>719926002</v>
      </c>
      <c r="C342" s="182" t="s">
        <v>8314</v>
      </c>
      <c r="D342" s="182" t="s">
        <v>7888</v>
      </c>
      <c r="E342" s="180">
        <v>28094304</v>
      </c>
      <c r="F342" s="180">
        <v>82239972</v>
      </c>
    </row>
    <row r="343" spans="1:6" hidden="1" x14ac:dyDescent="0.2">
      <c r="A343" s="182">
        <v>6871</v>
      </c>
      <c r="B343" s="182">
        <v>715787008</v>
      </c>
      <c r="C343" s="182" t="s">
        <v>8315</v>
      </c>
      <c r="D343" s="182" t="s">
        <v>7889</v>
      </c>
      <c r="E343" s="180">
        <v>3914773</v>
      </c>
      <c r="F343" s="180">
        <v>11739819</v>
      </c>
    </row>
    <row r="344" spans="1:6" hidden="1" x14ac:dyDescent="0.2">
      <c r="A344" s="182">
        <v>6872</v>
      </c>
      <c r="B344" s="182">
        <v>690734001</v>
      </c>
      <c r="C344" s="182" t="s">
        <v>8316</v>
      </c>
      <c r="D344" s="182" t="s">
        <v>7933</v>
      </c>
      <c r="E344" s="180">
        <v>12878280</v>
      </c>
      <c r="F344" s="180">
        <v>13065030</v>
      </c>
    </row>
    <row r="345" spans="1:6" hidden="1" x14ac:dyDescent="0.2">
      <c r="A345" s="182">
        <v>6876</v>
      </c>
      <c r="B345" s="182">
        <v>691201007</v>
      </c>
      <c r="C345" s="182" t="s">
        <v>8317</v>
      </c>
      <c r="D345" s="182" t="s">
        <v>7891</v>
      </c>
      <c r="E345" s="180">
        <v>47474690</v>
      </c>
      <c r="F345" s="180">
        <v>54100580</v>
      </c>
    </row>
    <row r="346" spans="1:6" hidden="1" x14ac:dyDescent="0.2">
      <c r="A346" s="182">
        <v>6880</v>
      </c>
      <c r="B346" s="182">
        <v>705528004</v>
      </c>
      <c r="C346" s="182" t="s">
        <v>8318</v>
      </c>
      <c r="D346" s="182" t="s">
        <v>7914</v>
      </c>
      <c r="E346" s="180">
        <v>16033200</v>
      </c>
      <c r="F346" s="180">
        <v>85987948</v>
      </c>
    </row>
    <row r="347" spans="1:6" hidden="1" x14ac:dyDescent="0.2">
      <c r="A347" s="182">
        <v>6880</v>
      </c>
      <c r="B347" s="182">
        <v>705528004</v>
      </c>
      <c r="C347" s="182" t="s">
        <v>8318</v>
      </c>
      <c r="D347" s="182" t="s">
        <v>7993</v>
      </c>
      <c r="E347" s="180">
        <v>47015204</v>
      </c>
      <c r="F347" s="180">
        <v>189705512</v>
      </c>
    </row>
    <row r="348" spans="1:6" hidden="1" x14ac:dyDescent="0.2">
      <c r="A348" s="182">
        <v>6880</v>
      </c>
      <c r="B348" s="182">
        <v>705528004</v>
      </c>
      <c r="C348" s="182" t="s">
        <v>8318</v>
      </c>
      <c r="D348" s="182" t="s">
        <v>8023</v>
      </c>
      <c r="E348" s="180">
        <v>50064960</v>
      </c>
      <c r="F348" s="180">
        <v>163072899</v>
      </c>
    </row>
    <row r="349" spans="1:6" hidden="1" x14ac:dyDescent="0.2">
      <c r="A349" s="182">
        <v>6880</v>
      </c>
      <c r="B349" s="182">
        <v>705528004</v>
      </c>
      <c r="C349" s="182" t="s">
        <v>8318</v>
      </c>
      <c r="D349" s="182" t="s">
        <v>7999</v>
      </c>
      <c r="E349" s="180">
        <v>12024900</v>
      </c>
      <c r="F349" s="180">
        <v>54352548</v>
      </c>
    </row>
    <row r="350" spans="1:6" hidden="1" x14ac:dyDescent="0.2">
      <c r="A350" s="182">
        <v>6880</v>
      </c>
      <c r="B350" s="182">
        <v>705528004</v>
      </c>
      <c r="C350" s="182" t="s">
        <v>8318</v>
      </c>
      <c r="D350" s="182" t="s">
        <v>7899</v>
      </c>
      <c r="E350" s="180">
        <v>42741408</v>
      </c>
      <c r="F350" s="180">
        <v>160197528</v>
      </c>
    </row>
    <row r="351" spans="1:6" hidden="1" x14ac:dyDescent="0.2">
      <c r="A351" s="182">
        <v>6897</v>
      </c>
      <c r="B351" s="182" t="s">
        <v>7853</v>
      </c>
      <c r="C351" s="182" t="s">
        <v>8319</v>
      </c>
      <c r="D351" s="182" t="s">
        <v>8014</v>
      </c>
      <c r="E351" s="180">
        <v>6206400</v>
      </c>
      <c r="F351" s="180">
        <v>18929520</v>
      </c>
    </row>
    <row r="352" spans="1:6" hidden="1" x14ac:dyDescent="0.2">
      <c r="A352" s="182">
        <v>6897</v>
      </c>
      <c r="B352" s="182" t="s">
        <v>7853</v>
      </c>
      <c r="C352" s="182" t="s">
        <v>8319</v>
      </c>
      <c r="D352" s="182" t="s">
        <v>250</v>
      </c>
      <c r="E352" s="180">
        <v>6516720</v>
      </c>
      <c r="F352" s="180">
        <v>20481120</v>
      </c>
    </row>
    <row r="353" spans="1:6" hidden="1" x14ac:dyDescent="0.2">
      <c r="A353" s="182">
        <v>6897</v>
      </c>
      <c r="B353" s="182" t="s">
        <v>7853</v>
      </c>
      <c r="C353" s="182" t="s">
        <v>8319</v>
      </c>
      <c r="D353" s="182" t="s">
        <v>7960</v>
      </c>
      <c r="E353" s="180">
        <v>18619200</v>
      </c>
      <c r="F353" s="180">
        <v>61676100</v>
      </c>
    </row>
    <row r="354" spans="1:6" hidden="1" x14ac:dyDescent="0.2">
      <c r="A354" s="182">
        <v>6897</v>
      </c>
      <c r="B354" s="182" t="s">
        <v>7853</v>
      </c>
      <c r="C354" s="182" t="s">
        <v>8319</v>
      </c>
      <c r="D354" s="182" t="s">
        <v>7941</v>
      </c>
      <c r="E354" s="180">
        <v>8068320</v>
      </c>
      <c r="F354" s="180">
        <v>25834140</v>
      </c>
    </row>
    <row r="355" spans="1:6" hidden="1" x14ac:dyDescent="0.2">
      <c r="A355" s="182">
        <v>6897</v>
      </c>
      <c r="B355" s="182" t="s">
        <v>7853</v>
      </c>
      <c r="C355" s="182" t="s">
        <v>8319</v>
      </c>
      <c r="D355" s="182" t="s">
        <v>7979</v>
      </c>
      <c r="E355" s="180">
        <v>6206400</v>
      </c>
      <c r="F355" s="180">
        <v>18696780</v>
      </c>
    </row>
    <row r="356" spans="1:6" hidden="1" x14ac:dyDescent="0.2">
      <c r="A356" s="182">
        <v>6897</v>
      </c>
      <c r="B356" s="182" t="s">
        <v>7853</v>
      </c>
      <c r="C356" s="182" t="s">
        <v>8319</v>
      </c>
      <c r="D356" s="182" t="s">
        <v>7950</v>
      </c>
      <c r="E356" s="180">
        <v>6206400</v>
      </c>
      <c r="F356" s="180">
        <v>20325960</v>
      </c>
    </row>
    <row r="357" spans="1:6" hidden="1" x14ac:dyDescent="0.2">
      <c r="A357" s="182">
        <v>6897</v>
      </c>
      <c r="B357" s="182" t="s">
        <v>7853</v>
      </c>
      <c r="C357" s="182" t="s">
        <v>8319</v>
      </c>
      <c r="D357" s="182" t="s">
        <v>7951</v>
      </c>
      <c r="E357" s="180">
        <v>12024900</v>
      </c>
      <c r="F357" s="180">
        <v>37548720</v>
      </c>
    </row>
    <row r="358" spans="1:6" hidden="1" x14ac:dyDescent="0.2">
      <c r="A358" s="182">
        <v>6897</v>
      </c>
      <c r="B358" s="182" t="s">
        <v>7853</v>
      </c>
      <c r="C358" s="182" t="s">
        <v>8319</v>
      </c>
      <c r="D358" s="182" t="s">
        <v>7961</v>
      </c>
      <c r="E358" s="180">
        <v>14274720</v>
      </c>
      <c r="F358" s="180">
        <v>47168640</v>
      </c>
    </row>
    <row r="359" spans="1:6" hidden="1" x14ac:dyDescent="0.2">
      <c r="A359" s="182">
        <v>6897</v>
      </c>
      <c r="B359" s="182" t="s">
        <v>7853</v>
      </c>
      <c r="C359" s="182" t="s">
        <v>8319</v>
      </c>
      <c r="D359" s="182" t="s">
        <v>7982</v>
      </c>
      <c r="E359" s="180">
        <v>12412800</v>
      </c>
      <c r="F359" s="180">
        <v>37238400</v>
      </c>
    </row>
    <row r="360" spans="1:6" hidden="1" x14ac:dyDescent="0.2">
      <c r="A360" s="182">
        <v>6898</v>
      </c>
      <c r="B360" s="182">
        <v>712939001</v>
      </c>
      <c r="C360" s="182" t="s">
        <v>8320</v>
      </c>
      <c r="D360" s="182" t="s">
        <v>7922</v>
      </c>
      <c r="E360" s="180">
        <v>6439140</v>
      </c>
      <c r="F360" s="180">
        <v>13065030</v>
      </c>
    </row>
    <row r="361" spans="1:6" hidden="1" x14ac:dyDescent="0.2">
      <c r="A361" s="182">
        <v>6899</v>
      </c>
      <c r="B361" s="182">
        <v>719365000</v>
      </c>
      <c r="C361" s="182" t="s">
        <v>8321</v>
      </c>
      <c r="D361" s="182" t="s">
        <v>7941</v>
      </c>
      <c r="E361" s="180">
        <v>0</v>
      </c>
      <c r="F361" s="180">
        <v>63263758</v>
      </c>
    </row>
    <row r="362" spans="1:6" hidden="1" x14ac:dyDescent="0.2">
      <c r="A362" s="182">
        <v>6900</v>
      </c>
      <c r="B362" s="182" t="s">
        <v>7799</v>
      </c>
      <c r="C362" s="182" t="s">
        <v>8322</v>
      </c>
      <c r="D362" s="182" t="s">
        <v>8024</v>
      </c>
      <c r="E362" s="180">
        <v>5663340</v>
      </c>
      <c r="F362" s="180">
        <v>18851940</v>
      </c>
    </row>
    <row r="363" spans="1:6" hidden="1" x14ac:dyDescent="0.2">
      <c r="A363" s="182">
        <v>6900</v>
      </c>
      <c r="B363" s="182" t="s">
        <v>7799</v>
      </c>
      <c r="C363" s="182" t="s">
        <v>8322</v>
      </c>
      <c r="D363" s="182" t="s">
        <v>8025</v>
      </c>
      <c r="E363" s="180">
        <v>6361560</v>
      </c>
      <c r="F363" s="180">
        <v>19550160</v>
      </c>
    </row>
    <row r="364" spans="1:6" hidden="1" x14ac:dyDescent="0.2">
      <c r="A364" s="182">
        <v>6900</v>
      </c>
      <c r="B364" s="182" t="s">
        <v>7799</v>
      </c>
      <c r="C364" s="182" t="s">
        <v>8322</v>
      </c>
      <c r="D364" s="182" t="s">
        <v>8026</v>
      </c>
      <c r="E364" s="180">
        <v>6456208</v>
      </c>
      <c r="F364" s="180">
        <v>19722388</v>
      </c>
    </row>
    <row r="365" spans="1:6" hidden="1" x14ac:dyDescent="0.2">
      <c r="A365" s="182">
        <v>6900</v>
      </c>
      <c r="B365" s="182" t="s">
        <v>7799</v>
      </c>
      <c r="C365" s="182" t="s">
        <v>8322</v>
      </c>
      <c r="D365" s="182" t="s">
        <v>7904</v>
      </c>
      <c r="E365" s="180">
        <v>11869740</v>
      </c>
      <c r="F365" s="180">
        <v>28937340</v>
      </c>
    </row>
    <row r="366" spans="1:6" hidden="1" x14ac:dyDescent="0.2">
      <c r="A366" s="182">
        <v>6900</v>
      </c>
      <c r="B366" s="182" t="s">
        <v>7799</v>
      </c>
      <c r="C366" s="182" t="s">
        <v>8322</v>
      </c>
      <c r="D366" s="182" t="s">
        <v>8003</v>
      </c>
      <c r="E366" s="180">
        <v>14585040</v>
      </c>
      <c r="F366" s="180">
        <v>44298180</v>
      </c>
    </row>
    <row r="367" spans="1:6" hidden="1" x14ac:dyDescent="0.2">
      <c r="A367" s="182">
        <v>6900</v>
      </c>
      <c r="B367" s="182" t="s">
        <v>7799</v>
      </c>
      <c r="C367" s="182" t="s">
        <v>8322</v>
      </c>
      <c r="D367" s="182" t="s">
        <v>8027</v>
      </c>
      <c r="E367" s="180">
        <v>7252178</v>
      </c>
      <c r="F367" s="180">
        <v>21402770</v>
      </c>
    </row>
    <row r="368" spans="1:6" hidden="1" x14ac:dyDescent="0.2">
      <c r="A368" s="182">
        <v>6900</v>
      </c>
      <c r="B368" s="182" t="s">
        <v>7799</v>
      </c>
      <c r="C368" s="182" t="s">
        <v>8322</v>
      </c>
      <c r="D368" s="182" t="s">
        <v>8028</v>
      </c>
      <c r="E368" s="180">
        <v>6982200</v>
      </c>
      <c r="F368" s="180">
        <v>19395000</v>
      </c>
    </row>
    <row r="369" spans="1:6" hidden="1" x14ac:dyDescent="0.2">
      <c r="A369" s="182">
        <v>6900</v>
      </c>
      <c r="B369" s="182" t="s">
        <v>7799</v>
      </c>
      <c r="C369" s="182" t="s">
        <v>8322</v>
      </c>
      <c r="D369" s="182" t="s">
        <v>8029</v>
      </c>
      <c r="E369" s="180">
        <v>14274720</v>
      </c>
      <c r="F369" s="180">
        <v>29174580</v>
      </c>
    </row>
    <row r="370" spans="1:6" hidden="1" x14ac:dyDescent="0.2">
      <c r="A370" s="182">
        <v>6900</v>
      </c>
      <c r="B370" s="182" t="s">
        <v>7799</v>
      </c>
      <c r="C370" s="182" t="s">
        <v>8322</v>
      </c>
      <c r="D370" s="182" t="s">
        <v>8030</v>
      </c>
      <c r="E370" s="180">
        <v>4732380</v>
      </c>
      <c r="F370" s="180">
        <v>15826320</v>
      </c>
    </row>
    <row r="371" spans="1:6" hidden="1" x14ac:dyDescent="0.2">
      <c r="A371" s="182">
        <v>6900</v>
      </c>
      <c r="B371" s="182" t="s">
        <v>7799</v>
      </c>
      <c r="C371" s="182" t="s">
        <v>8322</v>
      </c>
      <c r="D371" s="182" t="s">
        <v>7885</v>
      </c>
      <c r="E371" s="180">
        <v>41769072</v>
      </c>
      <c r="F371" s="180">
        <v>116698086</v>
      </c>
    </row>
    <row r="372" spans="1:6" hidden="1" x14ac:dyDescent="0.2">
      <c r="A372" s="182">
        <v>6900</v>
      </c>
      <c r="B372" s="182" t="s">
        <v>7799</v>
      </c>
      <c r="C372" s="182" t="s">
        <v>8322</v>
      </c>
      <c r="D372" s="182" t="s">
        <v>7886</v>
      </c>
      <c r="E372" s="180">
        <v>45125700</v>
      </c>
      <c r="F372" s="180">
        <v>96393720</v>
      </c>
    </row>
    <row r="373" spans="1:6" hidden="1" x14ac:dyDescent="0.2">
      <c r="A373" s="182">
        <v>6900</v>
      </c>
      <c r="B373" s="182" t="s">
        <v>7799</v>
      </c>
      <c r="C373" s="182" t="s">
        <v>8322</v>
      </c>
      <c r="D373" s="182" t="s">
        <v>7897</v>
      </c>
      <c r="E373" s="180">
        <v>14662620</v>
      </c>
      <c r="F373" s="180">
        <v>29713140</v>
      </c>
    </row>
    <row r="374" spans="1:6" hidden="1" x14ac:dyDescent="0.2">
      <c r="A374" s="182">
        <v>6900</v>
      </c>
      <c r="B374" s="182" t="s">
        <v>7799</v>
      </c>
      <c r="C374" s="182" t="s">
        <v>8322</v>
      </c>
      <c r="D374" s="182" t="s">
        <v>7939</v>
      </c>
      <c r="E374" s="180">
        <v>51321756</v>
      </c>
      <c r="F374" s="180">
        <v>110379952</v>
      </c>
    </row>
    <row r="375" spans="1:6" hidden="1" x14ac:dyDescent="0.2">
      <c r="A375" s="182">
        <v>6902</v>
      </c>
      <c r="B375" s="182">
        <v>700516008</v>
      </c>
      <c r="C375" s="182" t="s">
        <v>8323</v>
      </c>
      <c r="D375" s="182" t="s">
        <v>7972</v>
      </c>
      <c r="E375" s="180">
        <v>12024900</v>
      </c>
      <c r="F375" s="180">
        <v>36074700</v>
      </c>
    </row>
    <row r="376" spans="1:6" hidden="1" x14ac:dyDescent="0.2">
      <c r="A376" s="182">
        <v>6902</v>
      </c>
      <c r="B376" s="182">
        <v>700516008</v>
      </c>
      <c r="C376" s="182" t="s">
        <v>8323</v>
      </c>
      <c r="D376" s="182" t="s">
        <v>162</v>
      </c>
      <c r="E376" s="180">
        <v>82730014</v>
      </c>
      <c r="F376" s="180">
        <v>344924267</v>
      </c>
    </row>
    <row r="377" spans="1:6" hidden="1" x14ac:dyDescent="0.2">
      <c r="A377" s="182">
        <v>6902</v>
      </c>
      <c r="B377" s="182">
        <v>700516008</v>
      </c>
      <c r="C377" s="182" t="s">
        <v>8323</v>
      </c>
      <c r="D377" s="182" t="s">
        <v>7892</v>
      </c>
      <c r="E377" s="180">
        <v>35420235</v>
      </c>
      <c r="F377" s="180">
        <v>128123393</v>
      </c>
    </row>
    <row r="378" spans="1:6" hidden="1" x14ac:dyDescent="0.2">
      <c r="A378" s="182">
        <v>6902</v>
      </c>
      <c r="B378" s="182">
        <v>700516008</v>
      </c>
      <c r="C378" s="182" t="s">
        <v>8323</v>
      </c>
      <c r="D378" s="182" t="s">
        <v>8031</v>
      </c>
      <c r="E378" s="180">
        <v>16033200</v>
      </c>
      <c r="F378" s="180">
        <v>48099600</v>
      </c>
    </row>
    <row r="379" spans="1:6" hidden="1" x14ac:dyDescent="0.2">
      <c r="A379" s="182">
        <v>6902</v>
      </c>
      <c r="B379" s="182">
        <v>700516008</v>
      </c>
      <c r="C379" s="182" t="s">
        <v>8323</v>
      </c>
      <c r="D379" s="182" t="s">
        <v>7914</v>
      </c>
      <c r="E379" s="180">
        <v>33217170</v>
      </c>
      <c r="F379" s="180">
        <v>122765178</v>
      </c>
    </row>
    <row r="380" spans="1:6" hidden="1" x14ac:dyDescent="0.2">
      <c r="A380" s="182">
        <v>6902</v>
      </c>
      <c r="B380" s="182">
        <v>700516008</v>
      </c>
      <c r="C380" s="182" t="s">
        <v>8323</v>
      </c>
      <c r="D380" s="182" t="s">
        <v>7966</v>
      </c>
      <c r="E380" s="180">
        <v>72028859</v>
      </c>
      <c r="F380" s="180">
        <v>111741060</v>
      </c>
    </row>
    <row r="381" spans="1:6" hidden="1" x14ac:dyDescent="0.2">
      <c r="A381" s="182">
        <v>6902</v>
      </c>
      <c r="B381" s="182">
        <v>700516008</v>
      </c>
      <c r="C381" s="182" t="s">
        <v>8323</v>
      </c>
      <c r="D381" s="182" t="s">
        <v>7944</v>
      </c>
      <c r="E381" s="180">
        <v>28898550</v>
      </c>
      <c r="F381" s="180">
        <v>86695650</v>
      </c>
    </row>
    <row r="382" spans="1:6" hidden="1" x14ac:dyDescent="0.2">
      <c r="A382" s="182">
        <v>6902</v>
      </c>
      <c r="B382" s="182">
        <v>700516008</v>
      </c>
      <c r="C382" s="182" t="s">
        <v>8323</v>
      </c>
      <c r="D382" s="182" t="s">
        <v>7960</v>
      </c>
      <c r="E382" s="180">
        <v>47542776</v>
      </c>
      <c r="F382" s="180">
        <v>105961350</v>
      </c>
    </row>
    <row r="383" spans="1:6" hidden="1" x14ac:dyDescent="0.2">
      <c r="A383" s="182">
        <v>6902</v>
      </c>
      <c r="B383" s="182">
        <v>700516008</v>
      </c>
      <c r="C383" s="182" t="s">
        <v>8323</v>
      </c>
      <c r="D383" s="182" t="s">
        <v>7917</v>
      </c>
      <c r="E383" s="180">
        <v>20615178</v>
      </c>
      <c r="F383" s="180">
        <v>95345197</v>
      </c>
    </row>
    <row r="384" spans="1:6" hidden="1" x14ac:dyDescent="0.2">
      <c r="A384" s="182">
        <v>6902</v>
      </c>
      <c r="B384" s="182">
        <v>700516008</v>
      </c>
      <c r="C384" s="182" t="s">
        <v>8323</v>
      </c>
      <c r="D384" s="182" t="s">
        <v>70</v>
      </c>
      <c r="E384" s="180">
        <v>36604830</v>
      </c>
      <c r="F384" s="180">
        <v>134622444</v>
      </c>
    </row>
    <row r="385" spans="1:6" hidden="1" x14ac:dyDescent="0.2">
      <c r="A385" s="182">
        <v>6902</v>
      </c>
      <c r="B385" s="182">
        <v>700516008</v>
      </c>
      <c r="C385" s="182" t="s">
        <v>8323</v>
      </c>
      <c r="D385" s="182" t="s">
        <v>7993</v>
      </c>
      <c r="E385" s="180">
        <v>19757040</v>
      </c>
      <c r="F385" s="180">
        <v>68384184</v>
      </c>
    </row>
    <row r="386" spans="1:6" hidden="1" x14ac:dyDescent="0.2">
      <c r="A386" s="182">
        <v>6902</v>
      </c>
      <c r="B386" s="182">
        <v>700516008</v>
      </c>
      <c r="C386" s="182" t="s">
        <v>8323</v>
      </c>
      <c r="D386" s="182" t="s">
        <v>7893</v>
      </c>
      <c r="E386" s="180">
        <v>33499664</v>
      </c>
      <c r="F386" s="180">
        <v>110377098</v>
      </c>
    </row>
    <row r="387" spans="1:6" hidden="1" x14ac:dyDescent="0.2">
      <c r="A387" s="182">
        <v>6902</v>
      </c>
      <c r="B387" s="182">
        <v>700516008</v>
      </c>
      <c r="C387" s="182" t="s">
        <v>8323</v>
      </c>
      <c r="D387" s="182" t="s">
        <v>7922</v>
      </c>
      <c r="E387" s="180">
        <v>88062059</v>
      </c>
      <c r="F387" s="180">
        <v>159840660</v>
      </c>
    </row>
    <row r="388" spans="1:6" hidden="1" x14ac:dyDescent="0.2">
      <c r="A388" s="182">
        <v>6902</v>
      </c>
      <c r="B388" s="182">
        <v>700516008</v>
      </c>
      <c r="C388" s="182" t="s">
        <v>8323</v>
      </c>
      <c r="D388" s="182" t="s">
        <v>7956</v>
      </c>
      <c r="E388" s="180">
        <v>20615178</v>
      </c>
      <c r="F388" s="180">
        <v>82890194</v>
      </c>
    </row>
    <row r="389" spans="1:6" hidden="1" x14ac:dyDescent="0.2">
      <c r="A389" s="182">
        <v>6902</v>
      </c>
      <c r="B389" s="182">
        <v>700516008</v>
      </c>
      <c r="C389" s="182" t="s">
        <v>8323</v>
      </c>
      <c r="D389" s="182" t="s">
        <v>7926</v>
      </c>
      <c r="E389" s="180">
        <v>36604830</v>
      </c>
      <c r="F389" s="180">
        <v>118145281</v>
      </c>
    </row>
    <row r="390" spans="1:6" hidden="1" x14ac:dyDescent="0.2">
      <c r="A390" s="182">
        <v>6902</v>
      </c>
      <c r="B390" s="182">
        <v>700516008</v>
      </c>
      <c r="C390" s="182" t="s">
        <v>8323</v>
      </c>
      <c r="D390" s="182" t="s">
        <v>7967</v>
      </c>
      <c r="E390" s="180">
        <v>36604830</v>
      </c>
      <c r="F390" s="180">
        <v>111741060</v>
      </c>
    </row>
    <row r="391" spans="1:6" hidden="1" x14ac:dyDescent="0.2">
      <c r="A391" s="182">
        <v>6902</v>
      </c>
      <c r="B391" s="182">
        <v>700516008</v>
      </c>
      <c r="C391" s="182" t="s">
        <v>8323</v>
      </c>
      <c r="D391" s="182" t="s">
        <v>7998</v>
      </c>
      <c r="E391" s="180">
        <v>16033200</v>
      </c>
      <c r="F391" s="180">
        <v>60765828</v>
      </c>
    </row>
    <row r="392" spans="1:6" hidden="1" x14ac:dyDescent="0.2">
      <c r="A392" s="182">
        <v>6902</v>
      </c>
      <c r="B392" s="182">
        <v>700516008</v>
      </c>
      <c r="C392" s="182" t="s">
        <v>8323</v>
      </c>
      <c r="D392" s="182" t="s">
        <v>7887</v>
      </c>
      <c r="E392" s="180">
        <v>28264980</v>
      </c>
      <c r="F392" s="180">
        <v>84569958</v>
      </c>
    </row>
    <row r="393" spans="1:6" hidden="1" x14ac:dyDescent="0.2">
      <c r="A393" s="182">
        <v>6902</v>
      </c>
      <c r="B393" s="182">
        <v>700516008</v>
      </c>
      <c r="C393" s="182" t="s">
        <v>8323</v>
      </c>
      <c r="D393" s="182" t="s">
        <v>7982</v>
      </c>
      <c r="E393" s="180">
        <v>28898550</v>
      </c>
      <c r="F393" s="180">
        <v>86695650</v>
      </c>
    </row>
    <row r="394" spans="1:6" hidden="1" x14ac:dyDescent="0.2">
      <c r="A394" s="182">
        <v>6902</v>
      </c>
      <c r="B394" s="182">
        <v>700516008</v>
      </c>
      <c r="C394" s="182" t="s">
        <v>8323</v>
      </c>
      <c r="D394" s="182" t="s">
        <v>6479</v>
      </c>
      <c r="E394" s="180">
        <v>34678260</v>
      </c>
      <c r="F394" s="180">
        <v>104034780</v>
      </c>
    </row>
    <row r="395" spans="1:6" hidden="1" x14ac:dyDescent="0.2">
      <c r="A395" s="182">
        <v>6902</v>
      </c>
      <c r="B395" s="182">
        <v>700516008</v>
      </c>
      <c r="C395" s="182" t="s">
        <v>8323</v>
      </c>
      <c r="D395" s="182" t="s">
        <v>7899</v>
      </c>
      <c r="E395" s="180">
        <v>26811648</v>
      </c>
      <c r="F395" s="180">
        <v>103553784</v>
      </c>
    </row>
    <row r="396" spans="1:6" hidden="1" x14ac:dyDescent="0.2">
      <c r="A396" s="182">
        <v>6902</v>
      </c>
      <c r="B396" s="182">
        <v>700516008</v>
      </c>
      <c r="C396" s="182" t="s">
        <v>8323</v>
      </c>
      <c r="D396" s="182" t="s">
        <v>198</v>
      </c>
      <c r="E396" s="180">
        <v>18277848</v>
      </c>
      <c r="F396" s="180">
        <v>56568667</v>
      </c>
    </row>
    <row r="397" spans="1:6" hidden="1" x14ac:dyDescent="0.2">
      <c r="A397" s="182">
        <v>6902</v>
      </c>
      <c r="B397" s="182">
        <v>700516008</v>
      </c>
      <c r="C397" s="182" t="s">
        <v>8323</v>
      </c>
      <c r="D397" s="182" t="s">
        <v>7889</v>
      </c>
      <c r="E397" s="180">
        <v>57797100</v>
      </c>
      <c r="F397" s="180">
        <v>123218755</v>
      </c>
    </row>
    <row r="398" spans="1:6" hidden="1" x14ac:dyDescent="0.2">
      <c r="A398" s="182">
        <v>6902</v>
      </c>
      <c r="B398" s="182">
        <v>700516008</v>
      </c>
      <c r="C398" s="182" t="s">
        <v>8323</v>
      </c>
      <c r="D398" s="182" t="s">
        <v>8033</v>
      </c>
      <c r="E398" s="180">
        <v>18513647</v>
      </c>
      <c r="F398" s="180">
        <v>57354074</v>
      </c>
    </row>
    <row r="399" spans="1:6" hidden="1" x14ac:dyDescent="0.2">
      <c r="A399" s="182">
        <v>6903</v>
      </c>
      <c r="B399" s="182">
        <v>725997000</v>
      </c>
      <c r="C399" s="182" t="s">
        <v>8324</v>
      </c>
      <c r="D399" s="182" t="s">
        <v>7883</v>
      </c>
      <c r="E399" s="180">
        <v>0</v>
      </c>
      <c r="F399" s="180">
        <v>2734126</v>
      </c>
    </row>
    <row r="400" spans="1:6" hidden="1" x14ac:dyDescent="0.2">
      <c r="A400" s="182">
        <v>6905</v>
      </c>
      <c r="B400" s="182">
        <v>702081009</v>
      </c>
      <c r="C400" s="182" t="s">
        <v>8325</v>
      </c>
      <c r="D400" s="182" t="s">
        <v>230</v>
      </c>
      <c r="E400" s="180">
        <v>8597756</v>
      </c>
      <c r="F400" s="180">
        <v>26905083</v>
      </c>
    </row>
    <row r="401" spans="1:6" hidden="1" x14ac:dyDescent="0.2">
      <c r="A401" s="182">
        <v>6905</v>
      </c>
      <c r="B401" s="182">
        <v>702081009</v>
      </c>
      <c r="C401" s="182" t="s">
        <v>8325</v>
      </c>
      <c r="D401" s="182" t="s">
        <v>8034</v>
      </c>
      <c r="E401" s="180">
        <v>8590589</v>
      </c>
      <c r="F401" s="180">
        <v>26868437</v>
      </c>
    </row>
    <row r="402" spans="1:6" hidden="1" x14ac:dyDescent="0.2">
      <c r="A402" s="182">
        <v>6905</v>
      </c>
      <c r="B402" s="182">
        <v>702081009</v>
      </c>
      <c r="C402" s="182" t="s">
        <v>8325</v>
      </c>
      <c r="D402" s="182" t="s">
        <v>8035</v>
      </c>
      <c r="E402" s="180">
        <v>36426449</v>
      </c>
      <c r="F402" s="180">
        <v>100643719</v>
      </c>
    </row>
    <row r="403" spans="1:6" hidden="1" x14ac:dyDescent="0.2">
      <c r="A403" s="182">
        <v>6905</v>
      </c>
      <c r="B403" s="182">
        <v>702081009</v>
      </c>
      <c r="C403" s="182" t="s">
        <v>8325</v>
      </c>
      <c r="D403" s="182" t="s">
        <v>8036</v>
      </c>
      <c r="E403" s="180">
        <v>18277848</v>
      </c>
      <c r="F403" s="180">
        <v>59037449</v>
      </c>
    </row>
    <row r="404" spans="1:6" hidden="1" x14ac:dyDescent="0.2">
      <c r="A404" s="182">
        <v>6905</v>
      </c>
      <c r="B404" s="182">
        <v>702081009</v>
      </c>
      <c r="C404" s="182" t="s">
        <v>8325</v>
      </c>
      <c r="D404" s="182" t="s">
        <v>198</v>
      </c>
      <c r="E404" s="180">
        <v>19578916</v>
      </c>
      <c r="F404" s="180">
        <v>64943354</v>
      </c>
    </row>
    <row r="405" spans="1:6" hidden="1" x14ac:dyDescent="0.2">
      <c r="A405" s="182">
        <v>6905</v>
      </c>
      <c r="B405" s="182">
        <v>702081009</v>
      </c>
      <c r="C405" s="182" t="s">
        <v>8325</v>
      </c>
      <c r="D405" s="182" t="s">
        <v>7890</v>
      </c>
      <c r="E405" s="180">
        <v>16367518</v>
      </c>
      <c r="F405" s="180">
        <v>50199225</v>
      </c>
    </row>
    <row r="406" spans="1:6" hidden="1" x14ac:dyDescent="0.2">
      <c r="A406" s="182">
        <v>6905</v>
      </c>
      <c r="B406" s="182">
        <v>702081009</v>
      </c>
      <c r="C406" s="182" t="s">
        <v>8325</v>
      </c>
      <c r="D406" s="182" t="s">
        <v>7985</v>
      </c>
      <c r="E406" s="180">
        <v>18277848</v>
      </c>
      <c r="F406" s="180">
        <v>75304732</v>
      </c>
    </row>
    <row r="407" spans="1:6" hidden="1" x14ac:dyDescent="0.2">
      <c r="A407" s="182">
        <v>6905</v>
      </c>
      <c r="B407" s="182">
        <v>702081009</v>
      </c>
      <c r="C407" s="182" t="s">
        <v>8325</v>
      </c>
      <c r="D407" s="182" t="s">
        <v>7988</v>
      </c>
      <c r="E407" s="180">
        <v>7075296</v>
      </c>
      <c r="F407" s="180">
        <v>21844976</v>
      </c>
    </row>
    <row r="408" spans="1:6" hidden="1" x14ac:dyDescent="0.2">
      <c r="A408" s="182">
        <v>6911</v>
      </c>
      <c r="B408" s="182">
        <v>713189006</v>
      </c>
      <c r="C408" s="182" t="s">
        <v>8326</v>
      </c>
      <c r="D408" s="182" t="s">
        <v>7911</v>
      </c>
      <c r="E408" s="180">
        <v>4396903</v>
      </c>
      <c r="F408" s="180">
        <v>13504774</v>
      </c>
    </row>
    <row r="409" spans="1:6" hidden="1" x14ac:dyDescent="0.2">
      <c r="A409" s="182">
        <v>6911</v>
      </c>
      <c r="B409" s="182">
        <v>713189006</v>
      </c>
      <c r="C409" s="182" t="s">
        <v>8326</v>
      </c>
      <c r="D409" s="182" t="s">
        <v>162</v>
      </c>
      <c r="E409" s="180">
        <v>8812674</v>
      </c>
      <c r="F409" s="180">
        <v>25278460</v>
      </c>
    </row>
    <row r="410" spans="1:6" hidden="1" x14ac:dyDescent="0.2">
      <c r="A410" s="182">
        <v>6911</v>
      </c>
      <c r="B410" s="182">
        <v>713189006</v>
      </c>
      <c r="C410" s="182" t="s">
        <v>8326</v>
      </c>
      <c r="D410" s="182" t="s">
        <v>7903</v>
      </c>
      <c r="E410" s="180">
        <v>5066305</v>
      </c>
      <c r="F410" s="180">
        <v>15541281</v>
      </c>
    </row>
    <row r="411" spans="1:6" hidden="1" x14ac:dyDescent="0.2">
      <c r="A411" s="182">
        <v>6911</v>
      </c>
      <c r="B411" s="182">
        <v>713189006</v>
      </c>
      <c r="C411" s="182" t="s">
        <v>8326</v>
      </c>
      <c r="D411" s="182" t="s">
        <v>7893</v>
      </c>
      <c r="E411" s="180">
        <v>24662320</v>
      </c>
      <c r="F411" s="180">
        <v>77141167</v>
      </c>
    </row>
    <row r="412" spans="1:6" hidden="1" x14ac:dyDescent="0.2">
      <c r="A412" s="182">
        <v>6911</v>
      </c>
      <c r="B412" s="182">
        <v>713189006</v>
      </c>
      <c r="C412" s="182" t="s">
        <v>8326</v>
      </c>
      <c r="D412" s="182" t="s">
        <v>7920</v>
      </c>
      <c r="E412" s="180">
        <v>5338056</v>
      </c>
      <c r="F412" s="180">
        <v>16665150</v>
      </c>
    </row>
    <row r="413" spans="1:6" hidden="1" x14ac:dyDescent="0.2">
      <c r="A413" s="182">
        <v>6911</v>
      </c>
      <c r="B413" s="182">
        <v>713189006</v>
      </c>
      <c r="C413" s="182" t="s">
        <v>8326</v>
      </c>
      <c r="D413" s="182" t="s">
        <v>7935</v>
      </c>
      <c r="E413" s="180">
        <v>6386896</v>
      </c>
      <c r="F413" s="180">
        <v>27256072</v>
      </c>
    </row>
    <row r="414" spans="1:6" hidden="1" x14ac:dyDescent="0.2">
      <c r="A414" s="182">
        <v>6915</v>
      </c>
      <c r="B414" s="182">
        <v>721694003</v>
      </c>
      <c r="C414" s="182" t="s">
        <v>8327</v>
      </c>
      <c r="D414" s="182" t="s">
        <v>8012</v>
      </c>
      <c r="E414" s="180">
        <v>17377920</v>
      </c>
      <c r="F414" s="180">
        <v>37238400</v>
      </c>
    </row>
    <row r="415" spans="1:6" hidden="1" x14ac:dyDescent="0.2">
      <c r="A415" s="182">
        <v>6915</v>
      </c>
      <c r="B415" s="182">
        <v>721694003</v>
      </c>
      <c r="C415" s="182" t="s">
        <v>8327</v>
      </c>
      <c r="D415" s="182" t="s">
        <v>7882</v>
      </c>
      <c r="E415" s="180">
        <v>98488120</v>
      </c>
      <c r="F415" s="180">
        <v>291488588</v>
      </c>
    </row>
    <row r="416" spans="1:6" hidden="1" x14ac:dyDescent="0.2">
      <c r="A416" s="182">
        <v>6915</v>
      </c>
      <c r="B416" s="182">
        <v>721694003</v>
      </c>
      <c r="C416" s="182" t="s">
        <v>8327</v>
      </c>
      <c r="D416" s="182" t="s">
        <v>7900</v>
      </c>
      <c r="E416" s="180">
        <v>88118111</v>
      </c>
      <c r="F416" s="180">
        <v>319525797</v>
      </c>
    </row>
    <row r="417" spans="1:6" hidden="1" x14ac:dyDescent="0.2">
      <c r="A417" s="182">
        <v>6915</v>
      </c>
      <c r="B417" s="182">
        <v>721694003</v>
      </c>
      <c r="C417" s="182" t="s">
        <v>8327</v>
      </c>
      <c r="D417" s="182" t="s">
        <v>7884</v>
      </c>
      <c r="E417" s="180">
        <v>27897768</v>
      </c>
      <c r="F417" s="180">
        <v>46816944</v>
      </c>
    </row>
    <row r="418" spans="1:6" hidden="1" x14ac:dyDescent="0.2">
      <c r="A418" s="182">
        <v>6915</v>
      </c>
      <c r="B418" s="182">
        <v>721694003</v>
      </c>
      <c r="C418" s="182" t="s">
        <v>8327</v>
      </c>
      <c r="D418" s="182" t="s">
        <v>8037</v>
      </c>
      <c r="E418" s="180">
        <v>8068320</v>
      </c>
      <c r="F418" s="180">
        <v>20481120</v>
      </c>
    </row>
    <row r="419" spans="1:6" hidden="1" x14ac:dyDescent="0.2">
      <c r="A419" s="182">
        <v>6915</v>
      </c>
      <c r="B419" s="182">
        <v>721694003</v>
      </c>
      <c r="C419" s="182" t="s">
        <v>8327</v>
      </c>
      <c r="D419" s="182" t="s">
        <v>7908</v>
      </c>
      <c r="E419" s="180">
        <v>10261248</v>
      </c>
      <c r="F419" s="180">
        <v>30783744</v>
      </c>
    </row>
    <row r="420" spans="1:6" hidden="1" x14ac:dyDescent="0.2">
      <c r="A420" s="182">
        <v>6915</v>
      </c>
      <c r="B420" s="182">
        <v>721694003</v>
      </c>
      <c r="C420" s="182" t="s">
        <v>8327</v>
      </c>
      <c r="D420" s="182" t="s">
        <v>8038</v>
      </c>
      <c r="E420" s="180">
        <v>6762804</v>
      </c>
      <c r="F420" s="180">
        <v>20288411</v>
      </c>
    </row>
    <row r="421" spans="1:6" hidden="1" x14ac:dyDescent="0.2">
      <c r="A421" s="182">
        <v>6915</v>
      </c>
      <c r="B421" s="182">
        <v>721694003</v>
      </c>
      <c r="C421" s="182" t="s">
        <v>8327</v>
      </c>
      <c r="D421" s="182" t="s">
        <v>7902</v>
      </c>
      <c r="E421" s="180">
        <v>31411362</v>
      </c>
      <c r="F421" s="180">
        <v>100348109</v>
      </c>
    </row>
    <row r="422" spans="1:6" hidden="1" x14ac:dyDescent="0.2">
      <c r="A422" s="182">
        <v>6915</v>
      </c>
      <c r="B422" s="182">
        <v>721694003</v>
      </c>
      <c r="C422" s="182" t="s">
        <v>8327</v>
      </c>
      <c r="D422" s="182" t="s">
        <v>7959</v>
      </c>
      <c r="E422" s="180">
        <v>6206400</v>
      </c>
      <c r="F422" s="180">
        <v>19705320</v>
      </c>
    </row>
    <row r="423" spans="1:6" hidden="1" x14ac:dyDescent="0.2">
      <c r="A423" s="182">
        <v>6915</v>
      </c>
      <c r="B423" s="182">
        <v>721694003</v>
      </c>
      <c r="C423" s="182" t="s">
        <v>8327</v>
      </c>
      <c r="D423" s="182" t="s">
        <v>8039</v>
      </c>
      <c r="E423" s="180">
        <v>8145900</v>
      </c>
      <c r="F423" s="180">
        <v>20558700</v>
      </c>
    </row>
    <row r="424" spans="1:6" hidden="1" x14ac:dyDescent="0.2">
      <c r="A424" s="182">
        <v>6915</v>
      </c>
      <c r="B424" s="182">
        <v>721694003</v>
      </c>
      <c r="C424" s="182" t="s">
        <v>8327</v>
      </c>
      <c r="D424" s="182" t="s">
        <v>7892</v>
      </c>
      <c r="E424" s="180">
        <v>9138924</v>
      </c>
      <c r="F424" s="180">
        <v>27416772</v>
      </c>
    </row>
    <row r="425" spans="1:6" hidden="1" x14ac:dyDescent="0.2">
      <c r="A425" s="182">
        <v>6915</v>
      </c>
      <c r="B425" s="182">
        <v>721694003</v>
      </c>
      <c r="C425" s="182" t="s">
        <v>8327</v>
      </c>
      <c r="D425" s="182" t="s">
        <v>7914</v>
      </c>
      <c r="E425" s="180">
        <v>15686159</v>
      </c>
      <c r="F425" s="180">
        <v>44626257</v>
      </c>
    </row>
    <row r="426" spans="1:6" hidden="1" x14ac:dyDescent="0.2">
      <c r="A426" s="182">
        <v>6915</v>
      </c>
      <c r="B426" s="182">
        <v>721694003</v>
      </c>
      <c r="C426" s="182" t="s">
        <v>8327</v>
      </c>
      <c r="D426" s="182" t="s">
        <v>8040</v>
      </c>
      <c r="E426" s="180">
        <v>9681984</v>
      </c>
      <c r="F426" s="180">
        <v>29409026</v>
      </c>
    </row>
    <row r="427" spans="1:6" hidden="1" x14ac:dyDescent="0.2">
      <c r="A427" s="182">
        <v>6915</v>
      </c>
      <c r="B427" s="182">
        <v>721694003</v>
      </c>
      <c r="C427" s="182" t="s">
        <v>8327</v>
      </c>
      <c r="D427" s="182" t="s">
        <v>187</v>
      </c>
      <c r="E427" s="180">
        <v>21200622</v>
      </c>
      <c r="F427" s="180">
        <v>64582971</v>
      </c>
    </row>
    <row r="428" spans="1:6" hidden="1" x14ac:dyDescent="0.2">
      <c r="A428" s="182">
        <v>6915</v>
      </c>
      <c r="B428" s="182">
        <v>721694003</v>
      </c>
      <c r="C428" s="182" t="s">
        <v>8327</v>
      </c>
      <c r="D428" s="182" t="s">
        <v>7917</v>
      </c>
      <c r="E428" s="180">
        <v>24432445</v>
      </c>
      <c r="F428" s="180">
        <v>96843773</v>
      </c>
    </row>
    <row r="429" spans="1:6" hidden="1" x14ac:dyDescent="0.2">
      <c r="A429" s="182">
        <v>6915</v>
      </c>
      <c r="B429" s="182">
        <v>721694003</v>
      </c>
      <c r="C429" s="182" t="s">
        <v>8327</v>
      </c>
      <c r="D429" s="182" t="s">
        <v>7994</v>
      </c>
      <c r="E429" s="180">
        <v>7535604</v>
      </c>
      <c r="F429" s="180">
        <v>23087808</v>
      </c>
    </row>
    <row r="430" spans="1:6" hidden="1" x14ac:dyDescent="0.2">
      <c r="A430" s="182">
        <v>6915</v>
      </c>
      <c r="B430" s="182">
        <v>721694003</v>
      </c>
      <c r="C430" s="182" t="s">
        <v>8327</v>
      </c>
      <c r="D430" s="182" t="s">
        <v>8041</v>
      </c>
      <c r="E430" s="180">
        <v>9138924</v>
      </c>
      <c r="F430" s="180">
        <v>27965107</v>
      </c>
    </row>
    <row r="431" spans="1:6" hidden="1" x14ac:dyDescent="0.2">
      <c r="A431" s="182">
        <v>6915</v>
      </c>
      <c r="B431" s="182">
        <v>721694003</v>
      </c>
      <c r="C431" s="182" t="s">
        <v>8327</v>
      </c>
      <c r="D431" s="182" t="s">
        <v>8042</v>
      </c>
      <c r="E431" s="180">
        <v>4766515</v>
      </c>
      <c r="F431" s="180">
        <v>14498150</v>
      </c>
    </row>
    <row r="432" spans="1:6" hidden="1" x14ac:dyDescent="0.2">
      <c r="A432" s="182">
        <v>6915</v>
      </c>
      <c r="B432" s="182">
        <v>721694003</v>
      </c>
      <c r="C432" s="182" t="s">
        <v>8327</v>
      </c>
      <c r="D432" s="182" t="s">
        <v>8043</v>
      </c>
      <c r="E432" s="180">
        <v>7075296</v>
      </c>
      <c r="F432" s="180">
        <v>30077703</v>
      </c>
    </row>
    <row r="433" spans="1:6" hidden="1" x14ac:dyDescent="0.2">
      <c r="A433" s="182">
        <v>6915</v>
      </c>
      <c r="B433" s="182">
        <v>721694003</v>
      </c>
      <c r="C433" s="182" t="s">
        <v>8327</v>
      </c>
      <c r="D433" s="182" t="s">
        <v>7881</v>
      </c>
      <c r="E433" s="180">
        <v>9687259</v>
      </c>
      <c r="F433" s="180">
        <v>39297371</v>
      </c>
    </row>
    <row r="434" spans="1:6" hidden="1" x14ac:dyDescent="0.2">
      <c r="A434" s="182">
        <v>6915</v>
      </c>
      <c r="B434" s="182">
        <v>721694003</v>
      </c>
      <c r="C434" s="182" t="s">
        <v>8327</v>
      </c>
      <c r="D434" s="182" t="s">
        <v>8044</v>
      </c>
      <c r="E434" s="180">
        <v>6206400</v>
      </c>
      <c r="F434" s="180">
        <v>18929520</v>
      </c>
    </row>
    <row r="435" spans="1:6" hidden="1" x14ac:dyDescent="0.2">
      <c r="A435" s="182">
        <v>6915</v>
      </c>
      <c r="B435" s="182">
        <v>721694003</v>
      </c>
      <c r="C435" s="182" t="s">
        <v>8327</v>
      </c>
      <c r="D435" s="182" t="s">
        <v>7905</v>
      </c>
      <c r="E435" s="180">
        <v>25653120</v>
      </c>
      <c r="F435" s="180">
        <v>56436864</v>
      </c>
    </row>
    <row r="436" spans="1:6" hidden="1" x14ac:dyDescent="0.2">
      <c r="A436" s="182">
        <v>6915</v>
      </c>
      <c r="B436" s="182">
        <v>721694003</v>
      </c>
      <c r="C436" s="182" t="s">
        <v>8327</v>
      </c>
      <c r="D436" s="182" t="s">
        <v>7928</v>
      </c>
      <c r="E436" s="180">
        <v>45834499</v>
      </c>
      <c r="F436" s="180">
        <v>166625156</v>
      </c>
    </row>
    <row r="437" spans="1:6" hidden="1" x14ac:dyDescent="0.2">
      <c r="A437" s="182">
        <v>6915</v>
      </c>
      <c r="B437" s="182">
        <v>721694003</v>
      </c>
      <c r="C437" s="182" t="s">
        <v>8327</v>
      </c>
      <c r="D437" s="182" t="s">
        <v>7931</v>
      </c>
      <c r="E437" s="180">
        <v>7535604</v>
      </c>
      <c r="F437" s="180">
        <v>21965484</v>
      </c>
    </row>
    <row r="438" spans="1:6" hidden="1" x14ac:dyDescent="0.2">
      <c r="A438" s="182">
        <v>6915</v>
      </c>
      <c r="B438" s="182">
        <v>721694003</v>
      </c>
      <c r="C438" s="182" t="s">
        <v>8327</v>
      </c>
      <c r="D438" s="182" t="s">
        <v>7933</v>
      </c>
      <c r="E438" s="180">
        <v>15671160</v>
      </c>
      <c r="F438" s="180">
        <v>23429160</v>
      </c>
    </row>
    <row r="439" spans="1:6" hidden="1" x14ac:dyDescent="0.2">
      <c r="A439" s="182">
        <v>6915</v>
      </c>
      <c r="B439" s="182">
        <v>721694003</v>
      </c>
      <c r="C439" s="182" t="s">
        <v>8327</v>
      </c>
      <c r="D439" s="182" t="s">
        <v>7887</v>
      </c>
      <c r="E439" s="180">
        <v>6749460</v>
      </c>
      <c r="F439" s="180">
        <v>19162260</v>
      </c>
    </row>
    <row r="440" spans="1:6" hidden="1" x14ac:dyDescent="0.2">
      <c r="A440" s="182">
        <v>6915</v>
      </c>
      <c r="B440" s="182">
        <v>721694003</v>
      </c>
      <c r="C440" s="182" t="s">
        <v>8327</v>
      </c>
      <c r="D440" s="182" t="s">
        <v>7899</v>
      </c>
      <c r="E440" s="180">
        <v>29793651</v>
      </c>
      <c r="F440" s="180">
        <v>57703487</v>
      </c>
    </row>
    <row r="441" spans="1:6" hidden="1" x14ac:dyDescent="0.2">
      <c r="A441" s="182">
        <v>6915</v>
      </c>
      <c r="B441" s="182">
        <v>721694003</v>
      </c>
      <c r="C441" s="182" t="s">
        <v>8327</v>
      </c>
      <c r="D441" s="182" t="s">
        <v>8045</v>
      </c>
      <c r="E441" s="180">
        <v>26348237</v>
      </c>
      <c r="F441" s="180">
        <v>74031486</v>
      </c>
    </row>
    <row r="442" spans="1:6" hidden="1" x14ac:dyDescent="0.2">
      <c r="A442" s="182">
        <v>6915</v>
      </c>
      <c r="B442" s="182">
        <v>721694003</v>
      </c>
      <c r="C442" s="182" t="s">
        <v>8327</v>
      </c>
      <c r="D442" s="182" t="s">
        <v>7938</v>
      </c>
      <c r="E442" s="180">
        <v>3329320</v>
      </c>
      <c r="F442" s="180">
        <v>9685294</v>
      </c>
    </row>
    <row r="443" spans="1:6" hidden="1" x14ac:dyDescent="0.2">
      <c r="A443" s="182">
        <v>6915</v>
      </c>
      <c r="B443" s="182">
        <v>721694003</v>
      </c>
      <c r="C443" s="182" t="s">
        <v>8327</v>
      </c>
      <c r="D443" s="182" t="s">
        <v>7888</v>
      </c>
      <c r="E443" s="180">
        <v>47897892</v>
      </c>
      <c r="F443" s="180">
        <v>114668412</v>
      </c>
    </row>
    <row r="444" spans="1:6" hidden="1" x14ac:dyDescent="0.2">
      <c r="A444" s="182">
        <v>6915</v>
      </c>
      <c r="B444" s="182">
        <v>721694003</v>
      </c>
      <c r="C444" s="182" t="s">
        <v>8327</v>
      </c>
      <c r="D444" s="182" t="s">
        <v>7939</v>
      </c>
      <c r="E444" s="180">
        <v>22446480</v>
      </c>
      <c r="F444" s="180">
        <v>41686320</v>
      </c>
    </row>
    <row r="445" spans="1:6" hidden="1" x14ac:dyDescent="0.2">
      <c r="A445" s="182">
        <v>6915</v>
      </c>
      <c r="B445" s="182">
        <v>721694003</v>
      </c>
      <c r="C445" s="182" t="s">
        <v>8327</v>
      </c>
      <c r="D445" s="182" t="s">
        <v>7889</v>
      </c>
      <c r="E445" s="180">
        <v>51466572</v>
      </c>
      <c r="F445" s="180">
        <v>83532972</v>
      </c>
    </row>
    <row r="446" spans="1:6" hidden="1" x14ac:dyDescent="0.2">
      <c r="A446" s="182">
        <v>6926</v>
      </c>
      <c r="B446" s="182">
        <v>725129009</v>
      </c>
      <c r="C446" s="182" t="s">
        <v>8328</v>
      </c>
      <c r="D446" s="182" t="s">
        <v>7993</v>
      </c>
      <c r="E446" s="180">
        <v>5609896</v>
      </c>
      <c r="F446" s="180">
        <v>15993548</v>
      </c>
    </row>
    <row r="447" spans="1:6" hidden="1" x14ac:dyDescent="0.2">
      <c r="A447" s="182">
        <v>6926</v>
      </c>
      <c r="B447" s="182">
        <v>725129009</v>
      </c>
      <c r="C447" s="182" t="s">
        <v>8328</v>
      </c>
      <c r="D447" s="182" t="s">
        <v>7899</v>
      </c>
      <c r="E447" s="180">
        <v>37676419</v>
      </c>
      <c r="F447" s="180">
        <v>103969908</v>
      </c>
    </row>
    <row r="448" spans="1:6" hidden="1" x14ac:dyDescent="0.2">
      <c r="A448" s="182">
        <v>6931</v>
      </c>
      <c r="B448" s="182">
        <v>728623004</v>
      </c>
      <c r="C448" s="182" t="s">
        <v>8329</v>
      </c>
      <c r="D448" s="182" t="s">
        <v>7933</v>
      </c>
      <c r="E448" s="180">
        <v>11006016</v>
      </c>
      <c r="F448" s="180">
        <v>33901941</v>
      </c>
    </row>
    <row r="449" spans="1:6" hidden="1" x14ac:dyDescent="0.2">
      <c r="A449" s="182">
        <v>6934</v>
      </c>
      <c r="B449" s="182">
        <v>712782005</v>
      </c>
      <c r="C449" s="182" t="s">
        <v>8330</v>
      </c>
      <c r="D449" s="182" t="s">
        <v>7911</v>
      </c>
      <c r="E449" s="180">
        <v>58157933</v>
      </c>
      <c r="F449" s="180">
        <v>116412238</v>
      </c>
    </row>
    <row r="450" spans="1:6" hidden="1" x14ac:dyDescent="0.2">
      <c r="A450" s="182">
        <v>6935</v>
      </c>
      <c r="B450" s="182">
        <v>725984006</v>
      </c>
      <c r="C450" s="182" t="s">
        <v>8331</v>
      </c>
      <c r="D450" s="182" t="s">
        <v>7946</v>
      </c>
      <c r="E450" s="180">
        <v>36690168</v>
      </c>
      <c r="F450" s="180">
        <v>97261027</v>
      </c>
    </row>
    <row r="451" spans="1:6" hidden="1" x14ac:dyDescent="0.2">
      <c r="A451" s="182">
        <v>6938</v>
      </c>
      <c r="B451" s="182">
        <v>712800003</v>
      </c>
      <c r="C451" s="182" t="s">
        <v>8332</v>
      </c>
      <c r="D451" s="182" t="s">
        <v>78</v>
      </c>
      <c r="E451" s="180">
        <v>4499640</v>
      </c>
      <c r="F451" s="180">
        <v>16293680</v>
      </c>
    </row>
    <row r="452" spans="1:6" hidden="1" x14ac:dyDescent="0.2">
      <c r="A452" s="182">
        <v>6943</v>
      </c>
      <c r="B452" s="182">
        <v>726079005</v>
      </c>
      <c r="C452" s="182" t="s">
        <v>8333</v>
      </c>
      <c r="D452" s="182" t="s">
        <v>7901</v>
      </c>
      <c r="E452" s="180">
        <v>13708386</v>
      </c>
      <c r="F452" s="180">
        <v>59692061</v>
      </c>
    </row>
    <row r="453" spans="1:6" hidden="1" x14ac:dyDescent="0.2">
      <c r="A453" s="182">
        <v>6943</v>
      </c>
      <c r="B453" s="182">
        <v>726079005</v>
      </c>
      <c r="C453" s="182" t="s">
        <v>8333</v>
      </c>
      <c r="D453" s="182" t="s">
        <v>162</v>
      </c>
      <c r="E453" s="180">
        <v>14239033</v>
      </c>
      <c r="F453" s="180">
        <v>51738101</v>
      </c>
    </row>
    <row r="454" spans="1:6" hidden="1" x14ac:dyDescent="0.2">
      <c r="A454" s="182">
        <v>6943</v>
      </c>
      <c r="B454" s="182">
        <v>726079005</v>
      </c>
      <c r="C454" s="182" t="s">
        <v>8333</v>
      </c>
      <c r="D454" s="182" t="s">
        <v>7903</v>
      </c>
      <c r="E454" s="180">
        <v>13708386</v>
      </c>
      <c r="F454" s="180">
        <v>56757001</v>
      </c>
    </row>
    <row r="455" spans="1:6" hidden="1" x14ac:dyDescent="0.2">
      <c r="A455" s="182">
        <v>6943</v>
      </c>
      <c r="B455" s="182">
        <v>726079005</v>
      </c>
      <c r="C455" s="182" t="s">
        <v>8333</v>
      </c>
      <c r="D455" s="182" t="s">
        <v>7893</v>
      </c>
      <c r="E455" s="180">
        <v>15919416</v>
      </c>
      <c r="F455" s="180">
        <v>60316898</v>
      </c>
    </row>
    <row r="456" spans="1:6" hidden="1" x14ac:dyDescent="0.2">
      <c r="A456" s="182">
        <v>6943</v>
      </c>
      <c r="B456" s="182">
        <v>726079005</v>
      </c>
      <c r="C456" s="182" t="s">
        <v>8333</v>
      </c>
      <c r="D456" s="182" t="s">
        <v>7935</v>
      </c>
      <c r="E456" s="180">
        <v>26214282</v>
      </c>
      <c r="F456" s="180">
        <v>69423759</v>
      </c>
    </row>
    <row r="457" spans="1:6" hidden="1" x14ac:dyDescent="0.2">
      <c r="A457" s="182">
        <v>6943</v>
      </c>
      <c r="B457" s="182">
        <v>726079005</v>
      </c>
      <c r="C457" s="182" t="s">
        <v>8333</v>
      </c>
      <c r="D457" s="182" t="s">
        <v>8032</v>
      </c>
      <c r="E457" s="180">
        <v>27858978</v>
      </c>
      <c r="F457" s="180">
        <v>110622896</v>
      </c>
    </row>
    <row r="458" spans="1:6" hidden="1" x14ac:dyDescent="0.2">
      <c r="A458" s="182">
        <v>6945</v>
      </c>
      <c r="B458" s="182">
        <v>653716907</v>
      </c>
      <c r="C458" s="182" t="s">
        <v>8334</v>
      </c>
      <c r="D458" s="182" t="s">
        <v>8046</v>
      </c>
      <c r="E458" s="180">
        <v>0</v>
      </c>
      <c r="F458" s="180">
        <v>14817780</v>
      </c>
    </row>
    <row r="459" spans="1:6" hidden="1" x14ac:dyDescent="0.2">
      <c r="A459" s="182">
        <v>6950</v>
      </c>
      <c r="B459" s="182">
        <v>728857005</v>
      </c>
      <c r="C459" s="182" t="s">
        <v>8335</v>
      </c>
      <c r="D459" s="182" t="s">
        <v>8010</v>
      </c>
      <c r="E459" s="180">
        <v>22082962</v>
      </c>
      <c r="F459" s="180">
        <v>62103898</v>
      </c>
    </row>
    <row r="460" spans="1:6" hidden="1" x14ac:dyDescent="0.2">
      <c r="A460" s="182">
        <v>6950</v>
      </c>
      <c r="B460" s="182">
        <v>728857005</v>
      </c>
      <c r="C460" s="182" t="s">
        <v>8335</v>
      </c>
      <c r="D460" s="182" t="s">
        <v>7888</v>
      </c>
      <c r="E460" s="180">
        <v>66165046</v>
      </c>
      <c r="F460" s="180">
        <v>168927514</v>
      </c>
    </row>
    <row r="461" spans="1:6" hidden="1" x14ac:dyDescent="0.2">
      <c r="A461" s="182">
        <v>6950</v>
      </c>
      <c r="B461" s="182">
        <v>728857005</v>
      </c>
      <c r="C461" s="182" t="s">
        <v>8335</v>
      </c>
      <c r="D461" s="182" t="s">
        <v>7939</v>
      </c>
      <c r="E461" s="180">
        <v>39302028</v>
      </c>
      <c r="F461" s="180">
        <v>106346664</v>
      </c>
    </row>
    <row r="462" spans="1:6" hidden="1" x14ac:dyDescent="0.2">
      <c r="A462" s="182">
        <v>6950</v>
      </c>
      <c r="B462" s="182">
        <v>728857005</v>
      </c>
      <c r="C462" s="182" t="s">
        <v>8335</v>
      </c>
      <c r="D462" s="182" t="s">
        <v>7889</v>
      </c>
      <c r="E462" s="180">
        <v>6092616</v>
      </c>
      <c r="F462" s="180">
        <v>19079508</v>
      </c>
    </row>
    <row r="463" spans="1:6" hidden="1" x14ac:dyDescent="0.2">
      <c r="A463" s="182">
        <v>6959</v>
      </c>
      <c r="B463" s="182">
        <v>727783008</v>
      </c>
      <c r="C463" s="182" t="s">
        <v>8336</v>
      </c>
      <c r="D463" s="182" t="s">
        <v>70</v>
      </c>
      <c r="E463" s="180">
        <v>33731784</v>
      </c>
      <c r="F463" s="180">
        <v>93729372</v>
      </c>
    </row>
    <row r="464" spans="1:6" hidden="1" x14ac:dyDescent="0.2">
      <c r="A464" s="182">
        <v>6959</v>
      </c>
      <c r="B464" s="182">
        <v>727783008</v>
      </c>
      <c r="C464" s="182" t="s">
        <v>8336</v>
      </c>
      <c r="D464" s="182" t="s">
        <v>6479</v>
      </c>
      <c r="E464" s="180">
        <v>21273470</v>
      </c>
      <c r="F464" s="180">
        <v>54935478</v>
      </c>
    </row>
    <row r="465" spans="1:6" hidden="1" x14ac:dyDescent="0.2">
      <c r="A465" s="182">
        <v>6968</v>
      </c>
      <c r="B465" s="182">
        <v>720434008</v>
      </c>
      <c r="C465" s="182" t="s">
        <v>8337</v>
      </c>
      <c r="D465" s="182" t="s">
        <v>8047</v>
      </c>
      <c r="E465" s="180">
        <v>20854590</v>
      </c>
      <c r="F465" s="180">
        <v>51912476</v>
      </c>
    </row>
    <row r="466" spans="1:6" hidden="1" x14ac:dyDescent="0.2">
      <c r="A466" s="182">
        <v>6969</v>
      </c>
      <c r="B466" s="182">
        <v>722703006</v>
      </c>
      <c r="C466" s="182" t="s">
        <v>8338</v>
      </c>
      <c r="D466" s="182" t="s">
        <v>7885</v>
      </c>
      <c r="E466" s="180">
        <v>27132346</v>
      </c>
      <c r="F466" s="180">
        <v>53294661</v>
      </c>
    </row>
    <row r="467" spans="1:6" hidden="1" x14ac:dyDescent="0.2">
      <c r="A467" s="182">
        <v>6971</v>
      </c>
      <c r="B467" s="182">
        <v>735534009</v>
      </c>
      <c r="C467" s="182" t="s">
        <v>8339</v>
      </c>
      <c r="D467" s="182" t="s">
        <v>8008</v>
      </c>
      <c r="E467" s="180">
        <v>7075296</v>
      </c>
      <c r="F467" s="180">
        <v>22110300</v>
      </c>
    </row>
    <row r="468" spans="1:6" hidden="1" x14ac:dyDescent="0.2">
      <c r="A468" s="182">
        <v>6971</v>
      </c>
      <c r="B468" s="182">
        <v>735534009</v>
      </c>
      <c r="C468" s="182" t="s">
        <v>8339</v>
      </c>
      <c r="D468" s="182" t="s">
        <v>8048</v>
      </c>
      <c r="E468" s="180">
        <v>9138924</v>
      </c>
      <c r="F468" s="180">
        <v>27782328</v>
      </c>
    </row>
    <row r="469" spans="1:6" hidden="1" x14ac:dyDescent="0.2">
      <c r="A469" s="182">
        <v>6971</v>
      </c>
      <c r="B469" s="182">
        <v>735534009</v>
      </c>
      <c r="C469" s="182" t="s">
        <v>8339</v>
      </c>
      <c r="D469" s="182" t="s">
        <v>8049</v>
      </c>
      <c r="E469" s="180">
        <v>8490355</v>
      </c>
      <c r="F469" s="180">
        <v>27593653</v>
      </c>
    </row>
    <row r="470" spans="1:6" hidden="1" x14ac:dyDescent="0.2">
      <c r="A470" s="182">
        <v>6971</v>
      </c>
      <c r="B470" s="182">
        <v>735534009</v>
      </c>
      <c r="C470" s="182" t="s">
        <v>8339</v>
      </c>
      <c r="D470" s="182" t="s">
        <v>8050</v>
      </c>
      <c r="E470" s="180">
        <v>21385074</v>
      </c>
      <c r="F470" s="180">
        <v>67628029</v>
      </c>
    </row>
    <row r="471" spans="1:6" hidden="1" x14ac:dyDescent="0.2">
      <c r="A471" s="182">
        <v>6971</v>
      </c>
      <c r="B471" s="182">
        <v>735534009</v>
      </c>
      <c r="C471" s="182" t="s">
        <v>8339</v>
      </c>
      <c r="D471" s="182" t="s">
        <v>198</v>
      </c>
      <c r="E471" s="180">
        <v>16036748</v>
      </c>
      <c r="F471" s="180">
        <v>50156380</v>
      </c>
    </row>
    <row r="472" spans="1:6" hidden="1" x14ac:dyDescent="0.2">
      <c r="A472" s="182">
        <v>6971</v>
      </c>
      <c r="B472" s="182">
        <v>735534009</v>
      </c>
      <c r="C472" s="182" t="s">
        <v>8339</v>
      </c>
      <c r="D472" s="182" t="s">
        <v>7988</v>
      </c>
      <c r="E472" s="180">
        <v>46587836</v>
      </c>
      <c r="F472" s="180">
        <v>173031159</v>
      </c>
    </row>
    <row r="473" spans="1:6" hidden="1" x14ac:dyDescent="0.2">
      <c r="A473" s="182">
        <v>6972</v>
      </c>
      <c r="B473" s="182">
        <v>732420002</v>
      </c>
      <c r="C473" s="182" t="s">
        <v>8340</v>
      </c>
      <c r="D473" s="182" t="s">
        <v>7969</v>
      </c>
      <c r="E473" s="180">
        <v>6206400</v>
      </c>
      <c r="F473" s="180">
        <v>19627740</v>
      </c>
    </row>
    <row r="474" spans="1:6" hidden="1" x14ac:dyDescent="0.2">
      <c r="A474" s="182">
        <v>6972</v>
      </c>
      <c r="B474" s="182">
        <v>732420002</v>
      </c>
      <c r="C474" s="182" t="s">
        <v>8340</v>
      </c>
      <c r="D474" s="182" t="s">
        <v>198</v>
      </c>
      <c r="E474" s="180">
        <v>7075296</v>
      </c>
      <c r="F474" s="180">
        <v>21225888</v>
      </c>
    </row>
    <row r="475" spans="1:6" hidden="1" x14ac:dyDescent="0.2">
      <c r="A475" s="182">
        <v>6973</v>
      </c>
      <c r="B475" s="182">
        <v>727581006</v>
      </c>
      <c r="C475" s="182" t="s">
        <v>8341</v>
      </c>
      <c r="D475" s="182" t="s">
        <v>7899</v>
      </c>
      <c r="E475" s="180">
        <v>14325147</v>
      </c>
      <c r="F475" s="180">
        <v>35770504</v>
      </c>
    </row>
    <row r="476" spans="1:6" hidden="1" x14ac:dyDescent="0.2">
      <c r="A476" s="182">
        <v>6974</v>
      </c>
      <c r="B476" s="182">
        <v>605060005</v>
      </c>
      <c r="C476" s="182" t="s">
        <v>8342</v>
      </c>
      <c r="D476" s="182" t="s">
        <v>6479</v>
      </c>
      <c r="E476" s="180">
        <v>1923984</v>
      </c>
      <c r="F476" s="180">
        <v>13147224</v>
      </c>
    </row>
    <row r="477" spans="1:6" hidden="1" x14ac:dyDescent="0.2">
      <c r="A477" s="182">
        <v>6974</v>
      </c>
      <c r="B477" s="182">
        <v>605060005</v>
      </c>
      <c r="C477" s="182" t="s">
        <v>8342</v>
      </c>
      <c r="D477" s="182" t="s">
        <v>7889</v>
      </c>
      <c r="E477" s="180">
        <v>14429880</v>
      </c>
      <c r="F477" s="180">
        <v>43289640</v>
      </c>
    </row>
    <row r="478" spans="1:6" hidden="1" x14ac:dyDescent="0.2">
      <c r="A478" s="182">
        <v>6975</v>
      </c>
      <c r="B478" s="182">
        <v>729097004</v>
      </c>
      <c r="C478" s="182" t="s">
        <v>8343</v>
      </c>
      <c r="D478" s="182" t="s">
        <v>8010</v>
      </c>
      <c r="E478" s="180">
        <v>19782900</v>
      </c>
      <c r="F478" s="180">
        <v>44608500</v>
      </c>
    </row>
    <row r="479" spans="1:6" hidden="1" x14ac:dyDescent="0.2">
      <c r="A479" s="182">
        <v>6975</v>
      </c>
      <c r="B479" s="182">
        <v>729097004</v>
      </c>
      <c r="C479" s="182" t="s">
        <v>8343</v>
      </c>
      <c r="D479" s="182" t="s">
        <v>7887</v>
      </c>
      <c r="E479" s="180">
        <v>14507460</v>
      </c>
      <c r="F479" s="180">
        <v>32350860</v>
      </c>
    </row>
    <row r="480" spans="1:6" hidden="1" x14ac:dyDescent="0.2">
      <c r="A480" s="182">
        <v>6979</v>
      </c>
      <c r="B480" s="182">
        <v>738689003</v>
      </c>
      <c r="C480" s="182" t="s">
        <v>8344</v>
      </c>
      <c r="D480" s="182" t="s">
        <v>8012</v>
      </c>
      <c r="E480" s="180">
        <v>11697823</v>
      </c>
      <c r="F480" s="180">
        <v>32220319</v>
      </c>
    </row>
    <row r="481" spans="1:6" hidden="1" x14ac:dyDescent="0.2">
      <c r="A481" s="182">
        <v>6979</v>
      </c>
      <c r="B481" s="182">
        <v>738689003</v>
      </c>
      <c r="C481" s="182" t="s">
        <v>8344</v>
      </c>
      <c r="D481" s="182" t="s">
        <v>230</v>
      </c>
      <c r="E481" s="180">
        <v>16791703</v>
      </c>
      <c r="F481" s="180">
        <v>31665547</v>
      </c>
    </row>
    <row r="482" spans="1:6" hidden="1" x14ac:dyDescent="0.2">
      <c r="A482" s="182">
        <v>6979</v>
      </c>
      <c r="B482" s="182">
        <v>738689003</v>
      </c>
      <c r="C482" s="182" t="s">
        <v>8344</v>
      </c>
      <c r="D482" s="182" t="s">
        <v>7882</v>
      </c>
      <c r="E482" s="180">
        <v>233859154</v>
      </c>
      <c r="F482" s="180">
        <v>580883445</v>
      </c>
    </row>
    <row r="483" spans="1:6" hidden="1" x14ac:dyDescent="0.2">
      <c r="A483" s="182">
        <v>6979</v>
      </c>
      <c r="B483" s="182">
        <v>738689003</v>
      </c>
      <c r="C483" s="182" t="s">
        <v>8344</v>
      </c>
      <c r="D483" s="182" t="s">
        <v>7883</v>
      </c>
      <c r="E483" s="180">
        <v>98045811</v>
      </c>
      <c r="F483" s="180">
        <v>209202504</v>
      </c>
    </row>
    <row r="484" spans="1:6" hidden="1" x14ac:dyDescent="0.2">
      <c r="A484" s="182">
        <v>6979</v>
      </c>
      <c r="B484" s="182">
        <v>738689003</v>
      </c>
      <c r="C484" s="182" t="s">
        <v>8344</v>
      </c>
      <c r="D484" s="182" t="s">
        <v>7910</v>
      </c>
      <c r="E484" s="180">
        <v>7075296</v>
      </c>
      <c r="F484" s="180">
        <v>26886125</v>
      </c>
    </row>
    <row r="485" spans="1:6" hidden="1" x14ac:dyDescent="0.2">
      <c r="A485" s="182">
        <v>6979</v>
      </c>
      <c r="B485" s="182">
        <v>738689003</v>
      </c>
      <c r="C485" s="182" t="s">
        <v>8344</v>
      </c>
      <c r="D485" s="182" t="s">
        <v>162</v>
      </c>
      <c r="E485" s="180">
        <v>32927642</v>
      </c>
      <c r="F485" s="180">
        <v>105956096</v>
      </c>
    </row>
    <row r="486" spans="1:6" hidden="1" x14ac:dyDescent="0.2">
      <c r="A486" s="182">
        <v>6979</v>
      </c>
      <c r="B486" s="182">
        <v>738689003</v>
      </c>
      <c r="C486" s="182" t="s">
        <v>8344</v>
      </c>
      <c r="D486" s="182" t="s">
        <v>7913</v>
      </c>
      <c r="E486" s="180">
        <v>3454710</v>
      </c>
      <c r="F486" s="180">
        <v>10835226</v>
      </c>
    </row>
    <row r="487" spans="1:6" hidden="1" x14ac:dyDescent="0.2">
      <c r="A487" s="182">
        <v>6979</v>
      </c>
      <c r="B487" s="182">
        <v>738689003</v>
      </c>
      <c r="C487" s="182" t="s">
        <v>8344</v>
      </c>
      <c r="D487" s="182" t="s">
        <v>187</v>
      </c>
      <c r="E487" s="180">
        <v>61229136</v>
      </c>
      <c r="F487" s="180">
        <v>171531552</v>
      </c>
    </row>
    <row r="488" spans="1:6" hidden="1" x14ac:dyDescent="0.2">
      <c r="A488" s="182">
        <v>6979</v>
      </c>
      <c r="B488" s="182">
        <v>738689003</v>
      </c>
      <c r="C488" s="182" t="s">
        <v>8344</v>
      </c>
      <c r="D488" s="182" t="s">
        <v>7944</v>
      </c>
      <c r="E488" s="180">
        <v>12397284</v>
      </c>
      <c r="F488" s="180">
        <v>32191852</v>
      </c>
    </row>
    <row r="489" spans="1:6" hidden="1" x14ac:dyDescent="0.2">
      <c r="A489" s="182">
        <v>6979</v>
      </c>
      <c r="B489" s="182">
        <v>738689003</v>
      </c>
      <c r="C489" s="182" t="s">
        <v>8344</v>
      </c>
      <c r="D489" s="182" t="s">
        <v>7960</v>
      </c>
      <c r="E489" s="180">
        <v>8016600</v>
      </c>
      <c r="F489" s="180">
        <v>24049800</v>
      </c>
    </row>
    <row r="490" spans="1:6" hidden="1" x14ac:dyDescent="0.2">
      <c r="A490" s="182">
        <v>6979</v>
      </c>
      <c r="B490" s="182">
        <v>738689003</v>
      </c>
      <c r="C490" s="182" t="s">
        <v>8344</v>
      </c>
      <c r="D490" s="182" t="s">
        <v>7994</v>
      </c>
      <c r="E490" s="180">
        <v>8016600</v>
      </c>
      <c r="F490" s="180">
        <v>24049800</v>
      </c>
    </row>
    <row r="491" spans="1:6" hidden="1" x14ac:dyDescent="0.2">
      <c r="A491" s="182">
        <v>6979</v>
      </c>
      <c r="B491" s="182">
        <v>738689003</v>
      </c>
      <c r="C491" s="182" t="s">
        <v>8344</v>
      </c>
      <c r="D491" s="182" t="s">
        <v>7893</v>
      </c>
      <c r="E491" s="180">
        <v>9138924</v>
      </c>
      <c r="F491" s="180">
        <v>27416772</v>
      </c>
    </row>
    <row r="492" spans="1:6" hidden="1" x14ac:dyDescent="0.2">
      <c r="A492" s="182">
        <v>6979</v>
      </c>
      <c r="B492" s="182">
        <v>738689003</v>
      </c>
      <c r="C492" s="182" t="s">
        <v>8344</v>
      </c>
      <c r="D492" s="182" t="s">
        <v>7921</v>
      </c>
      <c r="E492" s="180">
        <v>12024900</v>
      </c>
      <c r="F492" s="180">
        <v>12024900</v>
      </c>
    </row>
    <row r="493" spans="1:6" hidden="1" x14ac:dyDescent="0.2">
      <c r="A493" s="182">
        <v>6979</v>
      </c>
      <c r="B493" s="182">
        <v>738689003</v>
      </c>
      <c r="C493" s="182" t="s">
        <v>8344</v>
      </c>
      <c r="D493" s="182" t="s">
        <v>7980</v>
      </c>
      <c r="E493" s="180">
        <v>20522496</v>
      </c>
      <c r="F493" s="180">
        <v>66492886</v>
      </c>
    </row>
    <row r="494" spans="1:6" hidden="1" x14ac:dyDescent="0.2">
      <c r="A494" s="182">
        <v>6979</v>
      </c>
      <c r="B494" s="182">
        <v>738689003</v>
      </c>
      <c r="C494" s="182" t="s">
        <v>8344</v>
      </c>
      <c r="D494" s="182" t="s">
        <v>8036</v>
      </c>
      <c r="E494" s="180">
        <v>8048149</v>
      </c>
      <c r="F494" s="180">
        <v>28212742</v>
      </c>
    </row>
    <row r="495" spans="1:6" hidden="1" x14ac:dyDescent="0.2">
      <c r="A495" s="182">
        <v>6979</v>
      </c>
      <c r="B495" s="182">
        <v>738689003</v>
      </c>
      <c r="C495" s="182" t="s">
        <v>8344</v>
      </c>
      <c r="D495" s="182" t="s">
        <v>8051</v>
      </c>
      <c r="E495" s="180">
        <v>9190662</v>
      </c>
      <c r="F495" s="180">
        <v>9190662</v>
      </c>
    </row>
    <row r="496" spans="1:6" hidden="1" x14ac:dyDescent="0.2">
      <c r="A496" s="182">
        <v>6979</v>
      </c>
      <c r="B496" s="182">
        <v>738689003</v>
      </c>
      <c r="C496" s="182" t="s">
        <v>8344</v>
      </c>
      <c r="D496" s="182" t="s">
        <v>78</v>
      </c>
      <c r="E496" s="180">
        <v>12024900</v>
      </c>
      <c r="F496" s="180">
        <v>36074700</v>
      </c>
    </row>
    <row r="497" spans="1:6" hidden="1" x14ac:dyDescent="0.2">
      <c r="A497" s="182">
        <v>6979</v>
      </c>
      <c r="B497" s="182">
        <v>738689003</v>
      </c>
      <c r="C497" s="182" t="s">
        <v>8344</v>
      </c>
      <c r="D497" s="182" t="s">
        <v>7926</v>
      </c>
      <c r="E497" s="180">
        <v>8016600</v>
      </c>
      <c r="F497" s="180">
        <v>24049800</v>
      </c>
    </row>
    <row r="498" spans="1:6" hidden="1" x14ac:dyDescent="0.2">
      <c r="A498" s="182">
        <v>6979</v>
      </c>
      <c r="B498" s="182">
        <v>738689003</v>
      </c>
      <c r="C498" s="182" t="s">
        <v>8344</v>
      </c>
      <c r="D498" s="182" t="s">
        <v>7928</v>
      </c>
      <c r="E498" s="180">
        <v>0</v>
      </c>
      <c r="F498" s="180">
        <v>8636774</v>
      </c>
    </row>
    <row r="499" spans="1:6" hidden="1" x14ac:dyDescent="0.2">
      <c r="A499" s="182">
        <v>6979</v>
      </c>
      <c r="B499" s="182">
        <v>738689003</v>
      </c>
      <c r="C499" s="182" t="s">
        <v>8344</v>
      </c>
      <c r="D499" s="182" t="s">
        <v>7967</v>
      </c>
      <c r="E499" s="180">
        <v>31823316</v>
      </c>
      <c r="F499" s="180">
        <v>49824727</v>
      </c>
    </row>
    <row r="500" spans="1:6" hidden="1" x14ac:dyDescent="0.2">
      <c r="A500" s="182">
        <v>6979</v>
      </c>
      <c r="B500" s="182">
        <v>738689003</v>
      </c>
      <c r="C500" s="182" t="s">
        <v>8344</v>
      </c>
      <c r="D500" s="182" t="s">
        <v>7948</v>
      </c>
      <c r="E500" s="180">
        <v>17631692</v>
      </c>
      <c r="F500" s="180">
        <v>56201020</v>
      </c>
    </row>
    <row r="501" spans="1:6" hidden="1" x14ac:dyDescent="0.2">
      <c r="A501" s="182">
        <v>6979</v>
      </c>
      <c r="B501" s="182">
        <v>738689003</v>
      </c>
      <c r="C501" s="182" t="s">
        <v>8344</v>
      </c>
      <c r="D501" s="182" t="s">
        <v>8000</v>
      </c>
      <c r="E501" s="180">
        <v>38046701</v>
      </c>
      <c r="F501" s="180">
        <v>55921133</v>
      </c>
    </row>
    <row r="502" spans="1:6" hidden="1" x14ac:dyDescent="0.2">
      <c r="A502" s="182">
        <v>6979</v>
      </c>
      <c r="B502" s="182">
        <v>738689003</v>
      </c>
      <c r="C502" s="182" t="s">
        <v>8344</v>
      </c>
      <c r="D502" s="182" t="s">
        <v>198</v>
      </c>
      <c r="E502" s="180">
        <v>72438059</v>
      </c>
      <c r="F502" s="180">
        <v>209834929</v>
      </c>
    </row>
    <row r="503" spans="1:6" hidden="1" x14ac:dyDescent="0.2">
      <c r="A503" s="182">
        <v>6979</v>
      </c>
      <c r="B503" s="182">
        <v>738689003</v>
      </c>
      <c r="C503" s="182" t="s">
        <v>8344</v>
      </c>
      <c r="D503" s="182" t="s">
        <v>7938</v>
      </c>
      <c r="E503" s="180">
        <v>55229952</v>
      </c>
      <c r="F503" s="180">
        <v>172105587</v>
      </c>
    </row>
    <row r="504" spans="1:6" hidden="1" x14ac:dyDescent="0.2">
      <c r="A504" s="182">
        <v>6979</v>
      </c>
      <c r="B504" s="182">
        <v>738689003</v>
      </c>
      <c r="C504" s="182" t="s">
        <v>8344</v>
      </c>
      <c r="D504" s="182" t="s">
        <v>7888</v>
      </c>
      <c r="E504" s="180">
        <v>0</v>
      </c>
      <c r="F504" s="180">
        <v>4382408</v>
      </c>
    </row>
    <row r="505" spans="1:6" hidden="1" x14ac:dyDescent="0.2">
      <c r="A505" s="182">
        <v>6979</v>
      </c>
      <c r="B505" s="182">
        <v>738689003</v>
      </c>
      <c r="C505" s="182" t="s">
        <v>8344</v>
      </c>
      <c r="D505" s="182" t="s">
        <v>7939</v>
      </c>
      <c r="E505" s="180">
        <v>4293450</v>
      </c>
      <c r="F505" s="180">
        <v>14219036</v>
      </c>
    </row>
    <row r="506" spans="1:6" hidden="1" x14ac:dyDescent="0.2">
      <c r="A506" s="182">
        <v>6979</v>
      </c>
      <c r="B506" s="182">
        <v>738689003</v>
      </c>
      <c r="C506" s="182" t="s">
        <v>8344</v>
      </c>
      <c r="D506" s="182" t="s">
        <v>7889</v>
      </c>
      <c r="E506" s="180">
        <v>6763654</v>
      </c>
      <c r="F506" s="180">
        <v>27447172</v>
      </c>
    </row>
    <row r="507" spans="1:6" hidden="1" x14ac:dyDescent="0.2">
      <c r="A507" s="182">
        <v>6982</v>
      </c>
      <c r="B507" s="182">
        <v>692307003</v>
      </c>
      <c r="C507" s="182" t="s">
        <v>8345</v>
      </c>
      <c r="D507" s="182" t="s">
        <v>7929</v>
      </c>
      <c r="E507" s="180">
        <v>5494733</v>
      </c>
      <c r="F507" s="180">
        <v>11148826</v>
      </c>
    </row>
    <row r="508" spans="1:6" hidden="1" x14ac:dyDescent="0.2">
      <c r="A508" s="182">
        <v>6983</v>
      </c>
      <c r="B508" s="182">
        <v>759917405</v>
      </c>
      <c r="C508" s="182" t="s">
        <v>8346</v>
      </c>
      <c r="D508" s="182" t="s">
        <v>8038</v>
      </c>
      <c r="E508" s="180">
        <v>25736389</v>
      </c>
      <c r="F508" s="180">
        <v>76926155</v>
      </c>
    </row>
    <row r="509" spans="1:6" hidden="1" x14ac:dyDescent="0.2">
      <c r="A509" s="182">
        <v>6983</v>
      </c>
      <c r="B509" s="182">
        <v>759917405</v>
      </c>
      <c r="C509" s="182" t="s">
        <v>8346</v>
      </c>
      <c r="D509" s="182" t="s">
        <v>7954</v>
      </c>
      <c r="E509" s="180">
        <v>137173233</v>
      </c>
      <c r="F509" s="180">
        <v>372766458</v>
      </c>
    </row>
    <row r="510" spans="1:6" hidden="1" x14ac:dyDescent="0.2">
      <c r="A510" s="182">
        <v>6983</v>
      </c>
      <c r="B510" s="182">
        <v>759917405</v>
      </c>
      <c r="C510" s="182" t="s">
        <v>8346</v>
      </c>
      <c r="D510" s="182" t="s">
        <v>8052</v>
      </c>
      <c r="E510" s="180">
        <v>7340620</v>
      </c>
      <c r="F510" s="180">
        <v>21844977</v>
      </c>
    </row>
    <row r="511" spans="1:6" hidden="1" x14ac:dyDescent="0.2">
      <c r="A511" s="182">
        <v>6984</v>
      </c>
      <c r="B511" s="182">
        <v>692202007</v>
      </c>
      <c r="C511" s="182" t="s">
        <v>8347</v>
      </c>
      <c r="D511" s="182" t="s">
        <v>8053</v>
      </c>
      <c r="E511" s="180">
        <v>0</v>
      </c>
      <c r="F511" s="180">
        <v>11418742</v>
      </c>
    </row>
    <row r="512" spans="1:6" hidden="1" x14ac:dyDescent="0.2">
      <c r="A512" s="182">
        <v>6997</v>
      </c>
      <c r="B512" s="182">
        <v>690724006</v>
      </c>
      <c r="C512" s="182" t="s">
        <v>8348</v>
      </c>
      <c r="D512" s="182" t="s">
        <v>7977</v>
      </c>
      <c r="E512" s="180">
        <v>22333179</v>
      </c>
      <c r="F512" s="180">
        <v>68916801</v>
      </c>
    </row>
    <row r="513" spans="1:6" hidden="1" x14ac:dyDescent="0.2">
      <c r="A513" s="182">
        <v>6998</v>
      </c>
      <c r="B513" s="182">
        <v>692543009</v>
      </c>
      <c r="C513" s="182" t="s">
        <v>8349</v>
      </c>
      <c r="D513" s="182" t="s">
        <v>7966</v>
      </c>
      <c r="E513" s="180">
        <v>9014796</v>
      </c>
      <c r="F513" s="180">
        <v>18291042</v>
      </c>
    </row>
    <row r="514" spans="1:6" hidden="1" x14ac:dyDescent="0.2">
      <c r="A514" s="182">
        <v>6999</v>
      </c>
      <c r="B514" s="182">
        <v>741504006</v>
      </c>
      <c r="C514" s="182" t="s">
        <v>8350</v>
      </c>
      <c r="D514" s="182" t="s">
        <v>7907</v>
      </c>
      <c r="E514" s="180">
        <v>10724659</v>
      </c>
      <c r="F514" s="180">
        <v>35947468</v>
      </c>
    </row>
    <row r="515" spans="1:6" hidden="1" x14ac:dyDescent="0.2">
      <c r="A515" s="182">
        <v>6999</v>
      </c>
      <c r="B515" s="182">
        <v>741504006</v>
      </c>
      <c r="C515" s="182" t="s">
        <v>8350</v>
      </c>
      <c r="D515" s="182" t="s">
        <v>7908</v>
      </c>
      <c r="E515" s="180">
        <v>4105603</v>
      </c>
      <c r="F515" s="180">
        <v>13199053</v>
      </c>
    </row>
    <row r="516" spans="1:6" hidden="1" x14ac:dyDescent="0.2">
      <c r="A516" s="182">
        <v>6999</v>
      </c>
      <c r="B516" s="182">
        <v>741504006</v>
      </c>
      <c r="C516" s="182" t="s">
        <v>8350</v>
      </c>
      <c r="D516" s="182" t="s">
        <v>7923</v>
      </c>
      <c r="E516" s="180">
        <v>11831467</v>
      </c>
      <c r="F516" s="180">
        <v>33640073</v>
      </c>
    </row>
    <row r="517" spans="1:6" hidden="1" x14ac:dyDescent="0.2">
      <c r="A517" s="182">
        <v>6999</v>
      </c>
      <c r="B517" s="182">
        <v>741504006</v>
      </c>
      <c r="C517" s="182" t="s">
        <v>8350</v>
      </c>
      <c r="D517" s="182" t="s">
        <v>7928</v>
      </c>
      <c r="E517" s="180">
        <v>233264644</v>
      </c>
      <c r="F517" s="180">
        <v>242971972</v>
      </c>
    </row>
    <row r="518" spans="1:6" hidden="1" x14ac:dyDescent="0.2">
      <c r="A518" s="182">
        <v>6999</v>
      </c>
      <c r="B518" s="182">
        <v>741504006</v>
      </c>
      <c r="C518" s="182" t="s">
        <v>8350</v>
      </c>
      <c r="D518" s="182" t="s">
        <v>7899</v>
      </c>
      <c r="E518" s="180">
        <v>50968832</v>
      </c>
      <c r="F518" s="180">
        <v>55547776</v>
      </c>
    </row>
    <row r="519" spans="1:6" hidden="1" x14ac:dyDescent="0.2">
      <c r="A519" s="182">
        <v>6999</v>
      </c>
      <c r="B519" s="182">
        <v>741504006</v>
      </c>
      <c r="C519" s="182" t="s">
        <v>8350</v>
      </c>
      <c r="D519" s="182" t="s">
        <v>7938</v>
      </c>
      <c r="E519" s="180">
        <v>29958045</v>
      </c>
      <c r="F519" s="180">
        <v>72910461</v>
      </c>
    </row>
    <row r="520" spans="1:6" hidden="1" x14ac:dyDescent="0.2">
      <c r="A520" s="182">
        <v>7003</v>
      </c>
      <c r="B520" s="182">
        <v>731013004</v>
      </c>
      <c r="C520" s="182" t="s">
        <v>8351</v>
      </c>
      <c r="D520" s="182" t="s">
        <v>162</v>
      </c>
      <c r="E520" s="180">
        <v>14465039</v>
      </c>
      <c r="F520" s="180">
        <v>44275619</v>
      </c>
    </row>
    <row r="521" spans="1:6" hidden="1" x14ac:dyDescent="0.2">
      <c r="A521" s="182">
        <v>7003</v>
      </c>
      <c r="B521" s="182">
        <v>731013004</v>
      </c>
      <c r="C521" s="182" t="s">
        <v>8351</v>
      </c>
      <c r="D521" s="182" t="s">
        <v>7949</v>
      </c>
      <c r="E521" s="180">
        <v>11861120</v>
      </c>
      <c r="F521" s="180">
        <v>35583360</v>
      </c>
    </row>
    <row r="522" spans="1:6" hidden="1" x14ac:dyDescent="0.2">
      <c r="A522" s="182">
        <v>7003</v>
      </c>
      <c r="B522" s="182">
        <v>731013004</v>
      </c>
      <c r="C522" s="182" t="s">
        <v>8351</v>
      </c>
      <c r="D522" s="182" t="s">
        <v>7960</v>
      </c>
      <c r="E522" s="180">
        <v>8016600</v>
      </c>
      <c r="F522" s="180">
        <v>24049800</v>
      </c>
    </row>
    <row r="523" spans="1:6" hidden="1" x14ac:dyDescent="0.2">
      <c r="A523" s="182">
        <v>7003</v>
      </c>
      <c r="B523" s="182">
        <v>731013004</v>
      </c>
      <c r="C523" s="182" t="s">
        <v>8351</v>
      </c>
      <c r="D523" s="182" t="s">
        <v>7967</v>
      </c>
      <c r="E523" s="180">
        <v>9192368</v>
      </c>
      <c r="F523" s="180">
        <v>24018768</v>
      </c>
    </row>
    <row r="524" spans="1:6" hidden="1" x14ac:dyDescent="0.2">
      <c r="A524" s="182">
        <v>7003</v>
      </c>
      <c r="B524" s="182">
        <v>731013004</v>
      </c>
      <c r="C524" s="182" t="s">
        <v>8351</v>
      </c>
      <c r="D524" s="182" t="s">
        <v>7969</v>
      </c>
      <c r="E524" s="180">
        <v>7300623</v>
      </c>
      <c r="F524" s="180">
        <v>26172044</v>
      </c>
    </row>
    <row r="525" spans="1:6" hidden="1" x14ac:dyDescent="0.2">
      <c r="A525" s="182">
        <v>7004</v>
      </c>
      <c r="B525" s="182">
        <v>716904008</v>
      </c>
      <c r="C525" s="182" t="s">
        <v>8352</v>
      </c>
      <c r="D525" s="182" t="s">
        <v>7895</v>
      </c>
      <c r="E525" s="180">
        <v>0</v>
      </c>
      <c r="F525" s="180">
        <v>50387673</v>
      </c>
    </row>
    <row r="526" spans="1:6" hidden="1" x14ac:dyDescent="0.2">
      <c r="A526" s="182">
        <v>7010</v>
      </c>
      <c r="B526" s="182">
        <v>747168008</v>
      </c>
      <c r="C526" s="182" t="s">
        <v>8353</v>
      </c>
      <c r="D526" s="182" t="s">
        <v>7987</v>
      </c>
      <c r="E526" s="180">
        <v>8533800</v>
      </c>
      <c r="F526" s="180">
        <v>14492071</v>
      </c>
    </row>
    <row r="527" spans="1:6" hidden="1" x14ac:dyDescent="0.2">
      <c r="A527" s="182">
        <v>7015</v>
      </c>
      <c r="B527" s="182">
        <v>745046002</v>
      </c>
      <c r="C527" s="182" t="s">
        <v>8354</v>
      </c>
      <c r="D527" s="182" t="s">
        <v>7941</v>
      </c>
      <c r="E527" s="180">
        <v>12412800</v>
      </c>
      <c r="F527" s="180">
        <v>18619200</v>
      </c>
    </row>
    <row r="528" spans="1:6" hidden="1" x14ac:dyDescent="0.2">
      <c r="A528" s="182">
        <v>7018</v>
      </c>
      <c r="B528" s="182">
        <v>692206002</v>
      </c>
      <c r="C528" s="182" t="s">
        <v>8355</v>
      </c>
      <c r="D528" s="182" t="s">
        <v>7971</v>
      </c>
      <c r="E528" s="180">
        <v>4893746</v>
      </c>
      <c r="F528" s="180">
        <v>9929422</v>
      </c>
    </row>
    <row r="529" spans="1:6" hidden="1" x14ac:dyDescent="0.2">
      <c r="A529" s="182">
        <v>7021</v>
      </c>
      <c r="B529" s="182" t="s">
        <v>7825</v>
      </c>
      <c r="C529" s="182" t="s">
        <v>8356</v>
      </c>
      <c r="D529" s="182" t="s">
        <v>8013</v>
      </c>
      <c r="E529" s="180">
        <v>4887752</v>
      </c>
      <c r="F529" s="180">
        <v>5240472</v>
      </c>
    </row>
    <row r="530" spans="1:6" hidden="1" x14ac:dyDescent="0.2">
      <c r="A530" s="182">
        <v>7027</v>
      </c>
      <c r="B530" s="182">
        <v>650364007</v>
      </c>
      <c r="C530" s="182" t="s">
        <v>8357</v>
      </c>
      <c r="D530" s="182" t="s">
        <v>7884</v>
      </c>
      <c r="E530" s="180">
        <v>20362164</v>
      </c>
      <c r="F530" s="180">
        <v>52428564</v>
      </c>
    </row>
    <row r="531" spans="1:6" hidden="1" x14ac:dyDescent="0.2">
      <c r="A531" s="182">
        <v>7027</v>
      </c>
      <c r="B531" s="182">
        <v>650364007</v>
      </c>
      <c r="C531" s="182" t="s">
        <v>8357</v>
      </c>
      <c r="D531" s="182" t="s">
        <v>7892</v>
      </c>
      <c r="E531" s="180">
        <v>27416772</v>
      </c>
      <c r="F531" s="180">
        <v>116429892</v>
      </c>
    </row>
    <row r="532" spans="1:6" hidden="1" x14ac:dyDescent="0.2">
      <c r="A532" s="182">
        <v>7027</v>
      </c>
      <c r="B532" s="182">
        <v>650364007</v>
      </c>
      <c r="C532" s="182" t="s">
        <v>8357</v>
      </c>
      <c r="D532" s="182" t="s">
        <v>7964</v>
      </c>
      <c r="E532" s="180">
        <v>12505896</v>
      </c>
      <c r="F532" s="180">
        <v>28539096</v>
      </c>
    </row>
    <row r="533" spans="1:6" hidden="1" x14ac:dyDescent="0.2">
      <c r="A533" s="182">
        <v>7027</v>
      </c>
      <c r="B533" s="182">
        <v>650364007</v>
      </c>
      <c r="C533" s="182" t="s">
        <v>8357</v>
      </c>
      <c r="D533" s="182" t="s">
        <v>7904</v>
      </c>
      <c r="E533" s="180">
        <v>36074700</v>
      </c>
      <c r="F533" s="180">
        <v>82045902</v>
      </c>
    </row>
    <row r="534" spans="1:6" hidden="1" x14ac:dyDescent="0.2">
      <c r="A534" s="182">
        <v>7027</v>
      </c>
      <c r="B534" s="182">
        <v>650364007</v>
      </c>
      <c r="C534" s="182" t="s">
        <v>8357</v>
      </c>
      <c r="D534" s="182" t="s">
        <v>7917</v>
      </c>
      <c r="E534" s="180">
        <v>18277848</v>
      </c>
      <c r="F534" s="180">
        <v>88938272</v>
      </c>
    </row>
    <row r="535" spans="1:6" hidden="1" x14ac:dyDescent="0.2">
      <c r="A535" s="182">
        <v>7027</v>
      </c>
      <c r="B535" s="182">
        <v>650364007</v>
      </c>
      <c r="C535" s="182" t="s">
        <v>8357</v>
      </c>
      <c r="D535" s="182" t="s">
        <v>8003</v>
      </c>
      <c r="E535" s="180">
        <v>44411964</v>
      </c>
      <c r="F535" s="180">
        <v>108544764</v>
      </c>
    </row>
    <row r="536" spans="1:6" hidden="1" x14ac:dyDescent="0.2">
      <c r="A536" s="182">
        <v>7027</v>
      </c>
      <c r="B536" s="182">
        <v>650364007</v>
      </c>
      <c r="C536" s="182" t="s">
        <v>8357</v>
      </c>
      <c r="D536" s="182" t="s">
        <v>7956</v>
      </c>
      <c r="E536" s="180">
        <v>11880601</v>
      </c>
      <c r="F536" s="180">
        <v>46242955</v>
      </c>
    </row>
    <row r="537" spans="1:6" hidden="1" x14ac:dyDescent="0.2">
      <c r="A537" s="182">
        <v>7027</v>
      </c>
      <c r="B537" s="182">
        <v>650364007</v>
      </c>
      <c r="C537" s="182" t="s">
        <v>8357</v>
      </c>
      <c r="D537" s="182" t="s">
        <v>7885</v>
      </c>
      <c r="E537" s="180">
        <v>14429880</v>
      </c>
      <c r="F537" s="180">
        <v>43289640</v>
      </c>
    </row>
    <row r="538" spans="1:6" hidden="1" x14ac:dyDescent="0.2">
      <c r="A538" s="182">
        <v>7027</v>
      </c>
      <c r="B538" s="182">
        <v>650364007</v>
      </c>
      <c r="C538" s="182" t="s">
        <v>8357</v>
      </c>
      <c r="D538" s="182" t="s">
        <v>7886</v>
      </c>
      <c r="E538" s="180">
        <v>54352548</v>
      </c>
      <c r="F538" s="180">
        <v>118485348</v>
      </c>
    </row>
    <row r="539" spans="1:6" hidden="1" x14ac:dyDescent="0.2">
      <c r="A539" s="182">
        <v>7027</v>
      </c>
      <c r="B539" s="182">
        <v>650364007</v>
      </c>
      <c r="C539" s="182" t="s">
        <v>8357</v>
      </c>
      <c r="D539" s="182" t="s">
        <v>7933</v>
      </c>
      <c r="E539" s="180">
        <v>21722400</v>
      </c>
      <c r="F539" s="180">
        <v>43494819</v>
      </c>
    </row>
    <row r="540" spans="1:6" hidden="1" x14ac:dyDescent="0.2">
      <c r="A540" s="182">
        <v>7027</v>
      </c>
      <c r="B540" s="182">
        <v>650364007</v>
      </c>
      <c r="C540" s="182" t="s">
        <v>8357</v>
      </c>
      <c r="D540" s="182" t="s">
        <v>7888</v>
      </c>
      <c r="E540" s="180">
        <v>119980056</v>
      </c>
      <c r="F540" s="180">
        <v>244935576</v>
      </c>
    </row>
    <row r="541" spans="1:6" hidden="1" x14ac:dyDescent="0.2">
      <c r="A541" s="182">
        <v>7027</v>
      </c>
      <c r="B541" s="182">
        <v>650364007</v>
      </c>
      <c r="C541" s="182" t="s">
        <v>8357</v>
      </c>
      <c r="D541" s="182" t="s">
        <v>7939</v>
      </c>
      <c r="E541" s="180">
        <v>26775444</v>
      </c>
      <c r="F541" s="180">
        <v>42808644</v>
      </c>
    </row>
    <row r="542" spans="1:6" hidden="1" x14ac:dyDescent="0.2">
      <c r="A542" s="182">
        <v>7027</v>
      </c>
      <c r="B542" s="182">
        <v>650364007</v>
      </c>
      <c r="C542" s="182" t="s">
        <v>8357</v>
      </c>
      <c r="D542" s="182" t="s">
        <v>7889</v>
      </c>
      <c r="E542" s="180">
        <v>57719520</v>
      </c>
      <c r="F542" s="180">
        <v>102612480</v>
      </c>
    </row>
    <row r="543" spans="1:6" hidden="1" x14ac:dyDescent="0.2">
      <c r="A543" s="182">
        <v>7036</v>
      </c>
      <c r="B543" s="182" t="s">
        <v>7815</v>
      </c>
      <c r="C543" s="182" t="s">
        <v>8358</v>
      </c>
      <c r="D543" s="182" t="s">
        <v>8054</v>
      </c>
      <c r="E543" s="180">
        <v>23509222</v>
      </c>
      <c r="F543" s="180">
        <v>56510259</v>
      </c>
    </row>
    <row r="544" spans="1:6" hidden="1" x14ac:dyDescent="0.2">
      <c r="A544" s="182">
        <v>7036</v>
      </c>
      <c r="B544" s="182" t="s">
        <v>7815</v>
      </c>
      <c r="C544" s="182" t="s">
        <v>8358</v>
      </c>
      <c r="D544" s="182" t="s">
        <v>7887</v>
      </c>
      <c r="E544" s="180">
        <v>40002834</v>
      </c>
      <c r="F544" s="180">
        <v>109789773</v>
      </c>
    </row>
    <row r="545" spans="1:6" hidden="1" x14ac:dyDescent="0.2">
      <c r="A545" s="182">
        <v>7037</v>
      </c>
      <c r="B545" s="182">
        <v>753474005</v>
      </c>
      <c r="C545" s="182" t="s">
        <v>8359</v>
      </c>
      <c r="D545" s="182" t="s">
        <v>7949</v>
      </c>
      <c r="E545" s="180">
        <v>6206400</v>
      </c>
      <c r="F545" s="180">
        <v>18696780</v>
      </c>
    </row>
    <row r="546" spans="1:6" hidden="1" x14ac:dyDescent="0.2">
      <c r="A546" s="182">
        <v>7037</v>
      </c>
      <c r="B546" s="182">
        <v>753474005</v>
      </c>
      <c r="C546" s="182" t="s">
        <v>8359</v>
      </c>
      <c r="D546" s="182" t="s">
        <v>7966</v>
      </c>
      <c r="E546" s="180">
        <v>6206400</v>
      </c>
      <c r="F546" s="180">
        <v>18619200</v>
      </c>
    </row>
    <row r="547" spans="1:6" hidden="1" x14ac:dyDescent="0.2">
      <c r="A547" s="182">
        <v>7037</v>
      </c>
      <c r="B547" s="182">
        <v>753474005</v>
      </c>
      <c r="C547" s="182" t="s">
        <v>8359</v>
      </c>
      <c r="D547" s="182" t="s">
        <v>7977</v>
      </c>
      <c r="E547" s="180">
        <v>6206400</v>
      </c>
      <c r="F547" s="180">
        <v>18619200</v>
      </c>
    </row>
    <row r="548" spans="1:6" hidden="1" x14ac:dyDescent="0.2">
      <c r="A548" s="182">
        <v>7037</v>
      </c>
      <c r="B548" s="182">
        <v>753474005</v>
      </c>
      <c r="C548" s="182" t="s">
        <v>8359</v>
      </c>
      <c r="D548" s="182" t="s">
        <v>7994</v>
      </c>
      <c r="E548" s="180">
        <v>8068320</v>
      </c>
      <c r="F548" s="180">
        <v>24204960</v>
      </c>
    </row>
    <row r="549" spans="1:6" hidden="1" x14ac:dyDescent="0.2">
      <c r="A549" s="182">
        <v>7037</v>
      </c>
      <c r="B549" s="182">
        <v>753474005</v>
      </c>
      <c r="C549" s="182" t="s">
        <v>8359</v>
      </c>
      <c r="D549" s="182" t="s">
        <v>7979</v>
      </c>
      <c r="E549" s="180">
        <v>12412800</v>
      </c>
      <c r="F549" s="180">
        <v>18774360</v>
      </c>
    </row>
    <row r="550" spans="1:6" hidden="1" x14ac:dyDescent="0.2">
      <c r="A550" s="182">
        <v>7037</v>
      </c>
      <c r="B550" s="182">
        <v>753474005</v>
      </c>
      <c r="C550" s="182" t="s">
        <v>8359</v>
      </c>
      <c r="D550" s="182" t="s">
        <v>7921</v>
      </c>
      <c r="E550" s="180">
        <v>6206400</v>
      </c>
      <c r="F550" s="180">
        <v>19612530</v>
      </c>
    </row>
    <row r="551" spans="1:6" hidden="1" x14ac:dyDescent="0.2">
      <c r="A551" s="182">
        <v>7037</v>
      </c>
      <c r="B551" s="182">
        <v>753474005</v>
      </c>
      <c r="C551" s="182" t="s">
        <v>8359</v>
      </c>
      <c r="D551" s="182" t="s">
        <v>7969</v>
      </c>
      <c r="E551" s="180">
        <v>6206400</v>
      </c>
      <c r="F551" s="180">
        <v>18696780</v>
      </c>
    </row>
    <row r="552" spans="1:6" hidden="1" x14ac:dyDescent="0.2">
      <c r="A552" s="182">
        <v>7038</v>
      </c>
      <c r="B552" s="182">
        <v>759418204</v>
      </c>
      <c r="C552" s="182" t="s">
        <v>8360</v>
      </c>
      <c r="D552" s="182" t="s">
        <v>7889</v>
      </c>
      <c r="E552" s="180">
        <v>23284344</v>
      </c>
      <c r="F552" s="180">
        <v>57173484</v>
      </c>
    </row>
    <row r="553" spans="1:6" hidden="1" x14ac:dyDescent="0.2">
      <c r="A553" s="182">
        <v>7039</v>
      </c>
      <c r="B553" s="182">
        <v>700249204</v>
      </c>
      <c r="C553" s="182" t="s">
        <v>8361</v>
      </c>
      <c r="D553" s="182" t="s">
        <v>7961</v>
      </c>
      <c r="E553" s="180">
        <v>42640536</v>
      </c>
      <c r="F553" s="180">
        <v>110872900</v>
      </c>
    </row>
    <row r="554" spans="1:6" hidden="1" x14ac:dyDescent="0.2">
      <c r="A554" s="182">
        <v>7041</v>
      </c>
      <c r="B554" s="182">
        <v>725712006</v>
      </c>
      <c r="C554" s="182" t="s">
        <v>8362</v>
      </c>
      <c r="D554" s="182" t="s">
        <v>8055</v>
      </c>
      <c r="E554" s="180">
        <v>6633090</v>
      </c>
      <c r="F554" s="180">
        <v>21314329</v>
      </c>
    </row>
    <row r="555" spans="1:6" hidden="1" x14ac:dyDescent="0.2">
      <c r="A555" s="182">
        <v>7041</v>
      </c>
      <c r="B555" s="182">
        <v>725712006</v>
      </c>
      <c r="C555" s="182" t="s">
        <v>8362</v>
      </c>
      <c r="D555" s="182" t="s">
        <v>7921</v>
      </c>
      <c r="E555" s="180">
        <v>6206400</v>
      </c>
      <c r="F555" s="180">
        <v>20403540</v>
      </c>
    </row>
    <row r="556" spans="1:6" hidden="1" x14ac:dyDescent="0.2">
      <c r="A556" s="182">
        <v>7049</v>
      </c>
      <c r="B556" s="182">
        <v>690609002</v>
      </c>
      <c r="C556" s="182" t="s">
        <v>8618</v>
      </c>
      <c r="D556" s="182" t="s">
        <v>7888</v>
      </c>
      <c r="E556" s="180">
        <v>20072946</v>
      </c>
      <c r="F556" s="180">
        <v>20072946</v>
      </c>
    </row>
    <row r="557" spans="1:6" hidden="1" x14ac:dyDescent="0.2">
      <c r="A557" s="182">
        <v>7050</v>
      </c>
      <c r="B557" s="182">
        <v>691508005</v>
      </c>
      <c r="C557" s="182" t="s">
        <v>8619</v>
      </c>
      <c r="D557" s="182" t="s">
        <v>7965</v>
      </c>
      <c r="E557" s="180">
        <v>7385659</v>
      </c>
      <c r="F557" s="180">
        <v>14563154</v>
      </c>
    </row>
    <row r="558" spans="1:6" hidden="1" x14ac:dyDescent="0.2">
      <c r="A558" s="182">
        <v>7051</v>
      </c>
      <c r="B558" s="182">
        <v>692538005</v>
      </c>
      <c r="C558" s="182" t="s">
        <v>8363</v>
      </c>
      <c r="D558" s="182" t="s">
        <v>7941</v>
      </c>
      <c r="E558" s="180">
        <v>37140615</v>
      </c>
      <c r="F558" s="180">
        <v>111047985</v>
      </c>
    </row>
    <row r="559" spans="1:6" hidden="1" x14ac:dyDescent="0.2">
      <c r="A559" s="182">
        <v>7052</v>
      </c>
      <c r="B559" s="182">
        <v>690812002</v>
      </c>
      <c r="C559" s="182" t="s">
        <v>8364</v>
      </c>
      <c r="D559" s="182" t="s">
        <v>7968</v>
      </c>
      <c r="E559" s="180">
        <v>4292760</v>
      </c>
      <c r="F559" s="180">
        <v>8710020</v>
      </c>
    </row>
    <row r="560" spans="1:6" hidden="1" x14ac:dyDescent="0.2">
      <c r="A560" s="182">
        <v>7054</v>
      </c>
      <c r="B560" s="182">
        <v>692542002</v>
      </c>
      <c r="C560" s="182" t="s">
        <v>8365</v>
      </c>
      <c r="D560" s="182" t="s">
        <v>8014</v>
      </c>
      <c r="E560" s="180">
        <v>9014796</v>
      </c>
      <c r="F560" s="180">
        <v>18291042</v>
      </c>
    </row>
    <row r="561" spans="1:6" hidden="1" x14ac:dyDescent="0.2">
      <c r="A561" s="182">
        <v>7056</v>
      </c>
      <c r="B561" s="182">
        <v>690713004</v>
      </c>
      <c r="C561" s="182" t="s">
        <v>8366</v>
      </c>
      <c r="D561" s="182" t="s">
        <v>7930</v>
      </c>
      <c r="E561" s="180">
        <v>16938300</v>
      </c>
      <c r="F561" s="180">
        <v>53177531</v>
      </c>
    </row>
    <row r="562" spans="1:6" hidden="1" x14ac:dyDescent="0.2">
      <c r="A562" s="182">
        <v>7057</v>
      </c>
      <c r="B562" s="182">
        <v>691907007</v>
      </c>
      <c r="C562" s="182" t="s">
        <v>8367</v>
      </c>
      <c r="D562" s="182" t="s">
        <v>198</v>
      </c>
      <c r="E562" s="180">
        <v>10603117</v>
      </c>
      <c r="F562" s="180">
        <v>21513749</v>
      </c>
    </row>
    <row r="563" spans="1:6" hidden="1" x14ac:dyDescent="0.2">
      <c r="A563" s="182">
        <v>7064</v>
      </c>
      <c r="B563" s="182">
        <v>690601001</v>
      </c>
      <c r="C563" s="182" t="s">
        <v>8368</v>
      </c>
      <c r="D563" s="182" t="s">
        <v>7885</v>
      </c>
      <c r="E563" s="180">
        <v>6439140</v>
      </c>
      <c r="F563" s="180">
        <v>13065030</v>
      </c>
    </row>
    <row r="564" spans="1:6" hidden="1" x14ac:dyDescent="0.2">
      <c r="A564" s="182">
        <v>7066</v>
      </c>
      <c r="B564" s="182">
        <v>690705001</v>
      </c>
      <c r="C564" s="182" t="s">
        <v>8369</v>
      </c>
      <c r="D564" s="182" t="s">
        <v>7946</v>
      </c>
      <c r="E564" s="180">
        <v>6868416</v>
      </c>
      <c r="F564" s="180">
        <v>13936032</v>
      </c>
    </row>
    <row r="565" spans="1:6" hidden="1" x14ac:dyDescent="0.2">
      <c r="A565" s="182">
        <v>7067</v>
      </c>
      <c r="B565" s="182">
        <v>825652000</v>
      </c>
      <c r="C565" s="182" t="s">
        <v>8370</v>
      </c>
      <c r="D565" s="182" t="s">
        <v>7921</v>
      </c>
      <c r="E565" s="180">
        <v>8016600</v>
      </c>
      <c r="F565" s="180">
        <v>24049800</v>
      </c>
    </row>
    <row r="566" spans="1:6" hidden="1" x14ac:dyDescent="0.2">
      <c r="A566" s="182">
        <v>7067</v>
      </c>
      <c r="B566" s="182">
        <v>825652000</v>
      </c>
      <c r="C566" s="182" t="s">
        <v>8370</v>
      </c>
      <c r="D566" s="182" t="s">
        <v>7930</v>
      </c>
      <c r="E566" s="180">
        <v>8016600</v>
      </c>
      <c r="F566" s="180">
        <v>24049800</v>
      </c>
    </row>
    <row r="567" spans="1:6" hidden="1" x14ac:dyDescent="0.2">
      <c r="A567" s="182">
        <v>7071</v>
      </c>
      <c r="B567" s="182">
        <v>692541006</v>
      </c>
      <c r="C567" s="182" t="s">
        <v>8371</v>
      </c>
      <c r="D567" s="182" t="s">
        <v>7979</v>
      </c>
      <c r="E567" s="180">
        <v>9014796</v>
      </c>
      <c r="F567" s="180">
        <v>27044388</v>
      </c>
    </row>
    <row r="568" spans="1:6" hidden="1" x14ac:dyDescent="0.2">
      <c r="A568" s="182">
        <v>7072</v>
      </c>
      <c r="B568" s="182">
        <v>690403005</v>
      </c>
      <c r="C568" s="182" t="s">
        <v>8372</v>
      </c>
      <c r="D568" s="182" t="s">
        <v>7892</v>
      </c>
      <c r="E568" s="180">
        <v>56986864</v>
      </c>
      <c r="F568" s="180">
        <v>169919387</v>
      </c>
    </row>
    <row r="569" spans="1:6" hidden="1" x14ac:dyDescent="0.2">
      <c r="A569" s="182">
        <v>7076</v>
      </c>
      <c r="B569" s="182">
        <v>650852001</v>
      </c>
      <c r="C569" s="182" t="s">
        <v>8373</v>
      </c>
      <c r="D569" s="182" t="s">
        <v>70</v>
      </c>
      <c r="E569" s="180">
        <v>16033200</v>
      </c>
      <c r="F569" s="180">
        <v>52428564</v>
      </c>
    </row>
    <row r="570" spans="1:6" hidden="1" x14ac:dyDescent="0.2">
      <c r="A570" s="182">
        <v>7079</v>
      </c>
      <c r="B570" s="182">
        <v>711497005</v>
      </c>
      <c r="C570" s="182" t="s">
        <v>8374</v>
      </c>
      <c r="D570" s="182" t="s">
        <v>7908</v>
      </c>
      <c r="E570" s="180">
        <v>0</v>
      </c>
      <c r="F570" s="180">
        <v>6596442</v>
      </c>
    </row>
    <row r="571" spans="1:6" hidden="1" x14ac:dyDescent="0.2">
      <c r="A571" s="182">
        <v>7081</v>
      </c>
      <c r="B571" s="182">
        <v>692537009</v>
      </c>
      <c r="C571" s="182" t="s">
        <v>8375</v>
      </c>
      <c r="D571" s="182" t="s">
        <v>7950</v>
      </c>
      <c r="E571" s="180">
        <v>9014796</v>
      </c>
      <c r="F571" s="180">
        <v>27044388</v>
      </c>
    </row>
    <row r="572" spans="1:6" hidden="1" x14ac:dyDescent="0.2">
      <c r="A572" s="182">
        <v>7082</v>
      </c>
      <c r="B572" s="182">
        <v>690727005</v>
      </c>
      <c r="C572" s="182" t="s">
        <v>8376</v>
      </c>
      <c r="D572" s="182" t="s">
        <v>7969</v>
      </c>
      <c r="E572" s="180">
        <v>10159532</v>
      </c>
      <c r="F572" s="180">
        <v>30478596</v>
      </c>
    </row>
    <row r="573" spans="1:6" hidden="1" x14ac:dyDescent="0.2">
      <c r="A573" s="182">
        <v>7083</v>
      </c>
      <c r="B573" s="182">
        <v>690302004</v>
      </c>
      <c r="C573" s="182" t="s">
        <v>8377</v>
      </c>
      <c r="D573" s="182" t="s">
        <v>7954</v>
      </c>
      <c r="E573" s="180">
        <v>22458168</v>
      </c>
      <c r="F573" s="180">
        <v>38057643</v>
      </c>
    </row>
    <row r="574" spans="1:6" hidden="1" x14ac:dyDescent="0.2">
      <c r="A574" s="182">
        <v>7085</v>
      </c>
      <c r="B574" s="182">
        <v>730998007</v>
      </c>
      <c r="C574" s="182" t="s">
        <v>8378</v>
      </c>
      <c r="D574" s="182" t="s">
        <v>7961</v>
      </c>
      <c r="E574" s="180">
        <v>6206400</v>
      </c>
      <c r="F574" s="180">
        <v>18774360</v>
      </c>
    </row>
    <row r="575" spans="1:6" hidden="1" x14ac:dyDescent="0.2">
      <c r="A575" s="182">
        <v>7086</v>
      </c>
      <c r="B575" s="182">
        <v>746157002</v>
      </c>
      <c r="C575" s="182" t="s">
        <v>8379</v>
      </c>
      <c r="D575" s="182" t="s">
        <v>7949</v>
      </c>
      <c r="E575" s="180">
        <v>14429880</v>
      </c>
      <c r="F575" s="180">
        <v>43289640</v>
      </c>
    </row>
    <row r="576" spans="1:6" hidden="1" x14ac:dyDescent="0.2">
      <c r="A576" s="182">
        <v>7086</v>
      </c>
      <c r="B576" s="182">
        <v>746157002</v>
      </c>
      <c r="C576" s="182" t="s">
        <v>8379</v>
      </c>
      <c r="D576" s="182" t="s">
        <v>7960</v>
      </c>
      <c r="E576" s="180">
        <v>14429880</v>
      </c>
      <c r="F576" s="180">
        <v>43289640</v>
      </c>
    </row>
    <row r="577" spans="1:6" hidden="1" x14ac:dyDescent="0.2">
      <c r="A577" s="182">
        <v>7086</v>
      </c>
      <c r="B577" s="182">
        <v>746157002</v>
      </c>
      <c r="C577" s="182" t="s">
        <v>8379</v>
      </c>
      <c r="D577" s="182" t="s">
        <v>7977</v>
      </c>
      <c r="E577" s="180">
        <v>8016600</v>
      </c>
      <c r="F577" s="180">
        <v>25332456</v>
      </c>
    </row>
    <row r="578" spans="1:6" hidden="1" x14ac:dyDescent="0.2">
      <c r="A578" s="182">
        <v>7086</v>
      </c>
      <c r="B578" s="182">
        <v>746157002</v>
      </c>
      <c r="C578" s="182" t="s">
        <v>8379</v>
      </c>
      <c r="D578" s="182" t="s">
        <v>7941</v>
      </c>
      <c r="E578" s="180">
        <v>7856268</v>
      </c>
      <c r="F578" s="180">
        <v>23889468</v>
      </c>
    </row>
    <row r="579" spans="1:6" hidden="1" x14ac:dyDescent="0.2">
      <c r="A579" s="182">
        <v>7086</v>
      </c>
      <c r="B579" s="182">
        <v>746157002</v>
      </c>
      <c r="C579" s="182" t="s">
        <v>8379</v>
      </c>
      <c r="D579" s="182" t="s">
        <v>7994</v>
      </c>
      <c r="E579" s="180">
        <v>8016600</v>
      </c>
      <c r="F579" s="180">
        <v>25332456</v>
      </c>
    </row>
    <row r="580" spans="1:6" hidden="1" x14ac:dyDescent="0.2">
      <c r="A580" s="182">
        <v>7086</v>
      </c>
      <c r="B580" s="182">
        <v>746157002</v>
      </c>
      <c r="C580" s="182" t="s">
        <v>8379</v>
      </c>
      <c r="D580" s="182" t="s">
        <v>7927</v>
      </c>
      <c r="E580" s="180">
        <v>8016600</v>
      </c>
      <c r="F580" s="180">
        <v>24530796</v>
      </c>
    </row>
    <row r="581" spans="1:6" hidden="1" x14ac:dyDescent="0.2">
      <c r="A581" s="182">
        <v>7087</v>
      </c>
      <c r="B581" s="182" t="s">
        <v>7827</v>
      </c>
      <c r="C581" s="182" t="s">
        <v>8380</v>
      </c>
      <c r="D581" s="182" t="s">
        <v>7883</v>
      </c>
      <c r="E581" s="180">
        <v>13335066</v>
      </c>
      <c r="F581" s="180">
        <v>13750218</v>
      </c>
    </row>
    <row r="582" spans="1:6" hidden="1" x14ac:dyDescent="0.2">
      <c r="A582" s="182">
        <v>7090</v>
      </c>
      <c r="B582" s="182">
        <v>691513009</v>
      </c>
      <c r="C582" s="182" t="s">
        <v>8381</v>
      </c>
      <c r="D582" s="182" t="s">
        <v>7920</v>
      </c>
      <c r="E582" s="180">
        <v>4945260</v>
      </c>
      <c r="F582" s="180">
        <v>10033944</v>
      </c>
    </row>
    <row r="583" spans="1:6" hidden="1" x14ac:dyDescent="0.2">
      <c r="A583" s="182">
        <v>7091</v>
      </c>
      <c r="B583" s="182">
        <v>690803003</v>
      </c>
      <c r="C583" s="182" t="s">
        <v>8382</v>
      </c>
      <c r="D583" s="182" t="s">
        <v>7970</v>
      </c>
      <c r="E583" s="180">
        <v>0</v>
      </c>
      <c r="F583" s="180">
        <v>6182995</v>
      </c>
    </row>
    <row r="584" spans="1:6" hidden="1" x14ac:dyDescent="0.2">
      <c r="A584" s="182">
        <v>7092</v>
      </c>
      <c r="B584" s="182">
        <v>692001001</v>
      </c>
      <c r="C584" s="182" t="s">
        <v>8383</v>
      </c>
      <c r="D584" s="182" t="s">
        <v>7938</v>
      </c>
      <c r="E584" s="180">
        <v>6524995</v>
      </c>
      <c r="F584" s="180">
        <v>13239230</v>
      </c>
    </row>
    <row r="585" spans="1:6" hidden="1" x14ac:dyDescent="0.2">
      <c r="A585" s="182">
        <v>7095</v>
      </c>
      <c r="B585" s="182">
        <v>691902005</v>
      </c>
      <c r="C585" s="182" t="s">
        <v>8384</v>
      </c>
      <c r="D585" s="182" t="s">
        <v>8056</v>
      </c>
      <c r="E585" s="180">
        <v>4730622</v>
      </c>
      <c r="F585" s="180">
        <v>9598443</v>
      </c>
    </row>
    <row r="586" spans="1:6" hidden="1" x14ac:dyDescent="0.2">
      <c r="A586" s="182">
        <v>7102</v>
      </c>
      <c r="B586" s="182">
        <v>651853702</v>
      </c>
      <c r="C586" s="182" t="s">
        <v>8385</v>
      </c>
      <c r="D586" s="182" t="s">
        <v>8014</v>
      </c>
      <c r="E586" s="180">
        <v>6413280</v>
      </c>
      <c r="F586" s="180">
        <v>19239840</v>
      </c>
    </row>
    <row r="587" spans="1:6" hidden="1" x14ac:dyDescent="0.2">
      <c r="A587" s="182">
        <v>7102</v>
      </c>
      <c r="B587" s="182">
        <v>651853702</v>
      </c>
      <c r="C587" s="182" t="s">
        <v>8385</v>
      </c>
      <c r="D587" s="182" t="s">
        <v>7966</v>
      </c>
      <c r="E587" s="180">
        <v>6413280</v>
      </c>
      <c r="F587" s="180">
        <v>18923826</v>
      </c>
    </row>
    <row r="588" spans="1:6" hidden="1" x14ac:dyDescent="0.2">
      <c r="A588" s="182">
        <v>7102</v>
      </c>
      <c r="B588" s="182">
        <v>651853702</v>
      </c>
      <c r="C588" s="182" t="s">
        <v>8385</v>
      </c>
      <c r="D588" s="182" t="s">
        <v>7944</v>
      </c>
      <c r="E588" s="180">
        <v>11223240</v>
      </c>
      <c r="F588" s="180">
        <v>33669720</v>
      </c>
    </row>
    <row r="589" spans="1:6" hidden="1" x14ac:dyDescent="0.2">
      <c r="A589" s="182">
        <v>7102</v>
      </c>
      <c r="B589" s="182">
        <v>651853702</v>
      </c>
      <c r="C589" s="182" t="s">
        <v>8385</v>
      </c>
      <c r="D589" s="182" t="s">
        <v>7950</v>
      </c>
      <c r="E589" s="180">
        <v>6413280</v>
      </c>
      <c r="F589" s="180">
        <v>19239840</v>
      </c>
    </row>
    <row r="590" spans="1:6" hidden="1" x14ac:dyDescent="0.2">
      <c r="A590" s="182">
        <v>7102</v>
      </c>
      <c r="B590" s="182">
        <v>651853702</v>
      </c>
      <c r="C590" s="182" t="s">
        <v>8385</v>
      </c>
      <c r="D590" s="182" t="s">
        <v>7967</v>
      </c>
      <c r="E590" s="180">
        <v>8016600</v>
      </c>
      <c r="F590" s="180">
        <v>24049800</v>
      </c>
    </row>
    <row r="591" spans="1:6" hidden="1" x14ac:dyDescent="0.2">
      <c r="A591" s="182">
        <v>7102</v>
      </c>
      <c r="B591" s="182">
        <v>651853702</v>
      </c>
      <c r="C591" s="182" t="s">
        <v>8385</v>
      </c>
      <c r="D591" s="182" t="s">
        <v>7969</v>
      </c>
      <c r="E591" s="180">
        <v>8016600</v>
      </c>
      <c r="F591" s="180">
        <v>24049800</v>
      </c>
    </row>
    <row r="592" spans="1:6" hidden="1" x14ac:dyDescent="0.2">
      <c r="A592" s="182">
        <v>7102</v>
      </c>
      <c r="B592" s="182">
        <v>651853702</v>
      </c>
      <c r="C592" s="182" t="s">
        <v>8385</v>
      </c>
      <c r="D592" s="182" t="s">
        <v>7982</v>
      </c>
      <c r="E592" s="180">
        <v>12826560</v>
      </c>
      <c r="F592" s="180">
        <v>38479680</v>
      </c>
    </row>
    <row r="593" spans="1:6" hidden="1" x14ac:dyDescent="0.2">
      <c r="A593" s="182">
        <v>7104</v>
      </c>
      <c r="B593" s="182">
        <v>690711001</v>
      </c>
      <c r="C593" s="182" t="s">
        <v>8386</v>
      </c>
      <c r="D593" s="182" t="s">
        <v>7926</v>
      </c>
      <c r="E593" s="180">
        <v>10897887</v>
      </c>
      <c r="F593" s="180">
        <v>22147319</v>
      </c>
    </row>
    <row r="594" spans="1:6" hidden="1" x14ac:dyDescent="0.2">
      <c r="A594" s="182">
        <v>7105</v>
      </c>
      <c r="B594" s="182">
        <v>691807002</v>
      </c>
      <c r="C594" s="182" t="s">
        <v>8387</v>
      </c>
      <c r="D594" s="182" t="s">
        <v>7890</v>
      </c>
      <c r="E594" s="180">
        <v>5056871</v>
      </c>
      <c r="F594" s="180">
        <v>10260403</v>
      </c>
    </row>
    <row r="595" spans="1:6" hidden="1" x14ac:dyDescent="0.2">
      <c r="A595" s="182">
        <v>7106</v>
      </c>
      <c r="B595" s="182">
        <v>692201000</v>
      </c>
      <c r="C595" s="182" t="s">
        <v>8388</v>
      </c>
      <c r="D595" s="182" t="s">
        <v>7928</v>
      </c>
      <c r="E595" s="180">
        <v>9298118</v>
      </c>
      <c r="F595" s="180">
        <v>18865903</v>
      </c>
    </row>
    <row r="596" spans="1:6" hidden="1" x14ac:dyDescent="0.2">
      <c r="A596" s="182">
        <v>7110</v>
      </c>
      <c r="B596" s="182">
        <v>690501007</v>
      </c>
      <c r="C596" s="182" t="s">
        <v>8389</v>
      </c>
      <c r="D596" s="182" t="s">
        <v>7904</v>
      </c>
      <c r="E596" s="180">
        <v>5866772</v>
      </c>
      <c r="F596" s="180">
        <v>11903694</v>
      </c>
    </row>
    <row r="597" spans="1:6" hidden="1" x14ac:dyDescent="0.2">
      <c r="A597" s="182">
        <v>7116</v>
      </c>
      <c r="B597" s="182">
        <v>690721007</v>
      </c>
      <c r="C597" s="182" t="s">
        <v>8390</v>
      </c>
      <c r="D597" s="182" t="s">
        <v>7927</v>
      </c>
      <c r="E597" s="180">
        <v>0</v>
      </c>
      <c r="F597" s="180">
        <v>11327163</v>
      </c>
    </row>
    <row r="598" spans="1:6" hidden="1" x14ac:dyDescent="0.2">
      <c r="A598" s="182">
        <v>7117</v>
      </c>
      <c r="B598" s="182">
        <v>690412004</v>
      </c>
      <c r="C598" s="182" t="s">
        <v>8391</v>
      </c>
      <c r="D598" s="182" t="s">
        <v>7916</v>
      </c>
      <c r="E598" s="180">
        <v>5861048</v>
      </c>
      <c r="F598" s="180">
        <v>11892080</v>
      </c>
    </row>
    <row r="599" spans="1:6" hidden="1" x14ac:dyDescent="0.2">
      <c r="A599" s="182">
        <v>7118</v>
      </c>
      <c r="B599" s="182">
        <v>690401002</v>
      </c>
      <c r="C599" s="182" t="s">
        <v>8392</v>
      </c>
      <c r="D599" s="182" t="s">
        <v>7917</v>
      </c>
      <c r="E599" s="180">
        <v>11744991</v>
      </c>
      <c r="F599" s="180">
        <v>23611918</v>
      </c>
    </row>
    <row r="600" spans="1:6" hidden="1" x14ac:dyDescent="0.2">
      <c r="A600" s="182">
        <v>7125</v>
      </c>
      <c r="B600" s="182">
        <v>690710005</v>
      </c>
      <c r="C600" s="182" t="s">
        <v>8393</v>
      </c>
      <c r="D600" s="182" t="s">
        <v>8016</v>
      </c>
      <c r="E600" s="180">
        <v>6439140</v>
      </c>
      <c r="F600" s="180">
        <v>19317420</v>
      </c>
    </row>
    <row r="601" spans="1:6" hidden="1" x14ac:dyDescent="0.2">
      <c r="A601" s="182">
        <v>7128</v>
      </c>
      <c r="B601" s="182">
        <v>690511002</v>
      </c>
      <c r="C601" s="182" t="s">
        <v>8394</v>
      </c>
      <c r="D601" s="182" t="s">
        <v>8010</v>
      </c>
      <c r="E601" s="180">
        <v>5008220</v>
      </c>
      <c r="F601" s="180">
        <v>10161690</v>
      </c>
    </row>
    <row r="602" spans="1:6" hidden="1" x14ac:dyDescent="0.2">
      <c r="A602" s="182">
        <v>7132</v>
      </c>
      <c r="B602" s="182">
        <v>691916006</v>
      </c>
      <c r="C602" s="182" t="s">
        <v>8395</v>
      </c>
      <c r="D602" s="182" t="s">
        <v>8054</v>
      </c>
      <c r="E602" s="180">
        <v>5056871</v>
      </c>
      <c r="F602" s="180">
        <v>10260403</v>
      </c>
    </row>
    <row r="603" spans="1:6" hidden="1" x14ac:dyDescent="0.2">
      <c r="A603" s="182">
        <v>7137</v>
      </c>
      <c r="B603" s="182">
        <v>691512002</v>
      </c>
      <c r="C603" s="182" t="s">
        <v>8620</v>
      </c>
      <c r="D603" s="182" t="s">
        <v>7913</v>
      </c>
      <c r="E603" s="180">
        <v>7049947</v>
      </c>
      <c r="F603" s="180">
        <v>13901192</v>
      </c>
    </row>
    <row r="604" spans="1:6" hidden="1" x14ac:dyDescent="0.2">
      <c r="A604" s="182">
        <v>7138</v>
      </c>
      <c r="B604" s="182">
        <v>690103001</v>
      </c>
      <c r="C604" s="182" t="s">
        <v>8396</v>
      </c>
      <c r="D604" s="182" t="s">
        <v>187</v>
      </c>
      <c r="E604" s="180">
        <v>6776837</v>
      </c>
      <c r="F604" s="180">
        <v>16577264</v>
      </c>
    </row>
    <row r="605" spans="1:6" hidden="1" x14ac:dyDescent="0.2">
      <c r="A605" s="182">
        <v>7139</v>
      </c>
      <c r="B605" s="182">
        <v>691405001</v>
      </c>
      <c r="C605" s="182" t="s">
        <v>8397</v>
      </c>
      <c r="D605" s="182" t="s">
        <v>7981</v>
      </c>
      <c r="E605" s="180">
        <v>5056871</v>
      </c>
      <c r="F605" s="180">
        <v>15170613</v>
      </c>
    </row>
    <row r="606" spans="1:6" hidden="1" x14ac:dyDescent="0.2">
      <c r="A606" s="182">
        <v>7141</v>
      </c>
      <c r="B606" s="182">
        <v>650165500</v>
      </c>
      <c r="C606" s="182" t="s">
        <v>8398</v>
      </c>
      <c r="D606" s="182" t="s">
        <v>162</v>
      </c>
      <c r="E606" s="180">
        <v>3026654</v>
      </c>
      <c r="F606" s="180">
        <v>9382628</v>
      </c>
    </row>
    <row r="607" spans="1:6" hidden="1" x14ac:dyDescent="0.2">
      <c r="A607" s="182">
        <v>7141</v>
      </c>
      <c r="B607" s="182">
        <v>650165500</v>
      </c>
      <c r="C607" s="182" t="s">
        <v>8398</v>
      </c>
      <c r="D607" s="182" t="s">
        <v>7913</v>
      </c>
      <c r="E607" s="180">
        <v>19324557</v>
      </c>
      <c r="F607" s="180">
        <v>47587904</v>
      </c>
    </row>
    <row r="608" spans="1:6" hidden="1" x14ac:dyDescent="0.2">
      <c r="A608" s="182">
        <v>7141</v>
      </c>
      <c r="B608" s="182">
        <v>650165500</v>
      </c>
      <c r="C608" s="182" t="s">
        <v>8398</v>
      </c>
      <c r="D608" s="182" t="s">
        <v>7903</v>
      </c>
      <c r="E608" s="180">
        <v>18192510</v>
      </c>
      <c r="F608" s="180">
        <v>43879899</v>
      </c>
    </row>
    <row r="609" spans="1:6" hidden="1" x14ac:dyDescent="0.2">
      <c r="A609" s="182">
        <v>7141</v>
      </c>
      <c r="B609" s="182">
        <v>650165500</v>
      </c>
      <c r="C609" s="182" t="s">
        <v>8398</v>
      </c>
      <c r="D609" s="182" t="s">
        <v>7991</v>
      </c>
      <c r="E609" s="180">
        <v>14738683</v>
      </c>
      <c r="F609" s="180">
        <v>76657383</v>
      </c>
    </row>
    <row r="610" spans="1:6" hidden="1" x14ac:dyDescent="0.2">
      <c r="A610" s="182">
        <v>7141</v>
      </c>
      <c r="B610" s="182">
        <v>650165500</v>
      </c>
      <c r="C610" s="182" t="s">
        <v>8398</v>
      </c>
      <c r="D610" s="182" t="s">
        <v>7965</v>
      </c>
      <c r="E610" s="180">
        <v>9138924</v>
      </c>
      <c r="F610" s="180">
        <v>32717348</v>
      </c>
    </row>
    <row r="611" spans="1:6" hidden="1" x14ac:dyDescent="0.2">
      <c r="A611" s="182">
        <v>7143</v>
      </c>
      <c r="B611" s="182">
        <v>692101006</v>
      </c>
      <c r="C611" s="182" t="s">
        <v>8399</v>
      </c>
      <c r="D611" s="182" t="s">
        <v>7881</v>
      </c>
      <c r="E611" s="180">
        <v>6851245</v>
      </c>
      <c r="F611" s="180">
        <v>13901192</v>
      </c>
    </row>
    <row r="612" spans="1:6" hidden="1" x14ac:dyDescent="0.2">
      <c r="A612" s="182">
        <v>7145</v>
      </c>
      <c r="B612" s="182" t="s">
        <v>7873</v>
      </c>
      <c r="C612" s="182" t="s">
        <v>8400</v>
      </c>
      <c r="D612" s="182" t="s">
        <v>7958</v>
      </c>
      <c r="E612" s="180">
        <v>11255306</v>
      </c>
      <c r="F612" s="180">
        <v>33765918</v>
      </c>
    </row>
    <row r="613" spans="1:6" hidden="1" x14ac:dyDescent="0.2">
      <c r="A613" s="182">
        <v>7146</v>
      </c>
      <c r="B613" s="182">
        <v>652115705</v>
      </c>
      <c r="C613" s="182" t="s">
        <v>8401</v>
      </c>
      <c r="D613" s="182" t="s">
        <v>7935</v>
      </c>
      <c r="E613" s="180">
        <v>27963684</v>
      </c>
      <c r="F613" s="180">
        <v>76751766</v>
      </c>
    </row>
    <row r="614" spans="1:6" hidden="1" x14ac:dyDescent="0.2">
      <c r="A614" s="182">
        <v>7147</v>
      </c>
      <c r="B614" s="182">
        <v>691104001</v>
      </c>
      <c r="C614" s="182" t="s">
        <v>8402</v>
      </c>
      <c r="D614" s="182" t="s">
        <v>7899</v>
      </c>
      <c r="E614" s="180">
        <v>9014796</v>
      </c>
      <c r="F614" s="180">
        <v>18291042</v>
      </c>
    </row>
    <row r="615" spans="1:6" hidden="1" x14ac:dyDescent="0.2">
      <c r="A615" s="182">
        <v>7158</v>
      </c>
      <c r="B615" s="182">
        <v>652041302</v>
      </c>
      <c r="C615" s="182" t="s">
        <v>8403</v>
      </c>
      <c r="D615" s="182" t="s">
        <v>7924</v>
      </c>
      <c r="E615" s="180">
        <v>19852721</v>
      </c>
      <c r="F615" s="180">
        <v>53870479</v>
      </c>
    </row>
    <row r="616" spans="1:6" hidden="1" x14ac:dyDescent="0.2">
      <c r="A616" s="182">
        <v>7158</v>
      </c>
      <c r="B616" s="182">
        <v>652041302</v>
      </c>
      <c r="C616" s="182" t="s">
        <v>8403</v>
      </c>
      <c r="D616" s="182" t="s">
        <v>7938</v>
      </c>
      <c r="E616" s="180">
        <v>14984111</v>
      </c>
      <c r="F616" s="180">
        <v>37866633</v>
      </c>
    </row>
    <row r="617" spans="1:6" hidden="1" x14ac:dyDescent="0.2">
      <c r="A617" s="182">
        <v>7159</v>
      </c>
      <c r="B617" s="182">
        <v>653932502</v>
      </c>
      <c r="C617" s="182" t="s">
        <v>8404</v>
      </c>
      <c r="D617" s="182" t="s">
        <v>7882</v>
      </c>
      <c r="E617" s="180">
        <v>76706487</v>
      </c>
      <c r="F617" s="180">
        <v>119665197</v>
      </c>
    </row>
    <row r="618" spans="1:6" hidden="1" x14ac:dyDescent="0.2">
      <c r="A618" s="182">
        <v>7160</v>
      </c>
      <c r="B618" s="182">
        <v>712091002</v>
      </c>
      <c r="C618" s="182" t="s">
        <v>8405</v>
      </c>
      <c r="D618" s="182" t="s">
        <v>7882</v>
      </c>
      <c r="E618" s="180">
        <v>23154009</v>
      </c>
      <c r="F618" s="180">
        <v>58476430</v>
      </c>
    </row>
    <row r="619" spans="1:6" hidden="1" x14ac:dyDescent="0.2">
      <c r="A619" s="182">
        <v>7160</v>
      </c>
      <c r="B619" s="182">
        <v>712091002</v>
      </c>
      <c r="C619" s="182" t="s">
        <v>8405</v>
      </c>
      <c r="D619" s="182" t="s">
        <v>8057</v>
      </c>
      <c r="E619" s="180">
        <v>22024333</v>
      </c>
      <c r="F619" s="180">
        <v>48529402</v>
      </c>
    </row>
    <row r="620" spans="1:6" hidden="1" x14ac:dyDescent="0.2">
      <c r="A620" s="182">
        <v>7160</v>
      </c>
      <c r="B620" s="182">
        <v>712091002</v>
      </c>
      <c r="C620" s="182" t="s">
        <v>8405</v>
      </c>
      <c r="D620" s="182" t="s">
        <v>162</v>
      </c>
      <c r="E620" s="180">
        <v>42443242</v>
      </c>
      <c r="F620" s="180">
        <v>67920977</v>
      </c>
    </row>
    <row r="621" spans="1:6" hidden="1" x14ac:dyDescent="0.2">
      <c r="A621" s="182">
        <v>7160</v>
      </c>
      <c r="B621" s="182">
        <v>712091002</v>
      </c>
      <c r="C621" s="182" t="s">
        <v>8405</v>
      </c>
      <c r="D621" s="182" t="s">
        <v>187</v>
      </c>
      <c r="E621" s="180">
        <v>22093749</v>
      </c>
      <c r="F621" s="180">
        <v>75923839</v>
      </c>
    </row>
    <row r="622" spans="1:6" hidden="1" x14ac:dyDescent="0.2">
      <c r="A622" s="182">
        <v>7160</v>
      </c>
      <c r="B622" s="182">
        <v>712091002</v>
      </c>
      <c r="C622" s="182" t="s">
        <v>8405</v>
      </c>
      <c r="D622" s="182" t="s">
        <v>7960</v>
      </c>
      <c r="E622" s="180">
        <v>0</v>
      </c>
      <c r="F622" s="180">
        <v>22151001</v>
      </c>
    </row>
    <row r="623" spans="1:6" hidden="1" x14ac:dyDescent="0.2">
      <c r="A623" s="182">
        <v>7160</v>
      </c>
      <c r="B623" s="182">
        <v>712091002</v>
      </c>
      <c r="C623" s="182" t="s">
        <v>8405</v>
      </c>
      <c r="D623" s="182" t="s">
        <v>7893</v>
      </c>
      <c r="E623" s="180">
        <v>0</v>
      </c>
      <c r="F623" s="180">
        <v>3897986</v>
      </c>
    </row>
    <row r="624" spans="1:6" hidden="1" x14ac:dyDescent="0.2">
      <c r="A624" s="182">
        <v>7160</v>
      </c>
      <c r="B624" s="182">
        <v>712091002</v>
      </c>
      <c r="C624" s="182" t="s">
        <v>8405</v>
      </c>
      <c r="D624" s="182" t="s">
        <v>8023</v>
      </c>
      <c r="E624" s="180">
        <v>22286148</v>
      </c>
      <c r="F624" s="180">
        <v>51259559</v>
      </c>
    </row>
    <row r="625" spans="1:6" hidden="1" x14ac:dyDescent="0.2">
      <c r="A625" s="182">
        <v>7160</v>
      </c>
      <c r="B625" s="182">
        <v>712091002</v>
      </c>
      <c r="C625" s="182" t="s">
        <v>8405</v>
      </c>
      <c r="D625" s="182" t="s">
        <v>7956</v>
      </c>
      <c r="E625" s="180">
        <v>34001811</v>
      </c>
      <c r="F625" s="180">
        <v>54553187</v>
      </c>
    </row>
    <row r="626" spans="1:6" hidden="1" x14ac:dyDescent="0.2">
      <c r="A626" s="182">
        <v>7160</v>
      </c>
      <c r="B626" s="182">
        <v>712091002</v>
      </c>
      <c r="C626" s="182" t="s">
        <v>8405</v>
      </c>
      <c r="D626" s="182" t="s">
        <v>7898</v>
      </c>
      <c r="E626" s="180">
        <v>0</v>
      </c>
      <c r="F626" s="180">
        <v>51047031</v>
      </c>
    </row>
    <row r="627" spans="1:6" hidden="1" x14ac:dyDescent="0.2">
      <c r="A627" s="182">
        <v>7160</v>
      </c>
      <c r="B627" s="182">
        <v>712091002</v>
      </c>
      <c r="C627" s="182" t="s">
        <v>8405</v>
      </c>
      <c r="D627" s="182" t="s">
        <v>7887</v>
      </c>
      <c r="E627" s="180">
        <v>2885976</v>
      </c>
      <c r="F627" s="180">
        <v>87701618</v>
      </c>
    </row>
    <row r="628" spans="1:6" hidden="1" x14ac:dyDescent="0.2">
      <c r="A628" s="182">
        <v>7160</v>
      </c>
      <c r="B628" s="182">
        <v>712091002</v>
      </c>
      <c r="C628" s="182" t="s">
        <v>8405</v>
      </c>
      <c r="D628" s="182" t="s">
        <v>198</v>
      </c>
      <c r="E628" s="180">
        <v>28597540</v>
      </c>
      <c r="F628" s="180">
        <v>70960767</v>
      </c>
    </row>
    <row r="629" spans="1:6" hidden="1" x14ac:dyDescent="0.2">
      <c r="A629" s="182">
        <v>7160</v>
      </c>
      <c r="B629" s="182">
        <v>712091002</v>
      </c>
      <c r="C629" s="182" t="s">
        <v>8405</v>
      </c>
      <c r="D629" s="182" t="s">
        <v>7889</v>
      </c>
      <c r="E629" s="180">
        <v>0</v>
      </c>
      <c r="F629" s="180">
        <v>18355101</v>
      </c>
    </row>
    <row r="630" spans="1:6" hidden="1" x14ac:dyDescent="0.2">
      <c r="A630" s="182">
        <v>7162</v>
      </c>
      <c r="B630" s="182" t="s">
        <v>7830</v>
      </c>
      <c r="C630" s="182" t="s">
        <v>8406</v>
      </c>
      <c r="D630" s="182" t="s">
        <v>8058</v>
      </c>
      <c r="E630" s="180">
        <v>3434208</v>
      </c>
      <c r="F630" s="180">
        <v>6968016</v>
      </c>
    </row>
    <row r="631" spans="1:6" hidden="1" x14ac:dyDescent="0.2">
      <c r="A631" s="182">
        <v>7163</v>
      </c>
      <c r="B631" s="182">
        <v>744943000</v>
      </c>
      <c r="C631" s="182" t="s">
        <v>8407</v>
      </c>
      <c r="D631" s="182" t="s">
        <v>7926</v>
      </c>
      <c r="E631" s="180">
        <v>0</v>
      </c>
      <c r="F631" s="180">
        <v>29739000</v>
      </c>
    </row>
    <row r="632" spans="1:6" hidden="1" x14ac:dyDescent="0.2">
      <c r="A632" s="182">
        <v>7163</v>
      </c>
      <c r="B632" s="182">
        <v>744943000</v>
      </c>
      <c r="C632" s="182" t="s">
        <v>8407</v>
      </c>
      <c r="D632" s="182" t="s">
        <v>7958</v>
      </c>
      <c r="E632" s="180">
        <v>25060725</v>
      </c>
      <c r="F632" s="180">
        <v>83418026</v>
      </c>
    </row>
    <row r="633" spans="1:6" hidden="1" x14ac:dyDescent="0.2">
      <c r="A633" s="182">
        <v>7168</v>
      </c>
      <c r="B633" s="182" t="s">
        <v>7844</v>
      </c>
      <c r="C633" s="182" t="s">
        <v>8408</v>
      </c>
      <c r="D633" s="182" t="s">
        <v>7961</v>
      </c>
      <c r="E633" s="180">
        <v>21159135</v>
      </c>
      <c r="F633" s="180">
        <v>64118733</v>
      </c>
    </row>
    <row r="634" spans="1:6" hidden="1" x14ac:dyDescent="0.2">
      <c r="A634" s="182">
        <v>7169</v>
      </c>
      <c r="B634" s="182">
        <v>692651006</v>
      </c>
      <c r="C634" s="182" t="s">
        <v>8622</v>
      </c>
      <c r="D634" s="182" t="s">
        <v>187</v>
      </c>
      <c r="E634" s="180">
        <v>9157888</v>
      </c>
      <c r="F634" s="180">
        <v>18581376</v>
      </c>
    </row>
    <row r="635" spans="1:6" hidden="1" x14ac:dyDescent="0.2">
      <c r="A635" s="182">
        <v>7172</v>
      </c>
      <c r="B635" s="182">
        <v>690733005</v>
      </c>
      <c r="C635" s="182" t="s">
        <v>8623</v>
      </c>
      <c r="D635" s="182" t="s">
        <v>8647</v>
      </c>
      <c r="E635" s="180">
        <v>3577300</v>
      </c>
      <c r="F635" s="180">
        <v>7258350</v>
      </c>
    </row>
    <row r="636" spans="1:6" hidden="1" x14ac:dyDescent="0.2">
      <c r="A636" s="182">
        <v>7173</v>
      </c>
      <c r="B636" s="182">
        <v>653686706</v>
      </c>
      <c r="C636" s="182" t="s">
        <v>8409</v>
      </c>
      <c r="D636" s="182" t="s">
        <v>7914</v>
      </c>
      <c r="E636" s="180">
        <v>6206400</v>
      </c>
      <c r="F636" s="180">
        <v>22187879</v>
      </c>
    </row>
    <row r="637" spans="1:6" hidden="1" x14ac:dyDescent="0.2">
      <c r="A637" s="182">
        <v>7174</v>
      </c>
      <c r="B637" s="182">
        <v>691912000</v>
      </c>
      <c r="C637" s="182" t="s">
        <v>8410</v>
      </c>
      <c r="D637" s="182" t="s">
        <v>8059</v>
      </c>
      <c r="E637" s="180">
        <v>6361870</v>
      </c>
      <c r="F637" s="180">
        <v>12908249</v>
      </c>
    </row>
    <row r="638" spans="1:6" hidden="1" x14ac:dyDescent="0.2">
      <c r="A638" s="182">
        <v>7175</v>
      </c>
      <c r="B638" s="182">
        <v>690407000</v>
      </c>
      <c r="C638" s="182" t="s">
        <v>8411</v>
      </c>
      <c r="D638" s="182" t="s">
        <v>7956</v>
      </c>
      <c r="E638" s="180">
        <v>6851245</v>
      </c>
      <c r="F638" s="180">
        <v>13901192</v>
      </c>
    </row>
    <row r="639" spans="1:6" hidden="1" x14ac:dyDescent="0.2">
      <c r="A639" s="182">
        <v>7176</v>
      </c>
      <c r="B639" s="182">
        <v>690709007</v>
      </c>
      <c r="C639" s="182" t="s">
        <v>8412</v>
      </c>
      <c r="D639" s="182" t="s">
        <v>7921</v>
      </c>
      <c r="E639" s="180">
        <v>7297692</v>
      </c>
      <c r="F639" s="180">
        <v>14807034</v>
      </c>
    </row>
    <row r="640" spans="1:6" hidden="1" x14ac:dyDescent="0.2">
      <c r="A640" s="182">
        <v>7177</v>
      </c>
      <c r="B640" s="182">
        <v>690305003</v>
      </c>
      <c r="C640" s="182" t="s">
        <v>8624</v>
      </c>
      <c r="D640" s="182" t="s">
        <v>7906</v>
      </c>
      <c r="E640" s="180">
        <v>40332689</v>
      </c>
      <c r="F640" s="180">
        <v>68284942</v>
      </c>
    </row>
    <row r="641" spans="1:6" hidden="1" x14ac:dyDescent="0.2">
      <c r="A641" s="182">
        <v>7179</v>
      </c>
      <c r="B641" s="182">
        <v>691904008</v>
      </c>
      <c r="C641" s="182" t="s">
        <v>8625</v>
      </c>
      <c r="D641" s="182" t="s">
        <v>8036</v>
      </c>
      <c r="E641" s="180">
        <v>5056871</v>
      </c>
      <c r="F641" s="180">
        <v>10260403</v>
      </c>
    </row>
    <row r="642" spans="1:6" hidden="1" x14ac:dyDescent="0.2">
      <c r="A642" s="182">
        <v>7180</v>
      </c>
      <c r="B642" s="182">
        <v>692525000</v>
      </c>
      <c r="C642" s="182" t="s">
        <v>8413</v>
      </c>
      <c r="D642" s="182" t="s">
        <v>7882</v>
      </c>
      <c r="E642" s="180">
        <v>0</v>
      </c>
      <c r="F642" s="180">
        <v>17722987</v>
      </c>
    </row>
    <row r="643" spans="1:6" hidden="1" x14ac:dyDescent="0.2">
      <c r="A643" s="182">
        <v>7181</v>
      </c>
      <c r="B643" s="182">
        <v>692402006</v>
      </c>
      <c r="C643" s="182" t="s">
        <v>8414</v>
      </c>
      <c r="D643" s="182" t="s">
        <v>8060</v>
      </c>
      <c r="E643" s="180">
        <v>0</v>
      </c>
      <c r="F643" s="180">
        <v>5418506</v>
      </c>
    </row>
    <row r="644" spans="1:6" hidden="1" x14ac:dyDescent="0.2">
      <c r="A644" s="182">
        <v>7184</v>
      </c>
      <c r="B644" s="182">
        <v>691801004</v>
      </c>
      <c r="C644" s="182" t="s">
        <v>8626</v>
      </c>
      <c r="D644" s="182" t="s">
        <v>230</v>
      </c>
      <c r="E644" s="180">
        <v>20605602</v>
      </c>
      <c r="F644" s="180">
        <v>49142916</v>
      </c>
    </row>
    <row r="645" spans="1:6" hidden="1" x14ac:dyDescent="0.2">
      <c r="A645" s="182">
        <v>7186</v>
      </c>
      <c r="B645" s="182">
        <v>691501000</v>
      </c>
      <c r="C645" s="182" t="s">
        <v>8415</v>
      </c>
      <c r="D645" s="182" t="s">
        <v>8032</v>
      </c>
      <c r="E645" s="180">
        <v>5056871</v>
      </c>
      <c r="F645" s="180">
        <v>10260403</v>
      </c>
    </row>
    <row r="646" spans="1:6" hidden="1" x14ac:dyDescent="0.2">
      <c r="A646" s="182">
        <v>7189</v>
      </c>
      <c r="B646" s="182">
        <v>754634006</v>
      </c>
      <c r="C646" s="182" t="s">
        <v>8416</v>
      </c>
      <c r="D646" s="182" t="s">
        <v>7993</v>
      </c>
      <c r="E646" s="180">
        <v>42756924</v>
      </c>
      <c r="F646" s="180">
        <v>107312058</v>
      </c>
    </row>
    <row r="647" spans="1:6" hidden="1" x14ac:dyDescent="0.2">
      <c r="A647" s="182">
        <v>7189</v>
      </c>
      <c r="B647" s="182">
        <v>754634006</v>
      </c>
      <c r="C647" s="182" t="s">
        <v>8416</v>
      </c>
      <c r="D647" s="182" t="s">
        <v>7997</v>
      </c>
      <c r="E647" s="180">
        <v>22392414</v>
      </c>
      <c r="F647" s="180">
        <v>51356429</v>
      </c>
    </row>
    <row r="648" spans="1:6" hidden="1" x14ac:dyDescent="0.2">
      <c r="A648" s="182">
        <v>7189</v>
      </c>
      <c r="B648" s="182">
        <v>754634006</v>
      </c>
      <c r="C648" s="182" t="s">
        <v>8416</v>
      </c>
      <c r="D648" s="182" t="s">
        <v>7999</v>
      </c>
      <c r="E648" s="180">
        <v>17776164</v>
      </c>
      <c r="F648" s="180">
        <v>45307691</v>
      </c>
    </row>
    <row r="649" spans="1:6" hidden="1" x14ac:dyDescent="0.2">
      <c r="A649" s="182">
        <v>7190</v>
      </c>
      <c r="B649" s="182" t="s">
        <v>7855</v>
      </c>
      <c r="C649" s="182" t="s">
        <v>8417</v>
      </c>
      <c r="D649" s="182" t="s">
        <v>7958</v>
      </c>
      <c r="E649" s="180">
        <v>25210397</v>
      </c>
      <c r="F649" s="180">
        <v>77456059</v>
      </c>
    </row>
    <row r="650" spans="1:6" hidden="1" x14ac:dyDescent="0.2">
      <c r="A650" s="182">
        <v>7194</v>
      </c>
      <c r="B650" s="182">
        <v>690204002</v>
      </c>
      <c r="C650" s="182" t="s">
        <v>8418</v>
      </c>
      <c r="D650" s="182" t="s">
        <v>8061</v>
      </c>
      <c r="E650" s="180">
        <v>12626940</v>
      </c>
      <c r="F650" s="180">
        <v>35841634</v>
      </c>
    </row>
    <row r="651" spans="1:6" hidden="1" x14ac:dyDescent="0.2">
      <c r="A651" s="182">
        <v>7195</v>
      </c>
      <c r="B651" s="182">
        <v>690726009</v>
      </c>
      <c r="C651" s="182" t="s">
        <v>8419</v>
      </c>
      <c r="D651" s="182" t="s">
        <v>7947</v>
      </c>
      <c r="E651" s="180">
        <v>17245560</v>
      </c>
      <c r="F651" s="180">
        <v>17345160</v>
      </c>
    </row>
    <row r="652" spans="1:6" hidden="1" x14ac:dyDescent="0.2">
      <c r="A652" s="182">
        <v>7196</v>
      </c>
      <c r="B652" s="182">
        <v>690720000</v>
      </c>
      <c r="C652" s="182" t="s">
        <v>8420</v>
      </c>
      <c r="D652" s="182" t="s">
        <v>7944</v>
      </c>
      <c r="E652" s="180">
        <v>5008220</v>
      </c>
      <c r="F652" s="180">
        <v>10161690</v>
      </c>
    </row>
    <row r="653" spans="1:6" hidden="1" x14ac:dyDescent="0.2">
      <c r="A653" s="182">
        <v>7197</v>
      </c>
      <c r="B653" s="182">
        <v>690414007</v>
      </c>
      <c r="C653" s="182" t="s">
        <v>8421</v>
      </c>
      <c r="D653" s="182" t="s">
        <v>8005</v>
      </c>
      <c r="E653" s="180">
        <v>4730622</v>
      </c>
      <c r="F653" s="180">
        <v>9598443</v>
      </c>
    </row>
    <row r="654" spans="1:6" hidden="1" x14ac:dyDescent="0.2">
      <c r="A654" s="182">
        <v>7198</v>
      </c>
      <c r="B654" s="182">
        <v>690725002</v>
      </c>
      <c r="C654" s="182" t="s">
        <v>8422</v>
      </c>
      <c r="D654" s="182" t="s">
        <v>7895</v>
      </c>
      <c r="E654" s="180">
        <v>4292760</v>
      </c>
      <c r="F654" s="180">
        <v>8585520</v>
      </c>
    </row>
    <row r="655" spans="1:6" hidden="1" x14ac:dyDescent="0.2">
      <c r="A655" s="182">
        <v>7200</v>
      </c>
      <c r="B655" s="182">
        <v>692553004</v>
      </c>
      <c r="C655" s="182" t="s">
        <v>8423</v>
      </c>
      <c r="D655" s="182" t="s">
        <v>7949</v>
      </c>
      <c r="E655" s="180">
        <v>9730256</v>
      </c>
      <c r="F655" s="180">
        <v>29190768</v>
      </c>
    </row>
    <row r="656" spans="1:6" hidden="1" x14ac:dyDescent="0.2">
      <c r="A656" s="182">
        <v>7201</v>
      </c>
      <c r="B656" s="182">
        <v>692105001</v>
      </c>
      <c r="C656" s="182" t="s">
        <v>8424</v>
      </c>
      <c r="D656" s="182" t="s">
        <v>8062</v>
      </c>
      <c r="E656" s="180">
        <v>5709371</v>
      </c>
      <c r="F656" s="180">
        <v>17128113</v>
      </c>
    </row>
    <row r="657" spans="1:6" hidden="1" x14ac:dyDescent="0.2">
      <c r="A657" s="182">
        <v>7202</v>
      </c>
      <c r="B657" s="182">
        <v>690728001</v>
      </c>
      <c r="C657" s="182" t="s">
        <v>8425</v>
      </c>
      <c r="D657" s="182" t="s">
        <v>7972</v>
      </c>
      <c r="E657" s="180">
        <v>5008220</v>
      </c>
      <c r="F657" s="180">
        <v>10161690</v>
      </c>
    </row>
    <row r="658" spans="1:6" hidden="1" x14ac:dyDescent="0.2">
      <c r="A658" s="182">
        <v>7203</v>
      </c>
      <c r="B658" s="182">
        <v>690708000</v>
      </c>
      <c r="C658" s="182" t="s">
        <v>8426</v>
      </c>
      <c r="D658" s="182" t="s">
        <v>8000</v>
      </c>
      <c r="E658" s="180">
        <v>0</v>
      </c>
      <c r="F658" s="180">
        <v>6646854</v>
      </c>
    </row>
    <row r="659" spans="1:6" hidden="1" x14ac:dyDescent="0.2">
      <c r="A659" s="182">
        <v>7204</v>
      </c>
      <c r="B659" s="182">
        <v>690718006</v>
      </c>
      <c r="C659" s="182" t="s">
        <v>8427</v>
      </c>
      <c r="D659" s="182" t="s">
        <v>7937</v>
      </c>
      <c r="E659" s="180">
        <v>6439140</v>
      </c>
      <c r="F659" s="180">
        <v>19317420</v>
      </c>
    </row>
    <row r="660" spans="1:6" hidden="1" x14ac:dyDescent="0.2">
      <c r="A660" s="182">
        <v>7205</v>
      </c>
      <c r="B660" s="182" t="s">
        <v>7847</v>
      </c>
      <c r="C660" s="182" t="s">
        <v>8627</v>
      </c>
      <c r="D660" s="182" t="s">
        <v>8007</v>
      </c>
      <c r="E660" s="180">
        <v>8502520</v>
      </c>
      <c r="F660" s="180">
        <v>11364360</v>
      </c>
    </row>
    <row r="661" spans="1:6" hidden="1" x14ac:dyDescent="0.2">
      <c r="A661" s="182">
        <v>7206</v>
      </c>
      <c r="B661" s="182">
        <v>692548000</v>
      </c>
      <c r="C661" s="182" t="s">
        <v>8428</v>
      </c>
      <c r="D661" s="182" t="s">
        <v>7967</v>
      </c>
      <c r="E661" s="180">
        <v>22195714</v>
      </c>
      <c r="F661" s="180">
        <v>50048137</v>
      </c>
    </row>
    <row r="662" spans="1:6" hidden="1" x14ac:dyDescent="0.2">
      <c r="A662" s="182">
        <v>7207</v>
      </c>
      <c r="B662" s="182">
        <v>690506009</v>
      </c>
      <c r="C662" s="182" t="s">
        <v>8429</v>
      </c>
      <c r="D662" s="182" t="s">
        <v>7887</v>
      </c>
      <c r="E662" s="180">
        <v>6439140</v>
      </c>
      <c r="F662" s="180">
        <v>13065030</v>
      </c>
    </row>
    <row r="663" spans="1:6" hidden="1" x14ac:dyDescent="0.2">
      <c r="A663" s="182">
        <v>7208</v>
      </c>
      <c r="B663" s="182">
        <v>692554000</v>
      </c>
      <c r="C663" s="182" t="s">
        <v>8430</v>
      </c>
      <c r="D663" s="182" t="s">
        <v>8006</v>
      </c>
      <c r="E663" s="180">
        <v>4006576</v>
      </c>
      <c r="F663" s="180">
        <v>8129352</v>
      </c>
    </row>
    <row r="664" spans="1:6" hidden="1" x14ac:dyDescent="0.2">
      <c r="A664" s="182">
        <v>7209</v>
      </c>
      <c r="B664" s="182">
        <v>830175008</v>
      </c>
      <c r="C664" s="182" t="s">
        <v>8431</v>
      </c>
      <c r="D664" s="182" t="s">
        <v>7905</v>
      </c>
      <c r="E664" s="180">
        <v>0</v>
      </c>
      <c r="F664" s="180">
        <v>5088684</v>
      </c>
    </row>
    <row r="665" spans="1:6" hidden="1" x14ac:dyDescent="0.2">
      <c r="A665" s="182">
        <v>7211</v>
      </c>
      <c r="B665" s="182">
        <v>690731002</v>
      </c>
      <c r="C665" s="182" t="s">
        <v>8432</v>
      </c>
      <c r="D665" s="182" t="s">
        <v>8063</v>
      </c>
      <c r="E665" s="180">
        <v>2861840</v>
      </c>
      <c r="F665" s="180">
        <v>8585520</v>
      </c>
    </row>
    <row r="666" spans="1:6" hidden="1" x14ac:dyDescent="0.2">
      <c r="A666" s="182">
        <v>7212</v>
      </c>
      <c r="B666" s="182">
        <v>690408007</v>
      </c>
      <c r="C666" s="182" t="s">
        <v>8433</v>
      </c>
      <c r="D666" s="182" t="s">
        <v>8064</v>
      </c>
      <c r="E666" s="180">
        <v>10037094</v>
      </c>
      <c r="F666" s="180">
        <v>26667594</v>
      </c>
    </row>
    <row r="667" spans="1:6" hidden="1" x14ac:dyDescent="0.2">
      <c r="A667" s="182">
        <v>7215</v>
      </c>
      <c r="B667" s="182">
        <v>692207009</v>
      </c>
      <c r="C667" s="182" t="s">
        <v>8434</v>
      </c>
      <c r="D667" s="182" t="s">
        <v>8065</v>
      </c>
      <c r="E667" s="180">
        <v>4078122</v>
      </c>
      <c r="F667" s="180">
        <v>8274519</v>
      </c>
    </row>
    <row r="668" spans="1:6" hidden="1" x14ac:dyDescent="0.2">
      <c r="A668" s="182">
        <v>7217</v>
      </c>
      <c r="B668" s="182">
        <v>690104008</v>
      </c>
      <c r="C668" s="182" t="s">
        <v>8435</v>
      </c>
      <c r="D668" s="182" t="s">
        <v>8066</v>
      </c>
      <c r="E668" s="180">
        <v>3663155</v>
      </c>
      <c r="F668" s="180">
        <v>7432550</v>
      </c>
    </row>
    <row r="669" spans="1:6" hidden="1" x14ac:dyDescent="0.2">
      <c r="A669" s="182">
        <v>7219</v>
      </c>
      <c r="B669" s="182">
        <v>690722003</v>
      </c>
      <c r="C669" s="182" t="s">
        <v>8436</v>
      </c>
      <c r="D669" s="182" t="s">
        <v>8067</v>
      </c>
      <c r="E669" s="180">
        <v>5723680</v>
      </c>
      <c r="F669" s="180">
        <v>11613360</v>
      </c>
    </row>
    <row r="670" spans="1:6" hidden="1" x14ac:dyDescent="0.2">
      <c r="A670" s="182">
        <v>7220</v>
      </c>
      <c r="B670" s="182">
        <v>690714000</v>
      </c>
      <c r="C670" s="182" t="s">
        <v>8628</v>
      </c>
      <c r="D670" s="182" t="s">
        <v>7978</v>
      </c>
      <c r="E670" s="180">
        <v>0</v>
      </c>
      <c r="F670" s="180">
        <v>178450</v>
      </c>
    </row>
    <row r="671" spans="1:6" hidden="1" x14ac:dyDescent="0.2">
      <c r="A671" s="182">
        <v>7222</v>
      </c>
      <c r="B671" s="182" t="s">
        <v>7833</v>
      </c>
      <c r="C671" s="182" t="s">
        <v>8437</v>
      </c>
      <c r="D671" s="182" t="s">
        <v>8052</v>
      </c>
      <c r="E671" s="180">
        <v>141930</v>
      </c>
      <c r="F671" s="180">
        <v>4893746</v>
      </c>
    </row>
    <row r="672" spans="1:6" hidden="1" x14ac:dyDescent="0.2">
      <c r="A672" s="182">
        <v>7223</v>
      </c>
      <c r="B672" s="182">
        <v>690614006</v>
      </c>
      <c r="C672" s="182" t="s">
        <v>8438</v>
      </c>
      <c r="D672" s="182" t="s">
        <v>8025</v>
      </c>
      <c r="E672" s="180">
        <v>4149668</v>
      </c>
      <c r="F672" s="180">
        <v>8419686</v>
      </c>
    </row>
    <row r="673" spans="1:6" hidden="1" x14ac:dyDescent="0.2">
      <c r="A673" s="182">
        <v>7224</v>
      </c>
      <c r="B673" s="182" t="s">
        <v>7846</v>
      </c>
      <c r="C673" s="182" t="s">
        <v>8439</v>
      </c>
      <c r="D673" s="182" t="s">
        <v>7897</v>
      </c>
      <c r="E673" s="180">
        <v>10016440</v>
      </c>
      <c r="F673" s="180">
        <v>10161690</v>
      </c>
    </row>
    <row r="674" spans="1:6" hidden="1" x14ac:dyDescent="0.2">
      <c r="A674" s="182">
        <v>7225</v>
      </c>
      <c r="B674" s="182">
        <v>690505002</v>
      </c>
      <c r="C674" s="182" t="s">
        <v>8440</v>
      </c>
      <c r="D674" s="182" t="s">
        <v>8046</v>
      </c>
      <c r="E674" s="180">
        <v>5723680</v>
      </c>
      <c r="F674" s="180">
        <v>5806680</v>
      </c>
    </row>
    <row r="675" spans="1:6" hidden="1" x14ac:dyDescent="0.2">
      <c r="A675" s="182">
        <v>7226</v>
      </c>
      <c r="B675" s="182">
        <v>692550005</v>
      </c>
      <c r="C675" s="182" t="s">
        <v>8441</v>
      </c>
      <c r="D675" s="182" t="s">
        <v>7896</v>
      </c>
      <c r="E675" s="180">
        <v>6439140</v>
      </c>
      <c r="F675" s="180">
        <v>19317420</v>
      </c>
    </row>
    <row r="676" spans="1:6" hidden="1" x14ac:dyDescent="0.2">
      <c r="A676" s="182">
        <v>7228</v>
      </c>
      <c r="B676" s="182">
        <v>690509008</v>
      </c>
      <c r="C676" s="182" t="s">
        <v>8442</v>
      </c>
      <c r="D676" s="182" t="s">
        <v>8026</v>
      </c>
      <c r="E676" s="180">
        <v>6215058</v>
      </c>
      <c r="F676" s="180">
        <v>6305184</v>
      </c>
    </row>
    <row r="677" spans="1:6" hidden="1" x14ac:dyDescent="0.2">
      <c r="A677" s="182">
        <v>7229</v>
      </c>
      <c r="B677" s="182">
        <v>690303000</v>
      </c>
      <c r="C677" s="182" t="s">
        <v>8443</v>
      </c>
      <c r="D677" s="182" t="s">
        <v>7953</v>
      </c>
      <c r="E677" s="180">
        <v>5056871</v>
      </c>
      <c r="F677" s="180">
        <v>15170613</v>
      </c>
    </row>
    <row r="678" spans="1:6" hidden="1" x14ac:dyDescent="0.2">
      <c r="A678" s="182">
        <v>7231</v>
      </c>
      <c r="B678" s="182">
        <v>692555007</v>
      </c>
      <c r="C678" s="182" t="s">
        <v>8629</v>
      </c>
      <c r="D678" s="182" t="s">
        <v>250</v>
      </c>
      <c r="E678" s="180">
        <v>6439140</v>
      </c>
      <c r="F678" s="180">
        <v>13085994</v>
      </c>
    </row>
    <row r="679" spans="1:6" hidden="1" x14ac:dyDescent="0.2">
      <c r="A679" s="182">
        <v>7232</v>
      </c>
      <c r="B679" s="182">
        <v>691601005</v>
      </c>
      <c r="C679" s="182" t="s">
        <v>8444</v>
      </c>
      <c r="D679" s="182" t="s">
        <v>8021</v>
      </c>
      <c r="E679" s="180">
        <v>5056871</v>
      </c>
      <c r="F679" s="180">
        <v>10260403</v>
      </c>
    </row>
    <row r="680" spans="1:6" hidden="1" x14ac:dyDescent="0.2">
      <c r="A680" s="182">
        <v>7233</v>
      </c>
      <c r="B680" s="182" t="s">
        <v>7831</v>
      </c>
      <c r="C680" s="182" t="s">
        <v>8630</v>
      </c>
      <c r="D680" s="182" t="s">
        <v>8068</v>
      </c>
      <c r="E680" s="180">
        <v>5056871</v>
      </c>
      <c r="F680" s="180">
        <v>10260403</v>
      </c>
    </row>
    <row r="681" spans="1:6" hidden="1" x14ac:dyDescent="0.2">
      <c r="A681" s="182">
        <v>7234</v>
      </c>
      <c r="B681" s="182">
        <v>691109003</v>
      </c>
      <c r="C681" s="182" t="s">
        <v>8445</v>
      </c>
      <c r="D681" s="182" t="s">
        <v>7894</v>
      </c>
      <c r="E681" s="180">
        <v>4292760</v>
      </c>
      <c r="F681" s="180">
        <v>8710020</v>
      </c>
    </row>
    <row r="682" spans="1:6" hidden="1" x14ac:dyDescent="0.2">
      <c r="A682" s="182">
        <v>7235</v>
      </c>
      <c r="B682" s="182">
        <v>690802007</v>
      </c>
      <c r="C682" s="182" t="s">
        <v>8446</v>
      </c>
      <c r="D682" s="182" t="s">
        <v>8069</v>
      </c>
      <c r="E682" s="180">
        <v>2861840</v>
      </c>
      <c r="F682" s="180">
        <v>5806680</v>
      </c>
    </row>
    <row r="683" spans="1:6" hidden="1" x14ac:dyDescent="0.2">
      <c r="A683" s="182">
        <v>7236</v>
      </c>
      <c r="B683" s="182">
        <v>690719002</v>
      </c>
      <c r="C683" s="182" t="s">
        <v>8447</v>
      </c>
      <c r="D683" s="182" t="s">
        <v>8070</v>
      </c>
      <c r="E683" s="180">
        <v>9157888</v>
      </c>
      <c r="F683" s="180">
        <v>9290688</v>
      </c>
    </row>
    <row r="684" spans="1:6" hidden="1" x14ac:dyDescent="0.2">
      <c r="A684" s="182">
        <v>7239</v>
      </c>
      <c r="B684" s="182">
        <v>691906000</v>
      </c>
      <c r="C684" s="182" t="s">
        <v>8631</v>
      </c>
      <c r="D684" s="182" t="s">
        <v>7963</v>
      </c>
      <c r="E684" s="180">
        <v>4893746</v>
      </c>
      <c r="F684" s="180">
        <v>9929422</v>
      </c>
    </row>
    <row r="685" spans="1:6" hidden="1" x14ac:dyDescent="0.2">
      <c r="A685" s="182">
        <v>7240</v>
      </c>
      <c r="B685" s="182">
        <v>691204006</v>
      </c>
      <c r="C685" s="182" t="s">
        <v>8448</v>
      </c>
      <c r="D685" s="182" t="s">
        <v>7909</v>
      </c>
      <c r="E685" s="180">
        <v>5709371</v>
      </c>
      <c r="F685" s="180">
        <v>11584327</v>
      </c>
    </row>
    <row r="686" spans="1:6" hidden="1" x14ac:dyDescent="0.2">
      <c r="A686" s="182">
        <v>7243</v>
      </c>
      <c r="B686" s="182">
        <v>692648005</v>
      </c>
      <c r="C686" s="182" t="s">
        <v>8449</v>
      </c>
      <c r="D686" s="182" t="s">
        <v>7935</v>
      </c>
      <c r="E686" s="180">
        <v>6361870</v>
      </c>
      <c r="F686" s="180">
        <v>12908249</v>
      </c>
    </row>
    <row r="687" spans="1:6" hidden="1" x14ac:dyDescent="0.2">
      <c r="A687" s="182">
        <v>7244</v>
      </c>
      <c r="B687" s="182">
        <v>690907003</v>
      </c>
      <c r="C687" s="182" t="s">
        <v>8450</v>
      </c>
      <c r="D687" s="182" t="s">
        <v>8071</v>
      </c>
      <c r="E687" s="180">
        <v>6439140</v>
      </c>
      <c r="F687" s="180">
        <v>13065030</v>
      </c>
    </row>
    <row r="688" spans="1:6" hidden="1" x14ac:dyDescent="0.2">
      <c r="A688" s="182">
        <v>7245</v>
      </c>
      <c r="B688" s="182">
        <v>692549007</v>
      </c>
      <c r="C688" s="182" t="s">
        <v>8451</v>
      </c>
      <c r="D688" s="182" t="s">
        <v>7951</v>
      </c>
      <c r="E688" s="180">
        <v>8585520</v>
      </c>
      <c r="F688" s="180">
        <v>17420040</v>
      </c>
    </row>
    <row r="689" spans="1:6" hidden="1" x14ac:dyDescent="0.2">
      <c r="A689" s="182">
        <v>7246</v>
      </c>
      <c r="B689" s="182">
        <v>690813009</v>
      </c>
      <c r="C689" s="182" t="s">
        <v>8452</v>
      </c>
      <c r="D689" s="182" t="s">
        <v>8072</v>
      </c>
      <c r="E689" s="180">
        <v>2861840</v>
      </c>
      <c r="F689" s="180">
        <v>5806680</v>
      </c>
    </row>
    <row r="690" spans="1:6" hidden="1" x14ac:dyDescent="0.2">
      <c r="A690" s="182">
        <v>7247</v>
      </c>
      <c r="B690" s="182">
        <v>690404001</v>
      </c>
      <c r="C690" s="182" t="s">
        <v>8453</v>
      </c>
      <c r="D690" s="182" t="s">
        <v>7952</v>
      </c>
      <c r="E690" s="180">
        <v>5056871</v>
      </c>
      <c r="F690" s="180">
        <v>10260403</v>
      </c>
    </row>
    <row r="691" spans="1:6" hidden="1" x14ac:dyDescent="0.2">
      <c r="A691" s="182">
        <v>7248</v>
      </c>
      <c r="B691" s="182">
        <v>690715007</v>
      </c>
      <c r="C691" s="182" t="s">
        <v>8454</v>
      </c>
      <c r="D691" s="182" t="s">
        <v>7942</v>
      </c>
      <c r="E691" s="180">
        <v>12645540</v>
      </c>
      <c r="F691" s="180">
        <v>38045790</v>
      </c>
    </row>
    <row r="692" spans="1:6" hidden="1" x14ac:dyDescent="0.2">
      <c r="A692" s="182">
        <v>7250</v>
      </c>
      <c r="B692" s="182">
        <v>690817004</v>
      </c>
      <c r="C692" s="182" t="s">
        <v>8455</v>
      </c>
      <c r="D692" s="182" t="s">
        <v>8073</v>
      </c>
      <c r="E692" s="180">
        <v>2861840</v>
      </c>
      <c r="F692" s="180">
        <v>5806680</v>
      </c>
    </row>
    <row r="693" spans="1:6" hidden="1" x14ac:dyDescent="0.2">
      <c r="A693" s="182">
        <v>7251</v>
      </c>
      <c r="B693" s="182">
        <v>691409007</v>
      </c>
      <c r="C693" s="182" t="s">
        <v>8456</v>
      </c>
      <c r="D693" s="182" t="s">
        <v>7911</v>
      </c>
      <c r="E693" s="180">
        <v>6851245</v>
      </c>
      <c r="F693" s="180">
        <v>13901192</v>
      </c>
    </row>
    <row r="694" spans="1:6" hidden="1" x14ac:dyDescent="0.2">
      <c r="A694" s="182">
        <v>7252</v>
      </c>
      <c r="B694" s="182">
        <v>691707008</v>
      </c>
      <c r="C694" s="182" t="s">
        <v>8457</v>
      </c>
      <c r="D694" s="182" t="s">
        <v>8074</v>
      </c>
      <c r="E694" s="180">
        <v>4893746</v>
      </c>
      <c r="F694" s="180">
        <v>9929422</v>
      </c>
    </row>
    <row r="695" spans="1:6" hidden="1" x14ac:dyDescent="0.2">
      <c r="A695" s="182">
        <v>7253</v>
      </c>
      <c r="B695" s="182">
        <v>691001008</v>
      </c>
      <c r="C695" s="182" t="s">
        <v>8458</v>
      </c>
      <c r="D695" s="182" t="s">
        <v>7914</v>
      </c>
      <c r="E695" s="180">
        <v>6868416</v>
      </c>
      <c r="F695" s="180">
        <v>13936032</v>
      </c>
    </row>
    <row r="696" spans="1:6" hidden="1" x14ac:dyDescent="0.2">
      <c r="A696" s="182">
        <v>7255</v>
      </c>
      <c r="B696" s="182">
        <v>691901009</v>
      </c>
      <c r="C696" s="182" t="s">
        <v>8459</v>
      </c>
      <c r="D696" s="182" t="s">
        <v>8035</v>
      </c>
      <c r="E696" s="180">
        <v>5056871</v>
      </c>
      <c r="F696" s="180">
        <v>10260403</v>
      </c>
    </row>
    <row r="697" spans="1:6" hidden="1" x14ac:dyDescent="0.2">
      <c r="A697" s="182">
        <v>7256</v>
      </c>
      <c r="B697" s="182">
        <v>692539001</v>
      </c>
      <c r="C697" s="182" t="s">
        <v>8460</v>
      </c>
      <c r="D697" s="182" t="s">
        <v>7982</v>
      </c>
      <c r="E697" s="180">
        <v>8585520</v>
      </c>
      <c r="F697" s="180">
        <v>25756560</v>
      </c>
    </row>
    <row r="698" spans="1:6" hidden="1" x14ac:dyDescent="0.2">
      <c r="A698" s="182">
        <v>7257</v>
      </c>
      <c r="B698" s="182">
        <v>691005003</v>
      </c>
      <c r="C698" s="182" t="s">
        <v>8632</v>
      </c>
      <c r="D698" s="182" t="s">
        <v>7992</v>
      </c>
      <c r="E698" s="180">
        <v>4417260</v>
      </c>
      <c r="F698" s="180">
        <v>8710020</v>
      </c>
    </row>
    <row r="699" spans="1:6" hidden="1" x14ac:dyDescent="0.2">
      <c r="A699" s="182">
        <v>7259</v>
      </c>
      <c r="B699" s="182">
        <v>691502007</v>
      </c>
      <c r="C699" s="182" t="s">
        <v>8461</v>
      </c>
      <c r="D699" s="182" t="s">
        <v>8075</v>
      </c>
      <c r="E699" s="180">
        <v>5709371</v>
      </c>
      <c r="F699" s="180">
        <v>11584327</v>
      </c>
    </row>
    <row r="700" spans="1:6" hidden="1" x14ac:dyDescent="0.2">
      <c r="A700" s="182">
        <v>7260</v>
      </c>
      <c r="B700" s="182">
        <v>691401006</v>
      </c>
      <c r="C700" s="182" t="s">
        <v>8462</v>
      </c>
      <c r="D700" s="182" t="s">
        <v>8076</v>
      </c>
      <c r="E700" s="180">
        <v>4893746</v>
      </c>
      <c r="F700" s="180">
        <v>9929422</v>
      </c>
    </row>
    <row r="701" spans="1:6" hidden="1" x14ac:dyDescent="0.2">
      <c r="A701" s="182">
        <v>7263</v>
      </c>
      <c r="B701" s="182">
        <v>691905004</v>
      </c>
      <c r="C701" s="182" t="s">
        <v>8463</v>
      </c>
      <c r="D701" s="182" t="s">
        <v>8034</v>
      </c>
      <c r="E701" s="180">
        <v>5056871</v>
      </c>
      <c r="F701" s="180">
        <v>10260403</v>
      </c>
    </row>
    <row r="702" spans="1:6" hidden="1" x14ac:dyDescent="0.2">
      <c r="A702" s="182">
        <v>7264</v>
      </c>
      <c r="B702" s="182">
        <v>691702006</v>
      </c>
      <c r="C702" s="182" t="s">
        <v>8464</v>
      </c>
      <c r="D702" s="182" t="s">
        <v>8077</v>
      </c>
      <c r="E702" s="180">
        <v>9787492</v>
      </c>
      <c r="F702" s="180">
        <v>9929422</v>
      </c>
    </row>
    <row r="703" spans="1:6" hidden="1" x14ac:dyDescent="0.2">
      <c r="A703" s="182">
        <v>7265</v>
      </c>
      <c r="B703" s="182">
        <v>691605000</v>
      </c>
      <c r="C703" s="182" t="s">
        <v>8465</v>
      </c>
      <c r="D703" s="182" t="s">
        <v>7901</v>
      </c>
      <c r="E703" s="180">
        <v>5056871</v>
      </c>
      <c r="F703" s="180">
        <v>10260403</v>
      </c>
    </row>
    <row r="704" spans="1:6" hidden="1" x14ac:dyDescent="0.2">
      <c r="A704" s="182">
        <v>7267</v>
      </c>
      <c r="B704" s="182" t="s">
        <v>7841</v>
      </c>
      <c r="C704" s="182" t="s">
        <v>8466</v>
      </c>
      <c r="D704" s="182" t="s">
        <v>7893</v>
      </c>
      <c r="E704" s="180">
        <v>9298118</v>
      </c>
      <c r="F704" s="180">
        <v>18865903</v>
      </c>
    </row>
    <row r="705" spans="1:6" hidden="1" x14ac:dyDescent="0.2">
      <c r="A705" s="182">
        <v>7268</v>
      </c>
      <c r="B705" s="182">
        <v>691415007</v>
      </c>
      <c r="C705" s="182" t="s">
        <v>8467</v>
      </c>
      <c r="D705" s="182" t="s">
        <v>8033</v>
      </c>
      <c r="E705" s="180">
        <v>5709371</v>
      </c>
      <c r="F705" s="180">
        <v>11584327</v>
      </c>
    </row>
    <row r="706" spans="1:6" hidden="1" x14ac:dyDescent="0.2">
      <c r="A706" s="182">
        <v>7269</v>
      </c>
      <c r="B706" s="182">
        <v>691908003</v>
      </c>
      <c r="C706" s="182" t="s">
        <v>8633</v>
      </c>
      <c r="D706" s="182" t="s">
        <v>8001</v>
      </c>
      <c r="E706" s="180">
        <v>5056871</v>
      </c>
      <c r="F706" s="180">
        <v>10059403</v>
      </c>
    </row>
    <row r="707" spans="1:6" hidden="1" x14ac:dyDescent="0.2">
      <c r="A707" s="182">
        <v>7270</v>
      </c>
      <c r="B707" s="182">
        <v>691301001</v>
      </c>
      <c r="C707" s="182" t="s">
        <v>8468</v>
      </c>
      <c r="D707" s="182" t="s">
        <v>7999</v>
      </c>
      <c r="E707" s="180">
        <v>5008220</v>
      </c>
      <c r="F707" s="180">
        <v>10161690</v>
      </c>
    </row>
    <row r="708" spans="1:6" hidden="1" x14ac:dyDescent="0.2">
      <c r="A708" s="182">
        <v>7271</v>
      </c>
      <c r="B708" s="182">
        <v>690902001</v>
      </c>
      <c r="C708" s="182" t="s">
        <v>8469</v>
      </c>
      <c r="D708" s="182" t="s">
        <v>8078</v>
      </c>
      <c r="E708" s="180">
        <v>2861840</v>
      </c>
      <c r="F708" s="180">
        <v>5806680</v>
      </c>
    </row>
    <row r="709" spans="1:6" hidden="1" x14ac:dyDescent="0.2">
      <c r="A709" s="182">
        <v>7273</v>
      </c>
      <c r="B709" s="182">
        <v>691414000</v>
      </c>
      <c r="C709" s="182" t="s">
        <v>8470</v>
      </c>
      <c r="D709" s="182" t="s">
        <v>8079</v>
      </c>
      <c r="E709" s="180">
        <v>4893746</v>
      </c>
      <c r="F709" s="180">
        <v>9929422</v>
      </c>
    </row>
    <row r="710" spans="1:6" hidden="1" x14ac:dyDescent="0.2">
      <c r="A710" s="182">
        <v>7275</v>
      </c>
      <c r="B710" s="182">
        <v>691105008</v>
      </c>
      <c r="C710" s="182" t="s">
        <v>8471</v>
      </c>
      <c r="D710" s="182" t="s">
        <v>7998</v>
      </c>
      <c r="E710" s="180">
        <v>5008220</v>
      </c>
      <c r="F710" s="180">
        <v>10105957</v>
      </c>
    </row>
    <row r="711" spans="1:6" hidden="1" x14ac:dyDescent="0.2">
      <c r="A711" s="182">
        <v>7276</v>
      </c>
      <c r="B711" s="182">
        <v>691101002</v>
      </c>
      <c r="C711" s="182" t="s">
        <v>8472</v>
      </c>
      <c r="D711" s="182" t="s">
        <v>8023</v>
      </c>
      <c r="E711" s="180">
        <v>4292760</v>
      </c>
      <c r="F711" s="180">
        <v>8710020</v>
      </c>
    </row>
    <row r="712" spans="1:6" hidden="1" x14ac:dyDescent="0.2">
      <c r="A712" s="182">
        <v>7279</v>
      </c>
      <c r="B712" s="182">
        <v>690730006</v>
      </c>
      <c r="C712" s="182" t="s">
        <v>8473</v>
      </c>
      <c r="D712" s="182" t="s">
        <v>8080</v>
      </c>
      <c r="E712" s="180">
        <v>4292760</v>
      </c>
      <c r="F712" s="180">
        <v>8710020</v>
      </c>
    </row>
    <row r="713" spans="1:6" hidden="1" x14ac:dyDescent="0.2">
      <c r="A713" s="182">
        <v>7280</v>
      </c>
      <c r="B713" s="182">
        <v>690205009</v>
      </c>
      <c r="C713" s="182" t="s">
        <v>8474</v>
      </c>
      <c r="D713" s="182" t="s">
        <v>7983</v>
      </c>
      <c r="E713" s="180">
        <v>5580588</v>
      </c>
      <c r="F713" s="180">
        <v>11323026</v>
      </c>
    </row>
    <row r="714" spans="1:6" hidden="1" x14ac:dyDescent="0.2">
      <c r="A714" s="182">
        <v>7282</v>
      </c>
      <c r="B714" s="182">
        <v>691603008</v>
      </c>
      <c r="C714" s="182" t="s">
        <v>8475</v>
      </c>
      <c r="D714" s="182" t="s">
        <v>7991</v>
      </c>
      <c r="E714" s="180">
        <v>5677891</v>
      </c>
      <c r="F714" s="180">
        <v>11520454</v>
      </c>
    </row>
    <row r="715" spans="1:6" hidden="1" x14ac:dyDescent="0.2">
      <c r="A715" s="182">
        <v>7283</v>
      </c>
      <c r="B715" s="182" t="s">
        <v>7840</v>
      </c>
      <c r="C715" s="182" t="s">
        <v>8476</v>
      </c>
      <c r="D715" s="182" t="s">
        <v>7943</v>
      </c>
      <c r="E715" s="180">
        <v>5709371</v>
      </c>
      <c r="F715" s="180">
        <v>11584327</v>
      </c>
    </row>
    <row r="716" spans="1:6" hidden="1" x14ac:dyDescent="0.2">
      <c r="A716" s="182">
        <v>7284</v>
      </c>
      <c r="B716" s="182">
        <v>691505006</v>
      </c>
      <c r="C716" s="182" t="s">
        <v>8477</v>
      </c>
      <c r="D716" s="182" t="s">
        <v>8022</v>
      </c>
      <c r="E716" s="180">
        <v>4730622</v>
      </c>
      <c r="F716" s="180">
        <v>9598443</v>
      </c>
    </row>
    <row r="717" spans="1:6" hidden="1" x14ac:dyDescent="0.2">
      <c r="A717" s="182">
        <v>7285</v>
      </c>
      <c r="B717" s="182" t="s">
        <v>7832</v>
      </c>
      <c r="C717" s="182" t="s">
        <v>8478</v>
      </c>
      <c r="D717" s="182" t="s">
        <v>162</v>
      </c>
      <c r="E717" s="180">
        <v>7177495</v>
      </c>
      <c r="F717" s="180">
        <v>14563154</v>
      </c>
    </row>
    <row r="718" spans="1:6" hidden="1" x14ac:dyDescent="0.2">
      <c r="A718" s="182">
        <v>7286</v>
      </c>
      <c r="B718" s="182">
        <v>692301005</v>
      </c>
      <c r="C718" s="182" t="s">
        <v>8479</v>
      </c>
      <c r="D718" s="182" t="s">
        <v>7907</v>
      </c>
      <c r="E718" s="180">
        <v>6410522</v>
      </c>
      <c r="F718" s="180">
        <v>13006964</v>
      </c>
    </row>
    <row r="719" spans="1:6" hidden="1" x14ac:dyDescent="0.2">
      <c r="A719" s="182">
        <v>7288</v>
      </c>
      <c r="B719" s="182" t="s">
        <v>7842</v>
      </c>
      <c r="C719" s="182" t="s">
        <v>8480</v>
      </c>
      <c r="D719" s="182" t="s">
        <v>7997</v>
      </c>
      <c r="E719" s="180">
        <v>6439140</v>
      </c>
      <c r="F719" s="180">
        <v>13065030</v>
      </c>
    </row>
    <row r="720" spans="1:6" hidden="1" x14ac:dyDescent="0.2">
      <c r="A720" s="182">
        <v>7290</v>
      </c>
      <c r="B720" s="182">
        <v>691507009</v>
      </c>
      <c r="C720" s="182" t="s">
        <v>8481</v>
      </c>
      <c r="D720" s="182" t="s">
        <v>8081</v>
      </c>
      <c r="E720" s="180">
        <v>4078122</v>
      </c>
      <c r="F720" s="180">
        <v>8274519</v>
      </c>
    </row>
    <row r="721" spans="1:6" hidden="1" x14ac:dyDescent="0.2">
      <c r="A721" s="182">
        <v>7291</v>
      </c>
      <c r="B721" s="182" t="s">
        <v>7849</v>
      </c>
      <c r="C721" s="182" t="s">
        <v>8634</v>
      </c>
      <c r="D721" s="182" t="s">
        <v>7988</v>
      </c>
      <c r="E721" s="180">
        <v>5056871</v>
      </c>
      <c r="F721" s="180">
        <v>10260403</v>
      </c>
    </row>
    <row r="722" spans="1:6" hidden="1" x14ac:dyDescent="0.2">
      <c r="A722" s="182">
        <v>7292</v>
      </c>
      <c r="B722" s="182">
        <v>690405008</v>
      </c>
      <c r="C722" s="182" t="s">
        <v>8482</v>
      </c>
      <c r="D722" s="182" t="s">
        <v>7957</v>
      </c>
      <c r="E722" s="180">
        <v>5056871</v>
      </c>
      <c r="F722" s="180">
        <v>10260403</v>
      </c>
    </row>
    <row r="723" spans="1:6" hidden="1" x14ac:dyDescent="0.2">
      <c r="A723" s="182">
        <v>7296</v>
      </c>
      <c r="B723" s="182">
        <v>692521005</v>
      </c>
      <c r="C723" s="182" t="s">
        <v>8483</v>
      </c>
      <c r="D723" s="182" t="s">
        <v>8082</v>
      </c>
      <c r="E723" s="180">
        <v>5709371</v>
      </c>
      <c r="F723" s="180">
        <v>11584327</v>
      </c>
    </row>
    <row r="724" spans="1:6" hidden="1" x14ac:dyDescent="0.2">
      <c r="A724" s="182">
        <v>7297</v>
      </c>
      <c r="B724" s="182">
        <v>691810003</v>
      </c>
      <c r="C724" s="182" t="s">
        <v>8484</v>
      </c>
      <c r="D724" s="182" t="s">
        <v>8055</v>
      </c>
      <c r="E724" s="180">
        <v>5709371</v>
      </c>
      <c r="F724" s="180">
        <v>17128113</v>
      </c>
    </row>
    <row r="725" spans="1:6" hidden="1" x14ac:dyDescent="0.2">
      <c r="A725" s="182">
        <v>7299</v>
      </c>
      <c r="B725" s="182">
        <v>692404009</v>
      </c>
      <c r="C725" s="182" t="s">
        <v>8485</v>
      </c>
      <c r="D725" s="182" t="s">
        <v>8083</v>
      </c>
      <c r="E725" s="180">
        <v>5265786</v>
      </c>
      <c r="F725" s="180">
        <v>10684292</v>
      </c>
    </row>
    <row r="726" spans="1:6" hidden="1" x14ac:dyDescent="0.2">
      <c r="A726" s="182">
        <v>7300</v>
      </c>
      <c r="B726" s="182">
        <v>690604000</v>
      </c>
      <c r="C726" s="182" t="s">
        <v>8486</v>
      </c>
      <c r="D726" s="182" t="s">
        <v>8027</v>
      </c>
      <c r="E726" s="180">
        <v>3401154</v>
      </c>
      <c r="F726" s="180">
        <v>6900950</v>
      </c>
    </row>
    <row r="727" spans="1:6" hidden="1" x14ac:dyDescent="0.2">
      <c r="A727" s="182">
        <v>7302</v>
      </c>
      <c r="B727" s="182">
        <v>690912007</v>
      </c>
      <c r="C727" s="182" t="s">
        <v>8487</v>
      </c>
      <c r="D727" s="182" t="s">
        <v>8084</v>
      </c>
      <c r="E727" s="180">
        <v>5008220</v>
      </c>
      <c r="F727" s="180">
        <v>10161690</v>
      </c>
    </row>
    <row r="728" spans="1:6" hidden="1" x14ac:dyDescent="0.2">
      <c r="A728" s="182">
        <v>7303</v>
      </c>
      <c r="B728" s="182">
        <v>691607003</v>
      </c>
      <c r="C728" s="182" t="s">
        <v>8488</v>
      </c>
      <c r="D728" s="182" t="s">
        <v>7984</v>
      </c>
      <c r="E728" s="180">
        <v>4893746</v>
      </c>
      <c r="F728" s="180">
        <v>9929422</v>
      </c>
    </row>
    <row r="729" spans="1:6" hidden="1" x14ac:dyDescent="0.2">
      <c r="A729" s="182">
        <v>7309</v>
      </c>
      <c r="B729" s="182">
        <v>691506002</v>
      </c>
      <c r="C729" s="182" t="s">
        <v>8489</v>
      </c>
      <c r="D729" s="182" t="s">
        <v>8017</v>
      </c>
      <c r="E729" s="180">
        <v>5056871</v>
      </c>
      <c r="F729" s="180">
        <v>10260403</v>
      </c>
    </row>
    <row r="730" spans="1:6" hidden="1" x14ac:dyDescent="0.2">
      <c r="A730" s="182">
        <v>7311</v>
      </c>
      <c r="B730" s="182">
        <v>690603004</v>
      </c>
      <c r="C730" s="182" t="s">
        <v>8490</v>
      </c>
      <c r="D730" s="182" t="s">
        <v>7884</v>
      </c>
      <c r="E730" s="180">
        <v>5008220</v>
      </c>
      <c r="F730" s="180">
        <v>10161690</v>
      </c>
    </row>
    <row r="731" spans="1:6" hidden="1" x14ac:dyDescent="0.2">
      <c r="A731" s="182">
        <v>7312</v>
      </c>
      <c r="B731" s="182">
        <v>690736004</v>
      </c>
      <c r="C731" s="182" t="s">
        <v>8491</v>
      </c>
      <c r="D731" s="182" t="s">
        <v>8037</v>
      </c>
      <c r="E731" s="180">
        <v>8299336</v>
      </c>
      <c r="F731" s="180">
        <v>8419686</v>
      </c>
    </row>
    <row r="732" spans="1:6" hidden="1" x14ac:dyDescent="0.2">
      <c r="A732" s="182">
        <v>7313</v>
      </c>
      <c r="B732" s="182">
        <v>690610000</v>
      </c>
      <c r="C732" s="182" t="s">
        <v>8492</v>
      </c>
      <c r="D732" s="182" t="s">
        <v>7889</v>
      </c>
      <c r="E732" s="180">
        <v>9444072</v>
      </c>
      <c r="F732" s="180">
        <v>19162044</v>
      </c>
    </row>
    <row r="733" spans="1:6" hidden="1" x14ac:dyDescent="0.2">
      <c r="A733" s="182">
        <v>7320</v>
      </c>
      <c r="B733" s="182">
        <v>656288108</v>
      </c>
      <c r="C733" s="182" t="s">
        <v>8493</v>
      </c>
      <c r="D733" s="182" t="s">
        <v>7882</v>
      </c>
      <c r="E733" s="180">
        <v>11618381</v>
      </c>
      <c r="F733" s="180">
        <v>27506765</v>
      </c>
    </row>
    <row r="734" spans="1:6" hidden="1" x14ac:dyDescent="0.2">
      <c r="A734" s="182">
        <v>7320</v>
      </c>
      <c r="B734" s="182">
        <v>656288108</v>
      </c>
      <c r="C734" s="182" t="s">
        <v>8493</v>
      </c>
      <c r="D734" s="182" t="s">
        <v>7900</v>
      </c>
      <c r="E734" s="180">
        <v>44996885</v>
      </c>
      <c r="F734" s="180">
        <v>112344311</v>
      </c>
    </row>
    <row r="735" spans="1:6" hidden="1" x14ac:dyDescent="0.2">
      <c r="A735" s="182">
        <v>7320</v>
      </c>
      <c r="B735" s="182">
        <v>656288108</v>
      </c>
      <c r="C735" s="182" t="s">
        <v>8493</v>
      </c>
      <c r="D735" s="182" t="s">
        <v>7909</v>
      </c>
      <c r="E735" s="180">
        <v>52396910</v>
      </c>
      <c r="F735" s="180">
        <v>52396910</v>
      </c>
    </row>
    <row r="736" spans="1:6" hidden="1" x14ac:dyDescent="0.2">
      <c r="A736" s="182">
        <v>7320</v>
      </c>
      <c r="B736" s="182">
        <v>656288108</v>
      </c>
      <c r="C736" s="182" t="s">
        <v>8493</v>
      </c>
      <c r="D736" s="182" t="s">
        <v>8038</v>
      </c>
      <c r="E736" s="180">
        <v>0</v>
      </c>
      <c r="F736" s="180">
        <v>4901608</v>
      </c>
    </row>
    <row r="737" spans="1:6" hidden="1" x14ac:dyDescent="0.2">
      <c r="A737" s="182">
        <v>7320</v>
      </c>
      <c r="B737" s="182">
        <v>656288108</v>
      </c>
      <c r="C737" s="182" t="s">
        <v>8493</v>
      </c>
      <c r="D737" s="182" t="s">
        <v>8085</v>
      </c>
      <c r="E737" s="180">
        <v>10706040</v>
      </c>
      <c r="F737" s="180">
        <v>26222040</v>
      </c>
    </row>
    <row r="738" spans="1:6" hidden="1" x14ac:dyDescent="0.2">
      <c r="A738" s="182">
        <v>7320</v>
      </c>
      <c r="B738" s="182">
        <v>656288108</v>
      </c>
      <c r="C738" s="182" t="s">
        <v>8493</v>
      </c>
      <c r="D738" s="182" t="s">
        <v>7954</v>
      </c>
      <c r="E738" s="180">
        <v>18741673</v>
      </c>
      <c r="F738" s="180">
        <v>46802488</v>
      </c>
    </row>
    <row r="739" spans="1:6" hidden="1" x14ac:dyDescent="0.2">
      <c r="A739" s="182">
        <v>7320</v>
      </c>
      <c r="B739" s="182">
        <v>656288108</v>
      </c>
      <c r="C739" s="182" t="s">
        <v>8493</v>
      </c>
      <c r="D739" s="182" t="s">
        <v>187</v>
      </c>
      <c r="E739" s="180">
        <v>13902455</v>
      </c>
      <c r="F739" s="180">
        <v>79875597</v>
      </c>
    </row>
    <row r="740" spans="1:6" hidden="1" x14ac:dyDescent="0.2">
      <c r="A740" s="182">
        <v>7320</v>
      </c>
      <c r="B740" s="182">
        <v>656288108</v>
      </c>
      <c r="C740" s="182" t="s">
        <v>8493</v>
      </c>
      <c r="D740" s="182" t="s">
        <v>7917</v>
      </c>
      <c r="E740" s="180">
        <v>26178957</v>
      </c>
      <c r="F740" s="180">
        <v>87756374</v>
      </c>
    </row>
    <row r="741" spans="1:6" hidden="1" x14ac:dyDescent="0.2">
      <c r="A741" s="182">
        <v>7320</v>
      </c>
      <c r="B741" s="182">
        <v>656288108</v>
      </c>
      <c r="C741" s="182" t="s">
        <v>8493</v>
      </c>
      <c r="D741" s="182" t="s">
        <v>7946</v>
      </c>
      <c r="E741" s="180">
        <v>14178176</v>
      </c>
      <c r="F741" s="180">
        <v>47830656</v>
      </c>
    </row>
    <row r="742" spans="1:6" hidden="1" x14ac:dyDescent="0.2">
      <c r="A742" s="182">
        <v>7320</v>
      </c>
      <c r="B742" s="182">
        <v>656288108</v>
      </c>
      <c r="C742" s="182" t="s">
        <v>8493</v>
      </c>
      <c r="D742" s="182" t="s">
        <v>78</v>
      </c>
      <c r="E742" s="180">
        <v>12024900</v>
      </c>
      <c r="F742" s="180">
        <v>41044992</v>
      </c>
    </row>
    <row r="743" spans="1:6" hidden="1" x14ac:dyDescent="0.2">
      <c r="A743" s="182">
        <v>7320</v>
      </c>
      <c r="B743" s="182">
        <v>656288108</v>
      </c>
      <c r="C743" s="182" t="s">
        <v>8493</v>
      </c>
      <c r="D743" s="182" t="s">
        <v>7968</v>
      </c>
      <c r="E743" s="180">
        <v>34057620</v>
      </c>
      <c r="F743" s="180">
        <v>48302030</v>
      </c>
    </row>
    <row r="744" spans="1:6" hidden="1" x14ac:dyDescent="0.2">
      <c r="A744" s="182">
        <v>7320</v>
      </c>
      <c r="B744" s="182">
        <v>656288108</v>
      </c>
      <c r="C744" s="182" t="s">
        <v>8493</v>
      </c>
      <c r="D744" s="182" t="s">
        <v>7906</v>
      </c>
      <c r="E744" s="180">
        <v>7959709</v>
      </c>
      <c r="F744" s="180">
        <v>23348477</v>
      </c>
    </row>
    <row r="745" spans="1:6" hidden="1" x14ac:dyDescent="0.2">
      <c r="A745" s="182">
        <v>7320</v>
      </c>
      <c r="B745" s="182">
        <v>656288108</v>
      </c>
      <c r="C745" s="182" t="s">
        <v>8493</v>
      </c>
      <c r="D745" s="182" t="s">
        <v>7889</v>
      </c>
      <c r="E745" s="180">
        <v>6439140</v>
      </c>
      <c r="F745" s="180">
        <v>18408960</v>
      </c>
    </row>
    <row r="746" spans="1:6" hidden="1" x14ac:dyDescent="0.2">
      <c r="A746" s="182">
        <v>7331</v>
      </c>
      <c r="B746" s="182">
        <v>656176903</v>
      </c>
      <c r="C746" s="182" t="s">
        <v>8494</v>
      </c>
      <c r="D746" s="182" t="s">
        <v>7933</v>
      </c>
      <c r="E746" s="180">
        <v>52144966</v>
      </c>
      <c r="F746" s="180">
        <v>140712018</v>
      </c>
    </row>
    <row r="747" spans="1:6" hidden="1" x14ac:dyDescent="0.2">
      <c r="A747" s="182">
        <v>7347</v>
      </c>
      <c r="B747" s="182">
        <v>653176902</v>
      </c>
      <c r="C747" s="182" t="s">
        <v>8495</v>
      </c>
      <c r="D747" s="182" t="s">
        <v>7966</v>
      </c>
      <c r="E747" s="180">
        <v>7054608</v>
      </c>
      <c r="F747" s="180">
        <v>22446480</v>
      </c>
    </row>
    <row r="748" spans="1:6" hidden="1" x14ac:dyDescent="0.2">
      <c r="A748" s="182">
        <v>7347</v>
      </c>
      <c r="B748" s="182">
        <v>653176902</v>
      </c>
      <c r="C748" s="182" t="s">
        <v>8495</v>
      </c>
      <c r="D748" s="182" t="s">
        <v>7960</v>
      </c>
      <c r="E748" s="180">
        <v>10378480</v>
      </c>
      <c r="F748" s="180">
        <v>31728496</v>
      </c>
    </row>
    <row r="749" spans="1:6" hidden="1" x14ac:dyDescent="0.2">
      <c r="A749" s="182">
        <v>7347</v>
      </c>
      <c r="B749" s="182">
        <v>653176902</v>
      </c>
      <c r="C749" s="182" t="s">
        <v>8495</v>
      </c>
      <c r="D749" s="182" t="s">
        <v>7977</v>
      </c>
      <c r="E749" s="180">
        <v>9044104</v>
      </c>
      <c r="F749" s="180">
        <v>28911480</v>
      </c>
    </row>
    <row r="750" spans="1:6" hidden="1" x14ac:dyDescent="0.2">
      <c r="A750" s="182">
        <v>7347</v>
      </c>
      <c r="B750" s="182">
        <v>653176902</v>
      </c>
      <c r="C750" s="182" t="s">
        <v>8495</v>
      </c>
      <c r="D750" s="182" t="s">
        <v>8086</v>
      </c>
      <c r="E750" s="180">
        <v>11249100</v>
      </c>
      <c r="F750" s="180">
        <v>25213500</v>
      </c>
    </row>
    <row r="751" spans="1:6" hidden="1" x14ac:dyDescent="0.2">
      <c r="A751" s="182">
        <v>7347</v>
      </c>
      <c r="B751" s="182">
        <v>653176902</v>
      </c>
      <c r="C751" s="182" t="s">
        <v>8495</v>
      </c>
      <c r="D751" s="182" t="s">
        <v>8087</v>
      </c>
      <c r="E751" s="180">
        <v>21003492</v>
      </c>
      <c r="F751" s="180">
        <v>37036692</v>
      </c>
    </row>
    <row r="752" spans="1:6" hidden="1" x14ac:dyDescent="0.2">
      <c r="A752" s="182">
        <v>7347</v>
      </c>
      <c r="B752" s="182">
        <v>653176902</v>
      </c>
      <c r="C752" s="182" t="s">
        <v>8495</v>
      </c>
      <c r="D752" s="182" t="s">
        <v>8018</v>
      </c>
      <c r="E752" s="180">
        <v>9775080</v>
      </c>
      <c r="F752" s="180">
        <v>23739480</v>
      </c>
    </row>
    <row r="753" spans="1:6" hidden="1" x14ac:dyDescent="0.2">
      <c r="A753" s="182">
        <v>7347</v>
      </c>
      <c r="B753" s="182">
        <v>653176902</v>
      </c>
      <c r="C753" s="182" t="s">
        <v>8495</v>
      </c>
      <c r="D753" s="182" t="s">
        <v>8084</v>
      </c>
      <c r="E753" s="180">
        <v>36421224</v>
      </c>
      <c r="F753" s="180">
        <v>66731879</v>
      </c>
    </row>
    <row r="754" spans="1:6" hidden="1" x14ac:dyDescent="0.2">
      <c r="A754" s="182">
        <v>7347</v>
      </c>
      <c r="B754" s="182">
        <v>653176902</v>
      </c>
      <c r="C754" s="182" t="s">
        <v>8495</v>
      </c>
      <c r="D754" s="182" t="s">
        <v>7926</v>
      </c>
      <c r="E754" s="180">
        <v>8016600</v>
      </c>
      <c r="F754" s="180">
        <v>24530796</v>
      </c>
    </row>
    <row r="755" spans="1:6" hidden="1" x14ac:dyDescent="0.2">
      <c r="A755" s="182">
        <v>7347</v>
      </c>
      <c r="B755" s="182">
        <v>653176902</v>
      </c>
      <c r="C755" s="182" t="s">
        <v>8495</v>
      </c>
      <c r="D755" s="182" t="s">
        <v>7927</v>
      </c>
      <c r="E755" s="180">
        <v>42327648</v>
      </c>
      <c r="F755" s="180">
        <v>103734804</v>
      </c>
    </row>
    <row r="756" spans="1:6" hidden="1" x14ac:dyDescent="0.2">
      <c r="A756" s="182">
        <v>7347</v>
      </c>
      <c r="B756" s="182">
        <v>653176902</v>
      </c>
      <c r="C756" s="182" t="s">
        <v>8495</v>
      </c>
      <c r="D756" s="182" t="s">
        <v>7898</v>
      </c>
      <c r="E756" s="180">
        <v>22684392</v>
      </c>
      <c r="F756" s="180">
        <v>53326768</v>
      </c>
    </row>
    <row r="757" spans="1:6" hidden="1" x14ac:dyDescent="0.2">
      <c r="A757" s="182">
        <v>7347</v>
      </c>
      <c r="B757" s="182">
        <v>653176902</v>
      </c>
      <c r="C757" s="182" t="s">
        <v>8495</v>
      </c>
      <c r="D757" s="182" t="s">
        <v>7967</v>
      </c>
      <c r="E757" s="180">
        <v>9940584</v>
      </c>
      <c r="F757" s="180">
        <v>32387064</v>
      </c>
    </row>
    <row r="758" spans="1:6" hidden="1" x14ac:dyDescent="0.2">
      <c r="A758" s="182">
        <v>7347</v>
      </c>
      <c r="B758" s="182">
        <v>653176902</v>
      </c>
      <c r="C758" s="182" t="s">
        <v>8495</v>
      </c>
      <c r="D758" s="182" t="s">
        <v>8000</v>
      </c>
      <c r="E758" s="180">
        <v>16291800</v>
      </c>
      <c r="F758" s="180">
        <v>48875400</v>
      </c>
    </row>
    <row r="759" spans="1:6" hidden="1" x14ac:dyDescent="0.2">
      <c r="A759" s="182">
        <v>7347</v>
      </c>
      <c r="B759" s="182">
        <v>653176902</v>
      </c>
      <c r="C759" s="182" t="s">
        <v>8495</v>
      </c>
      <c r="D759" s="182" t="s">
        <v>7989</v>
      </c>
      <c r="E759" s="180">
        <v>21084520</v>
      </c>
      <c r="F759" s="180">
        <v>52544072</v>
      </c>
    </row>
    <row r="760" spans="1:6" hidden="1" x14ac:dyDescent="0.2">
      <c r="A760" s="182">
        <v>7347</v>
      </c>
      <c r="B760" s="182">
        <v>653176902</v>
      </c>
      <c r="C760" s="182" t="s">
        <v>8495</v>
      </c>
      <c r="D760" s="182" t="s">
        <v>6479</v>
      </c>
      <c r="E760" s="180">
        <v>22459533</v>
      </c>
      <c r="F760" s="180">
        <v>88955937</v>
      </c>
    </row>
    <row r="761" spans="1:6" hidden="1" x14ac:dyDescent="0.2">
      <c r="A761" s="182">
        <v>7350</v>
      </c>
      <c r="B761" s="182">
        <v>650086104</v>
      </c>
      <c r="C761" s="182" t="s">
        <v>8496</v>
      </c>
      <c r="D761" s="182" t="s">
        <v>7901</v>
      </c>
      <c r="E761" s="180">
        <v>8844120</v>
      </c>
      <c r="F761" s="180">
        <v>36084010</v>
      </c>
    </row>
    <row r="762" spans="1:6" hidden="1" x14ac:dyDescent="0.2">
      <c r="A762" s="182">
        <v>7350</v>
      </c>
      <c r="B762" s="182">
        <v>650086104</v>
      </c>
      <c r="C762" s="182" t="s">
        <v>8496</v>
      </c>
      <c r="D762" s="182" t="s">
        <v>8075</v>
      </c>
      <c r="E762" s="180">
        <v>13000857</v>
      </c>
      <c r="F762" s="180">
        <v>34403627</v>
      </c>
    </row>
    <row r="763" spans="1:6" hidden="1" x14ac:dyDescent="0.2">
      <c r="A763" s="182">
        <v>7350</v>
      </c>
      <c r="B763" s="182">
        <v>650086104</v>
      </c>
      <c r="C763" s="182" t="s">
        <v>8496</v>
      </c>
      <c r="D763" s="182" t="s">
        <v>8076</v>
      </c>
      <c r="E763" s="180">
        <v>18218887</v>
      </c>
      <c r="F763" s="180">
        <v>41921128</v>
      </c>
    </row>
    <row r="764" spans="1:6" hidden="1" x14ac:dyDescent="0.2">
      <c r="A764" s="182">
        <v>7350</v>
      </c>
      <c r="B764" s="182">
        <v>650086104</v>
      </c>
      <c r="C764" s="182" t="s">
        <v>8496</v>
      </c>
      <c r="D764" s="182" t="s">
        <v>8088</v>
      </c>
      <c r="E764" s="180">
        <v>10082297</v>
      </c>
      <c r="F764" s="180">
        <v>25824830</v>
      </c>
    </row>
    <row r="765" spans="1:6" hidden="1" x14ac:dyDescent="0.2">
      <c r="A765" s="182">
        <v>7350</v>
      </c>
      <c r="B765" s="182">
        <v>650086104</v>
      </c>
      <c r="C765" s="182" t="s">
        <v>8496</v>
      </c>
      <c r="D765" s="182" t="s">
        <v>8077</v>
      </c>
      <c r="E765" s="180">
        <v>7075296</v>
      </c>
      <c r="F765" s="180">
        <v>25382624</v>
      </c>
    </row>
    <row r="766" spans="1:6" hidden="1" x14ac:dyDescent="0.2">
      <c r="A766" s="182">
        <v>7350</v>
      </c>
      <c r="B766" s="182">
        <v>650086104</v>
      </c>
      <c r="C766" s="182" t="s">
        <v>8496</v>
      </c>
      <c r="D766" s="182" t="s">
        <v>8032</v>
      </c>
      <c r="E766" s="180">
        <v>9138924</v>
      </c>
      <c r="F766" s="180">
        <v>34545132</v>
      </c>
    </row>
    <row r="767" spans="1:6" hidden="1" x14ac:dyDescent="0.2">
      <c r="A767" s="182">
        <v>7350</v>
      </c>
      <c r="B767" s="182">
        <v>650086104</v>
      </c>
      <c r="C767" s="182" t="s">
        <v>8496</v>
      </c>
      <c r="D767" s="182" t="s">
        <v>7940</v>
      </c>
      <c r="E767" s="180">
        <v>7871267</v>
      </c>
      <c r="F767" s="180">
        <v>34580509</v>
      </c>
    </row>
    <row r="768" spans="1:6" hidden="1" x14ac:dyDescent="0.2">
      <c r="A768" s="182">
        <v>7350</v>
      </c>
      <c r="B768" s="182">
        <v>650086104</v>
      </c>
      <c r="C768" s="182" t="s">
        <v>8496</v>
      </c>
      <c r="D768" s="182" t="s">
        <v>8033</v>
      </c>
      <c r="E768" s="180">
        <v>22110300</v>
      </c>
      <c r="F768" s="180">
        <v>51119013</v>
      </c>
    </row>
    <row r="769" spans="1:6" hidden="1" x14ac:dyDescent="0.2">
      <c r="A769" s="182">
        <v>7354</v>
      </c>
      <c r="B769" s="182">
        <v>692614003</v>
      </c>
      <c r="C769" s="182" t="s">
        <v>8497</v>
      </c>
      <c r="D769" s="182" t="s">
        <v>8089</v>
      </c>
      <c r="E769" s="180">
        <v>2861840</v>
      </c>
      <c r="F769" s="180">
        <v>5806680</v>
      </c>
    </row>
    <row r="770" spans="1:6" hidden="1" x14ac:dyDescent="0.2">
      <c r="A770" s="182">
        <v>7355</v>
      </c>
      <c r="B770" s="182">
        <v>692008006</v>
      </c>
      <c r="C770" s="182" t="s">
        <v>8498</v>
      </c>
      <c r="D770" s="182" t="s">
        <v>7918</v>
      </c>
      <c r="E770" s="180">
        <v>4893746</v>
      </c>
      <c r="F770" s="180">
        <v>14681238</v>
      </c>
    </row>
    <row r="771" spans="1:6" hidden="1" x14ac:dyDescent="0.2">
      <c r="A771" s="182">
        <v>7356</v>
      </c>
      <c r="B771" s="182">
        <v>692102002</v>
      </c>
      <c r="C771" s="182" t="s">
        <v>8635</v>
      </c>
      <c r="D771" s="182" t="s">
        <v>8648</v>
      </c>
      <c r="E771" s="180">
        <v>6524996</v>
      </c>
      <c r="F771" s="180">
        <v>6619616</v>
      </c>
    </row>
    <row r="772" spans="1:6" hidden="1" x14ac:dyDescent="0.2">
      <c r="A772" s="182">
        <v>7362</v>
      </c>
      <c r="B772" s="182">
        <v>657798800</v>
      </c>
      <c r="C772" s="182" t="s">
        <v>8499</v>
      </c>
      <c r="D772" s="182" t="s">
        <v>7882</v>
      </c>
      <c r="E772" s="180">
        <v>10671698</v>
      </c>
      <c r="F772" s="180">
        <v>36317501</v>
      </c>
    </row>
    <row r="773" spans="1:6" hidden="1" x14ac:dyDescent="0.2">
      <c r="A773" s="182">
        <v>7362</v>
      </c>
      <c r="B773" s="182">
        <v>657798800</v>
      </c>
      <c r="C773" s="182" t="s">
        <v>8499</v>
      </c>
      <c r="D773" s="182" t="s">
        <v>187</v>
      </c>
      <c r="E773" s="180">
        <v>7388099</v>
      </c>
      <c r="F773" s="180">
        <v>23190420</v>
      </c>
    </row>
    <row r="774" spans="1:6" hidden="1" x14ac:dyDescent="0.2">
      <c r="A774" s="182">
        <v>7362</v>
      </c>
      <c r="B774" s="182">
        <v>657798800</v>
      </c>
      <c r="C774" s="182" t="s">
        <v>8499</v>
      </c>
      <c r="D774" s="182" t="s">
        <v>7960</v>
      </c>
      <c r="E774" s="180">
        <v>14223000</v>
      </c>
      <c r="F774" s="180">
        <v>45627384</v>
      </c>
    </row>
    <row r="775" spans="1:6" hidden="1" x14ac:dyDescent="0.2">
      <c r="A775" s="182">
        <v>7362</v>
      </c>
      <c r="B775" s="182">
        <v>657798800</v>
      </c>
      <c r="C775" s="182" t="s">
        <v>8499</v>
      </c>
      <c r="D775" s="182" t="s">
        <v>7977</v>
      </c>
      <c r="E775" s="180">
        <v>7375272</v>
      </c>
      <c r="F775" s="180">
        <v>22606812</v>
      </c>
    </row>
    <row r="776" spans="1:6" hidden="1" x14ac:dyDescent="0.2">
      <c r="A776" s="182">
        <v>7362</v>
      </c>
      <c r="B776" s="182">
        <v>657798800</v>
      </c>
      <c r="C776" s="182" t="s">
        <v>8499</v>
      </c>
      <c r="D776" s="182" t="s">
        <v>7978</v>
      </c>
      <c r="E776" s="180">
        <v>6092616</v>
      </c>
      <c r="F776" s="180">
        <v>18919176</v>
      </c>
    </row>
    <row r="777" spans="1:6" hidden="1" x14ac:dyDescent="0.2">
      <c r="A777" s="182">
        <v>7362</v>
      </c>
      <c r="B777" s="182">
        <v>657798800</v>
      </c>
      <c r="C777" s="182" t="s">
        <v>8499</v>
      </c>
      <c r="D777" s="182" t="s">
        <v>7979</v>
      </c>
      <c r="E777" s="180">
        <v>6413280</v>
      </c>
      <c r="F777" s="180">
        <v>19239840</v>
      </c>
    </row>
    <row r="778" spans="1:6" hidden="1" x14ac:dyDescent="0.2">
      <c r="A778" s="182">
        <v>7362</v>
      </c>
      <c r="B778" s="182">
        <v>657798800</v>
      </c>
      <c r="C778" s="182" t="s">
        <v>8499</v>
      </c>
      <c r="D778" s="182" t="s">
        <v>7921</v>
      </c>
      <c r="E778" s="180">
        <v>33669720</v>
      </c>
      <c r="F778" s="180">
        <v>101169492</v>
      </c>
    </row>
    <row r="779" spans="1:6" hidden="1" x14ac:dyDescent="0.2">
      <c r="A779" s="182">
        <v>7362</v>
      </c>
      <c r="B779" s="182">
        <v>657798800</v>
      </c>
      <c r="C779" s="182" t="s">
        <v>8499</v>
      </c>
      <c r="D779" s="182" t="s">
        <v>7951</v>
      </c>
      <c r="E779" s="180">
        <v>9459588</v>
      </c>
      <c r="F779" s="180">
        <v>23087808</v>
      </c>
    </row>
    <row r="780" spans="1:6" hidden="1" x14ac:dyDescent="0.2">
      <c r="A780" s="182">
        <v>7362</v>
      </c>
      <c r="B780" s="182">
        <v>657798800</v>
      </c>
      <c r="C780" s="182" t="s">
        <v>8499</v>
      </c>
      <c r="D780" s="182" t="s">
        <v>7926</v>
      </c>
      <c r="E780" s="180">
        <v>0</v>
      </c>
      <c r="F780" s="180">
        <v>12505896</v>
      </c>
    </row>
    <row r="781" spans="1:6" hidden="1" x14ac:dyDescent="0.2">
      <c r="A781" s="182">
        <v>7362</v>
      </c>
      <c r="B781" s="182">
        <v>657798800</v>
      </c>
      <c r="C781" s="182" t="s">
        <v>8499</v>
      </c>
      <c r="D781" s="182" t="s">
        <v>7930</v>
      </c>
      <c r="E781" s="180">
        <v>23087808</v>
      </c>
      <c r="F781" s="180">
        <v>67980768</v>
      </c>
    </row>
    <row r="782" spans="1:6" hidden="1" x14ac:dyDescent="0.2">
      <c r="A782" s="182">
        <v>7362</v>
      </c>
      <c r="B782" s="182">
        <v>657798800</v>
      </c>
      <c r="C782" s="182" t="s">
        <v>8499</v>
      </c>
      <c r="D782" s="182" t="s">
        <v>7931</v>
      </c>
      <c r="E782" s="180">
        <v>5290956</v>
      </c>
      <c r="F782" s="180">
        <v>16995192</v>
      </c>
    </row>
    <row r="783" spans="1:6" hidden="1" x14ac:dyDescent="0.2">
      <c r="A783" s="182">
        <v>7362</v>
      </c>
      <c r="B783" s="182">
        <v>657798800</v>
      </c>
      <c r="C783" s="182" t="s">
        <v>8499</v>
      </c>
      <c r="D783" s="182" t="s">
        <v>7969</v>
      </c>
      <c r="E783" s="180">
        <v>8016600</v>
      </c>
      <c r="F783" s="180">
        <v>24370464</v>
      </c>
    </row>
    <row r="784" spans="1:6" hidden="1" x14ac:dyDescent="0.2">
      <c r="A784" s="182">
        <v>7362</v>
      </c>
      <c r="B784" s="182">
        <v>657798800</v>
      </c>
      <c r="C784" s="182" t="s">
        <v>8499</v>
      </c>
      <c r="D784" s="182" t="s">
        <v>198</v>
      </c>
      <c r="E784" s="180">
        <v>17912291</v>
      </c>
      <c r="F784" s="180">
        <v>51360753</v>
      </c>
    </row>
    <row r="785" spans="1:6" hidden="1" x14ac:dyDescent="0.2">
      <c r="A785" s="182">
        <v>7362</v>
      </c>
      <c r="B785" s="182">
        <v>657798800</v>
      </c>
      <c r="C785" s="182" t="s">
        <v>8499</v>
      </c>
      <c r="D785" s="182" t="s">
        <v>7889</v>
      </c>
      <c r="E785" s="180">
        <v>6733944</v>
      </c>
      <c r="F785" s="180">
        <v>19560504</v>
      </c>
    </row>
    <row r="786" spans="1:6" hidden="1" x14ac:dyDescent="0.2">
      <c r="A786" s="182">
        <v>7367</v>
      </c>
      <c r="B786" s="182">
        <v>655778705</v>
      </c>
      <c r="C786" s="182" t="s">
        <v>8500</v>
      </c>
      <c r="D786" s="182" t="s">
        <v>8090</v>
      </c>
      <c r="E786" s="180">
        <v>8921700</v>
      </c>
      <c r="F786" s="180">
        <v>24437700</v>
      </c>
    </row>
    <row r="787" spans="1:6" hidden="1" x14ac:dyDescent="0.2">
      <c r="A787" s="182">
        <v>7369</v>
      </c>
      <c r="B787" s="182">
        <v>653823304</v>
      </c>
      <c r="C787" s="182" t="s">
        <v>8501</v>
      </c>
      <c r="D787" s="182" t="s">
        <v>7927</v>
      </c>
      <c r="E787" s="180">
        <v>7695936</v>
      </c>
      <c r="F787" s="180">
        <v>23248140</v>
      </c>
    </row>
    <row r="788" spans="1:6" hidden="1" x14ac:dyDescent="0.2">
      <c r="A788" s="182">
        <v>7369</v>
      </c>
      <c r="B788" s="182">
        <v>653823304</v>
      </c>
      <c r="C788" s="182" t="s">
        <v>8501</v>
      </c>
      <c r="D788" s="182" t="s">
        <v>6479</v>
      </c>
      <c r="E788" s="180">
        <v>7856268</v>
      </c>
      <c r="F788" s="180">
        <v>23568804</v>
      </c>
    </row>
    <row r="789" spans="1:6" hidden="1" x14ac:dyDescent="0.2">
      <c r="A789" s="182">
        <v>7369</v>
      </c>
      <c r="B789" s="182">
        <v>653823304</v>
      </c>
      <c r="C789" s="182" t="s">
        <v>8501</v>
      </c>
      <c r="D789" s="182" t="s">
        <v>7888</v>
      </c>
      <c r="E789" s="180">
        <v>10318140</v>
      </c>
      <c r="F789" s="180">
        <v>25834140</v>
      </c>
    </row>
    <row r="790" spans="1:6" hidden="1" x14ac:dyDescent="0.2">
      <c r="A790" s="182">
        <v>7376</v>
      </c>
      <c r="B790" s="182">
        <v>719991009</v>
      </c>
      <c r="C790" s="182" t="s">
        <v>8502</v>
      </c>
      <c r="D790" s="182" t="s">
        <v>7931</v>
      </c>
      <c r="E790" s="180">
        <v>6206400</v>
      </c>
      <c r="F790" s="180">
        <v>44966386</v>
      </c>
    </row>
    <row r="791" spans="1:6" hidden="1" x14ac:dyDescent="0.2">
      <c r="A791" s="182">
        <v>7379</v>
      </c>
      <c r="B791" s="182">
        <v>735972006</v>
      </c>
      <c r="C791" s="182" t="s">
        <v>8503</v>
      </c>
      <c r="D791" s="182" t="s">
        <v>7907</v>
      </c>
      <c r="E791" s="180">
        <v>37645022</v>
      </c>
      <c r="F791" s="180">
        <v>104173490</v>
      </c>
    </row>
    <row r="792" spans="1:6" hidden="1" x14ac:dyDescent="0.2">
      <c r="A792" s="182">
        <v>7379</v>
      </c>
      <c r="B792" s="182">
        <v>735972006</v>
      </c>
      <c r="C792" s="182" t="s">
        <v>8503</v>
      </c>
      <c r="D792" s="182" t="s">
        <v>230</v>
      </c>
      <c r="E792" s="180">
        <v>21405874</v>
      </c>
      <c r="F792" s="180">
        <v>54660293</v>
      </c>
    </row>
    <row r="793" spans="1:6" hidden="1" x14ac:dyDescent="0.2">
      <c r="A793" s="182">
        <v>7379</v>
      </c>
      <c r="B793" s="182">
        <v>735972006</v>
      </c>
      <c r="C793" s="182" t="s">
        <v>8503</v>
      </c>
      <c r="D793" s="182" t="s">
        <v>7882</v>
      </c>
      <c r="E793" s="180">
        <v>79612969</v>
      </c>
      <c r="F793" s="180">
        <v>136318110</v>
      </c>
    </row>
    <row r="794" spans="1:6" hidden="1" x14ac:dyDescent="0.2">
      <c r="A794" s="182">
        <v>7379</v>
      </c>
      <c r="B794" s="182">
        <v>735972006</v>
      </c>
      <c r="C794" s="182" t="s">
        <v>8503</v>
      </c>
      <c r="D794" s="182" t="s">
        <v>7900</v>
      </c>
      <c r="E794" s="180">
        <v>16550193</v>
      </c>
      <c r="F794" s="180">
        <v>40945648</v>
      </c>
    </row>
    <row r="795" spans="1:6" hidden="1" x14ac:dyDescent="0.2">
      <c r="A795" s="182">
        <v>7379</v>
      </c>
      <c r="B795" s="182">
        <v>735972006</v>
      </c>
      <c r="C795" s="182" t="s">
        <v>8503</v>
      </c>
      <c r="D795" s="182" t="s">
        <v>162</v>
      </c>
      <c r="E795" s="180">
        <v>41942851</v>
      </c>
      <c r="F795" s="180">
        <v>99518472</v>
      </c>
    </row>
    <row r="796" spans="1:6" hidden="1" x14ac:dyDescent="0.2">
      <c r="A796" s="182">
        <v>7379</v>
      </c>
      <c r="B796" s="182">
        <v>735972006</v>
      </c>
      <c r="C796" s="182" t="s">
        <v>8503</v>
      </c>
      <c r="D796" s="182" t="s">
        <v>7914</v>
      </c>
      <c r="E796" s="180">
        <v>37623714</v>
      </c>
      <c r="F796" s="180">
        <v>93340308</v>
      </c>
    </row>
    <row r="797" spans="1:6" hidden="1" x14ac:dyDescent="0.2">
      <c r="A797" s="182">
        <v>7379</v>
      </c>
      <c r="B797" s="182">
        <v>735972006</v>
      </c>
      <c r="C797" s="182" t="s">
        <v>8503</v>
      </c>
      <c r="D797" s="182" t="s">
        <v>7950</v>
      </c>
      <c r="E797" s="180">
        <v>38148672</v>
      </c>
      <c r="F797" s="180">
        <v>115519930</v>
      </c>
    </row>
    <row r="798" spans="1:6" hidden="1" x14ac:dyDescent="0.2">
      <c r="A798" s="182">
        <v>7379</v>
      </c>
      <c r="B798" s="182">
        <v>735972006</v>
      </c>
      <c r="C798" s="182" t="s">
        <v>8503</v>
      </c>
      <c r="D798" s="182" t="s">
        <v>7946</v>
      </c>
      <c r="E798" s="180">
        <v>17957184</v>
      </c>
      <c r="F798" s="180">
        <v>17957184</v>
      </c>
    </row>
    <row r="799" spans="1:6" hidden="1" x14ac:dyDescent="0.2">
      <c r="A799" s="182">
        <v>7379</v>
      </c>
      <c r="B799" s="182">
        <v>735972006</v>
      </c>
      <c r="C799" s="182" t="s">
        <v>8503</v>
      </c>
      <c r="D799" s="182" t="s">
        <v>8051</v>
      </c>
      <c r="E799" s="180">
        <v>21405874</v>
      </c>
      <c r="F799" s="180">
        <v>62002144</v>
      </c>
    </row>
    <row r="800" spans="1:6" hidden="1" x14ac:dyDescent="0.2">
      <c r="A800" s="182">
        <v>7379</v>
      </c>
      <c r="B800" s="182">
        <v>735972006</v>
      </c>
      <c r="C800" s="182" t="s">
        <v>8503</v>
      </c>
      <c r="D800" s="182" t="s">
        <v>8019</v>
      </c>
      <c r="E800" s="180">
        <v>49825445</v>
      </c>
      <c r="F800" s="180">
        <v>137036012</v>
      </c>
    </row>
    <row r="801" spans="1:6" hidden="1" x14ac:dyDescent="0.2">
      <c r="A801" s="182">
        <v>7379</v>
      </c>
      <c r="B801" s="182">
        <v>735972006</v>
      </c>
      <c r="C801" s="182" t="s">
        <v>8503</v>
      </c>
      <c r="D801" s="182" t="s">
        <v>7886</v>
      </c>
      <c r="E801" s="180">
        <v>37277190</v>
      </c>
      <c r="F801" s="180">
        <v>107609361</v>
      </c>
    </row>
    <row r="802" spans="1:6" hidden="1" x14ac:dyDescent="0.2">
      <c r="A802" s="182">
        <v>7381</v>
      </c>
      <c r="B802" s="182">
        <v>658279203</v>
      </c>
      <c r="C802" s="182" t="s">
        <v>8504</v>
      </c>
      <c r="D802" s="182" t="s">
        <v>7972</v>
      </c>
      <c r="E802" s="180">
        <v>15519748</v>
      </c>
      <c r="F802" s="180">
        <v>40971919</v>
      </c>
    </row>
    <row r="803" spans="1:6" hidden="1" x14ac:dyDescent="0.2">
      <c r="A803" s="182">
        <v>7381</v>
      </c>
      <c r="B803" s="182">
        <v>658279203</v>
      </c>
      <c r="C803" s="182" t="s">
        <v>8504</v>
      </c>
      <c r="D803" s="182" t="s">
        <v>7902</v>
      </c>
      <c r="E803" s="180">
        <v>0</v>
      </c>
      <c r="F803" s="180">
        <v>48710811</v>
      </c>
    </row>
    <row r="804" spans="1:6" hidden="1" x14ac:dyDescent="0.2">
      <c r="A804" s="182">
        <v>7386</v>
      </c>
      <c r="B804" s="182">
        <v>690502003</v>
      </c>
      <c r="C804" s="182" t="s">
        <v>8505</v>
      </c>
      <c r="D804" s="182" t="s">
        <v>8024</v>
      </c>
      <c r="E804" s="180">
        <v>2861840</v>
      </c>
      <c r="F804" s="180">
        <v>4148223</v>
      </c>
    </row>
    <row r="805" spans="1:6" hidden="1" x14ac:dyDescent="0.2">
      <c r="A805" s="182">
        <v>7388</v>
      </c>
      <c r="B805" s="182">
        <v>713394009</v>
      </c>
      <c r="C805" s="182" t="s">
        <v>8506</v>
      </c>
      <c r="D805" s="182" t="s">
        <v>230</v>
      </c>
      <c r="E805" s="180">
        <v>17222605</v>
      </c>
      <c r="F805" s="180">
        <v>42583744</v>
      </c>
    </row>
    <row r="806" spans="1:6" hidden="1" x14ac:dyDescent="0.2">
      <c r="A806" s="182">
        <v>7388</v>
      </c>
      <c r="B806" s="182">
        <v>713394009</v>
      </c>
      <c r="C806" s="182" t="s">
        <v>8506</v>
      </c>
      <c r="D806" s="182" t="s">
        <v>8068</v>
      </c>
      <c r="E806" s="180">
        <v>25773316</v>
      </c>
      <c r="F806" s="180">
        <v>74139815</v>
      </c>
    </row>
    <row r="807" spans="1:6" hidden="1" x14ac:dyDescent="0.2">
      <c r="A807" s="182">
        <v>7388</v>
      </c>
      <c r="B807" s="182">
        <v>713394009</v>
      </c>
      <c r="C807" s="182" t="s">
        <v>8506</v>
      </c>
      <c r="D807" s="182" t="s">
        <v>198</v>
      </c>
      <c r="E807" s="180">
        <v>19619361</v>
      </c>
      <c r="F807" s="180">
        <v>38596559</v>
      </c>
    </row>
    <row r="808" spans="1:6" hidden="1" x14ac:dyDescent="0.2">
      <c r="A808" s="182">
        <v>7388</v>
      </c>
      <c r="B808" s="182">
        <v>713394009</v>
      </c>
      <c r="C808" s="182" t="s">
        <v>8506</v>
      </c>
      <c r="D808" s="182" t="s">
        <v>7890</v>
      </c>
      <c r="E808" s="180">
        <v>71616845</v>
      </c>
      <c r="F808" s="180">
        <v>121499698</v>
      </c>
    </row>
    <row r="809" spans="1:6" hidden="1" x14ac:dyDescent="0.2">
      <c r="A809" s="182">
        <v>7390</v>
      </c>
      <c r="B809" s="182">
        <v>691303004</v>
      </c>
      <c r="C809" s="182" t="s">
        <v>8636</v>
      </c>
      <c r="D809" s="182" t="s">
        <v>7993</v>
      </c>
      <c r="E809" s="180">
        <v>6439140</v>
      </c>
      <c r="F809" s="180">
        <v>11280030</v>
      </c>
    </row>
    <row r="810" spans="1:6" hidden="1" x14ac:dyDescent="0.2">
      <c r="A810" s="182">
        <v>7395</v>
      </c>
      <c r="B810" s="182">
        <v>692551001</v>
      </c>
      <c r="C810" s="182" t="s">
        <v>8507</v>
      </c>
      <c r="D810" s="182" t="s">
        <v>7994</v>
      </c>
      <c r="E810" s="180">
        <v>9730256</v>
      </c>
      <c r="F810" s="180">
        <v>29190768</v>
      </c>
    </row>
    <row r="811" spans="1:6" hidden="1" x14ac:dyDescent="0.2">
      <c r="A811" s="182">
        <v>7411</v>
      </c>
      <c r="B811" s="182">
        <v>690901005</v>
      </c>
      <c r="C811" s="182" t="s">
        <v>8508</v>
      </c>
      <c r="D811" s="182" t="s">
        <v>7934</v>
      </c>
      <c r="E811" s="180">
        <v>5008220</v>
      </c>
      <c r="F811" s="180">
        <v>10161690</v>
      </c>
    </row>
    <row r="812" spans="1:6" hidden="1" x14ac:dyDescent="0.2">
      <c r="A812" s="182">
        <v>7412</v>
      </c>
      <c r="B812" s="182" t="s">
        <v>7821</v>
      </c>
      <c r="C812" s="182" t="s">
        <v>8509</v>
      </c>
      <c r="D812" s="182" t="s">
        <v>7882</v>
      </c>
      <c r="E812" s="180">
        <v>29870162</v>
      </c>
      <c r="F812" s="180">
        <v>62798838</v>
      </c>
    </row>
    <row r="813" spans="1:6" hidden="1" x14ac:dyDescent="0.2">
      <c r="A813" s="182">
        <v>7418</v>
      </c>
      <c r="B813" s="182">
        <v>690712008</v>
      </c>
      <c r="C813" s="182" t="s">
        <v>8510</v>
      </c>
      <c r="D813" s="182" t="s">
        <v>7931</v>
      </c>
      <c r="E813" s="180">
        <v>0</v>
      </c>
      <c r="F813" s="180">
        <v>7362100</v>
      </c>
    </row>
    <row r="814" spans="1:6" hidden="1" x14ac:dyDescent="0.2">
      <c r="A814" s="182">
        <v>7423</v>
      </c>
      <c r="B814" s="182">
        <v>690612003</v>
      </c>
      <c r="C814" s="182" t="s">
        <v>8511</v>
      </c>
      <c r="D814" s="182" t="s">
        <v>8028</v>
      </c>
      <c r="E814" s="180">
        <v>0</v>
      </c>
      <c r="F814" s="180">
        <v>2861840</v>
      </c>
    </row>
    <row r="815" spans="1:6" hidden="1" x14ac:dyDescent="0.2">
      <c r="A815" s="182">
        <v>7425</v>
      </c>
      <c r="B815" s="182">
        <v>692665007</v>
      </c>
      <c r="C815" s="182" t="s">
        <v>8512</v>
      </c>
      <c r="D815" s="182" t="s">
        <v>8057</v>
      </c>
      <c r="E815" s="180">
        <v>3262498</v>
      </c>
      <c r="F815" s="180">
        <v>6619616</v>
      </c>
    </row>
    <row r="816" spans="1:6" hidden="1" x14ac:dyDescent="0.2">
      <c r="A816" s="182">
        <v>7436</v>
      </c>
      <c r="B816" s="182">
        <v>692012003</v>
      </c>
      <c r="C816" s="182" t="s">
        <v>8513</v>
      </c>
      <c r="D816" s="182" t="s">
        <v>7924</v>
      </c>
      <c r="E816" s="180">
        <v>4893746</v>
      </c>
      <c r="F816" s="180">
        <v>14681238</v>
      </c>
    </row>
    <row r="817" spans="1:6" hidden="1" x14ac:dyDescent="0.2">
      <c r="A817" s="182">
        <v>7446</v>
      </c>
      <c r="B817" s="182">
        <v>712341009</v>
      </c>
      <c r="C817" s="182" t="s">
        <v>8514</v>
      </c>
      <c r="D817" s="182" t="s">
        <v>7961</v>
      </c>
      <c r="E817" s="180">
        <v>18919176</v>
      </c>
      <c r="F817" s="180">
        <v>57078192</v>
      </c>
    </row>
    <row r="818" spans="1:6" hidden="1" x14ac:dyDescent="0.2">
      <c r="A818" s="182">
        <v>7450</v>
      </c>
      <c r="B818" s="182">
        <v>692313003</v>
      </c>
      <c r="C818" s="182" t="s">
        <v>8515</v>
      </c>
      <c r="D818" s="182" t="s">
        <v>8091</v>
      </c>
      <c r="E818" s="180">
        <v>22462306</v>
      </c>
      <c r="F818" s="180">
        <v>52100447</v>
      </c>
    </row>
    <row r="819" spans="1:6" hidden="1" x14ac:dyDescent="0.2">
      <c r="A819" s="182">
        <v>7451</v>
      </c>
      <c r="B819" s="182">
        <v>691408000</v>
      </c>
      <c r="C819" s="182" t="s">
        <v>8516</v>
      </c>
      <c r="D819" s="182" t="s">
        <v>8088</v>
      </c>
      <c r="E819" s="180">
        <v>4893746</v>
      </c>
      <c r="F819" s="180">
        <v>9929422</v>
      </c>
    </row>
    <row r="820" spans="1:6" hidden="1" x14ac:dyDescent="0.2">
      <c r="A820" s="182">
        <v>7452</v>
      </c>
      <c r="B820" s="182">
        <v>650401387</v>
      </c>
      <c r="C820" s="182" t="s">
        <v>8517</v>
      </c>
      <c r="D820" s="182" t="s">
        <v>8016</v>
      </c>
      <c r="E820" s="180">
        <v>18567531</v>
      </c>
      <c r="F820" s="180">
        <v>48082571</v>
      </c>
    </row>
    <row r="821" spans="1:6" hidden="1" x14ac:dyDescent="0.2">
      <c r="A821" s="182">
        <v>7458</v>
      </c>
      <c r="B821" s="182" t="s">
        <v>7843</v>
      </c>
      <c r="C821" s="182" t="s">
        <v>8518</v>
      </c>
      <c r="D821" s="182" t="s">
        <v>7925</v>
      </c>
      <c r="E821" s="180">
        <v>5008220</v>
      </c>
      <c r="F821" s="180">
        <v>15024660</v>
      </c>
    </row>
    <row r="822" spans="1:6" hidden="1" x14ac:dyDescent="0.2">
      <c r="A822" s="182">
        <v>7459</v>
      </c>
      <c r="B822" s="182">
        <v>650447174</v>
      </c>
      <c r="C822" s="182" t="s">
        <v>8519</v>
      </c>
      <c r="D822" s="182" t="s">
        <v>7906</v>
      </c>
      <c r="E822" s="180">
        <v>10966709</v>
      </c>
      <c r="F822" s="180">
        <v>28513443</v>
      </c>
    </row>
    <row r="823" spans="1:6" hidden="1" x14ac:dyDescent="0.2">
      <c r="A823" s="182">
        <v>7460</v>
      </c>
      <c r="B823" s="182">
        <v>690504006</v>
      </c>
      <c r="C823" s="182" t="s">
        <v>8520</v>
      </c>
      <c r="D823" s="182" t="s">
        <v>8092</v>
      </c>
      <c r="E823" s="180">
        <v>3577300</v>
      </c>
      <c r="F823" s="180">
        <v>7258350</v>
      </c>
    </row>
    <row r="824" spans="1:6" hidden="1" x14ac:dyDescent="0.2">
      <c r="A824" s="182">
        <v>7462</v>
      </c>
      <c r="B824" s="182">
        <v>650213203</v>
      </c>
      <c r="C824" s="182" t="s">
        <v>8521</v>
      </c>
      <c r="D824" s="182" t="s">
        <v>7914</v>
      </c>
      <c r="E824" s="180">
        <v>42553923</v>
      </c>
      <c r="F824" s="180">
        <v>113570082</v>
      </c>
    </row>
    <row r="825" spans="1:6" hidden="1" x14ac:dyDescent="0.2">
      <c r="A825" s="182">
        <v>7462</v>
      </c>
      <c r="B825" s="182">
        <v>650213203</v>
      </c>
      <c r="C825" s="182" t="s">
        <v>8521</v>
      </c>
      <c r="D825" s="182" t="s">
        <v>7993</v>
      </c>
      <c r="E825" s="180">
        <v>14608314</v>
      </c>
      <c r="F825" s="180">
        <v>41457446</v>
      </c>
    </row>
    <row r="826" spans="1:6" hidden="1" x14ac:dyDescent="0.2">
      <c r="A826" s="182">
        <v>7462</v>
      </c>
      <c r="B826" s="182">
        <v>650213203</v>
      </c>
      <c r="C826" s="182" t="s">
        <v>8521</v>
      </c>
      <c r="D826" s="182" t="s">
        <v>7899</v>
      </c>
      <c r="E826" s="180">
        <v>53429346</v>
      </c>
      <c r="F826" s="180">
        <v>139654536</v>
      </c>
    </row>
    <row r="827" spans="1:6" hidden="1" x14ac:dyDescent="0.2">
      <c r="A827" s="182">
        <v>7463</v>
      </c>
      <c r="B827" s="182">
        <v>714555006</v>
      </c>
      <c r="C827" s="182" t="s">
        <v>8522</v>
      </c>
      <c r="D827" s="182" t="s">
        <v>7948</v>
      </c>
      <c r="E827" s="180">
        <v>5611620</v>
      </c>
      <c r="F827" s="180">
        <v>21631648</v>
      </c>
    </row>
    <row r="828" spans="1:6" hidden="1" x14ac:dyDescent="0.2">
      <c r="A828" s="182">
        <v>7473</v>
      </c>
      <c r="B828" s="182">
        <v>650587340</v>
      </c>
      <c r="C828" s="182" t="s">
        <v>8523</v>
      </c>
      <c r="D828" s="182" t="s">
        <v>8012</v>
      </c>
      <c r="E828" s="180">
        <v>8619448</v>
      </c>
      <c r="F828" s="180">
        <v>25037444</v>
      </c>
    </row>
    <row r="829" spans="1:6" hidden="1" x14ac:dyDescent="0.2">
      <c r="A829" s="182">
        <v>7473</v>
      </c>
      <c r="B829" s="182">
        <v>650587340</v>
      </c>
      <c r="C829" s="182" t="s">
        <v>8523</v>
      </c>
      <c r="D829" s="182" t="s">
        <v>7907</v>
      </c>
      <c r="E829" s="180">
        <v>9279258</v>
      </c>
      <c r="F829" s="180">
        <v>38668497</v>
      </c>
    </row>
    <row r="830" spans="1:6" hidden="1" x14ac:dyDescent="0.2">
      <c r="A830" s="182">
        <v>7473</v>
      </c>
      <c r="B830" s="182">
        <v>650587340</v>
      </c>
      <c r="C830" s="182" t="s">
        <v>8523</v>
      </c>
      <c r="D830" s="182" t="s">
        <v>230</v>
      </c>
      <c r="E830" s="180">
        <v>3454710</v>
      </c>
      <c r="F830" s="180">
        <v>10678194</v>
      </c>
    </row>
    <row r="831" spans="1:6" hidden="1" x14ac:dyDescent="0.2">
      <c r="A831" s="182">
        <v>7473</v>
      </c>
      <c r="B831" s="182">
        <v>650587340</v>
      </c>
      <c r="C831" s="182" t="s">
        <v>8523</v>
      </c>
      <c r="D831" s="182" t="s">
        <v>7900</v>
      </c>
      <c r="E831" s="180">
        <v>18470246</v>
      </c>
      <c r="F831" s="180">
        <v>57052535</v>
      </c>
    </row>
    <row r="832" spans="1:6" hidden="1" x14ac:dyDescent="0.2">
      <c r="A832" s="182">
        <v>7473</v>
      </c>
      <c r="B832" s="182">
        <v>650587340</v>
      </c>
      <c r="C832" s="182" t="s">
        <v>8523</v>
      </c>
      <c r="D832" s="182" t="s">
        <v>8093</v>
      </c>
      <c r="E832" s="180">
        <v>2355484</v>
      </c>
      <c r="F832" s="180">
        <v>7066452</v>
      </c>
    </row>
    <row r="833" spans="1:6" hidden="1" x14ac:dyDescent="0.2">
      <c r="A833" s="182">
        <v>7473</v>
      </c>
      <c r="B833" s="182">
        <v>650587340</v>
      </c>
      <c r="C833" s="182" t="s">
        <v>8523</v>
      </c>
      <c r="D833" s="182" t="s">
        <v>7892</v>
      </c>
      <c r="E833" s="180">
        <v>16450063</v>
      </c>
      <c r="F833" s="180">
        <v>49715745</v>
      </c>
    </row>
    <row r="834" spans="1:6" hidden="1" x14ac:dyDescent="0.2">
      <c r="A834" s="182">
        <v>7473</v>
      </c>
      <c r="B834" s="182">
        <v>650587340</v>
      </c>
      <c r="C834" s="182" t="s">
        <v>8523</v>
      </c>
      <c r="D834" s="182" t="s">
        <v>187</v>
      </c>
      <c r="E834" s="180">
        <v>21138171</v>
      </c>
      <c r="F834" s="180">
        <v>84069773</v>
      </c>
    </row>
    <row r="835" spans="1:6" hidden="1" x14ac:dyDescent="0.2">
      <c r="A835" s="182">
        <v>7473</v>
      </c>
      <c r="B835" s="182">
        <v>650587340</v>
      </c>
      <c r="C835" s="182" t="s">
        <v>8523</v>
      </c>
      <c r="D835" s="182" t="s">
        <v>7941</v>
      </c>
      <c r="E835" s="180">
        <v>8657928</v>
      </c>
      <c r="F835" s="180">
        <v>38190048</v>
      </c>
    </row>
    <row r="836" spans="1:6" hidden="1" x14ac:dyDescent="0.2">
      <c r="A836" s="182">
        <v>7473</v>
      </c>
      <c r="B836" s="182">
        <v>650587340</v>
      </c>
      <c r="C836" s="182" t="s">
        <v>8523</v>
      </c>
      <c r="D836" s="182" t="s">
        <v>7928</v>
      </c>
      <c r="E836" s="180">
        <v>23260035</v>
      </c>
      <c r="F836" s="180">
        <v>72722247</v>
      </c>
    </row>
    <row r="837" spans="1:6" hidden="1" x14ac:dyDescent="0.2">
      <c r="A837" s="182">
        <v>7473</v>
      </c>
      <c r="B837" s="182">
        <v>650587340</v>
      </c>
      <c r="C837" s="182" t="s">
        <v>8523</v>
      </c>
      <c r="D837" s="182" t="s">
        <v>7931</v>
      </c>
      <c r="E837" s="180">
        <v>8124690</v>
      </c>
      <c r="F837" s="180">
        <v>26242206</v>
      </c>
    </row>
    <row r="838" spans="1:6" hidden="1" x14ac:dyDescent="0.2">
      <c r="A838" s="182">
        <v>7473</v>
      </c>
      <c r="B838" s="182">
        <v>650587340</v>
      </c>
      <c r="C838" s="182" t="s">
        <v>8523</v>
      </c>
      <c r="D838" s="182" t="s">
        <v>7899</v>
      </c>
      <c r="E838" s="180">
        <v>6413280</v>
      </c>
      <c r="F838" s="180">
        <v>19239840</v>
      </c>
    </row>
    <row r="839" spans="1:6" hidden="1" x14ac:dyDescent="0.2">
      <c r="A839" s="182">
        <v>7473</v>
      </c>
      <c r="B839" s="182">
        <v>650587340</v>
      </c>
      <c r="C839" s="182" t="s">
        <v>8523</v>
      </c>
      <c r="D839" s="182" t="s">
        <v>198</v>
      </c>
      <c r="E839" s="180">
        <v>18277848</v>
      </c>
      <c r="F839" s="180">
        <v>54833544</v>
      </c>
    </row>
    <row r="840" spans="1:6" hidden="1" x14ac:dyDescent="0.2">
      <c r="A840" s="182">
        <v>7475</v>
      </c>
      <c r="B840" s="182">
        <v>690701006</v>
      </c>
      <c r="C840" s="182" t="s">
        <v>8524</v>
      </c>
      <c r="D840" s="182" t="s">
        <v>6479</v>
      </c>
      <c r="E840" s="180">
        <v>5723680</v>
      </c>
      <c r="F840" s="180">
        <v>11613360</v>
      </c>
    </row>
    <row r="841" spans="1:6" hidden="1" x14ac:dyDescent="0.2">
      <c r="A841" s="182">
        <v>7478</v>
      </c>
      <c r="B841" s="182">
        <v>650450957</v>
      </c>
      <c r="C841" s="182" t="s">
        <v>8525</v>
      </c>
      <c r="D841" s="182" t="s">
        <v>78</v>
      </c>
      <c r="E841" s="180">
        <v>7230973</v>
      </c>
      <c r="F841" s="180">
        <v>23393818</v>
      </c>
    </row>
    <row r="842" spans="1:6" hidden="1" x14ac:dyDescent="0.2">
      <c r="A842" s="182">
        <v>7480</v>
      </c>
      <c r="B842" s="182">
        <v>691602001</v>
      </c>
      <c r="C842" s="182" t="s">
        <v>8526</v>
      </c>
      <c r="D842" s="182" t="s">
        <v>7903</v>
      </c>
      <c r="E842" s="180">
        <v>4078122</v>
      </c>
      <c r="F842" s="180">
        <v>8274519</v>
      </c>
    </row>
    <row r="843" spans="1:6" hidden="1" x14ac:dyDescent="0.2">
      <c r="A843" s="182">
        <v>7481</v>
      </c>
      <c r="B843" s="182">
        <v>650699602</v>
      </c>
      <c r="C843" s="182" t="s">
        <v>8527</v>
      </c>
      <c r="D843" s="182" t="s">
        <v>8010</v>
      </c>
      <c r="E843" s="180">
        <v>34967892</v>
      </c>
      <c r="F843" s="180">
        <v>96773292</v>
      </c>
    </row>
    <row r="844" spans="1:6" hidden="1" x14ac:dyDescent="0.2">
      <c r="A844" s="182">
        <v>7481</v>
      </c>
      <c r="B844" s="182">
        <v>650699602</v>
      </c>
      <c r="C844" s="182" t="s">
        <v>8527</v>
      </c>
      <c r="D844" s="182" t="s">
        <v>7887</v>
      </c>
      <c r="E844" s="180">
        <v>54106016</v>
      </c>
      <c r="F844" s="180">
        <v>128617296</v>
      </c>
    </row>
    <row r="845" spans="1:6" hidden="1" x14ac:dyDescent="0.2">
      <c r="A845" s="182">
        <v>7482</v>
      </c>
      <c r="B845" s="182">
        <v>691413004</v>
      </c>
      <c r="C845" s="182" t="s">
        <v>8528</v>
      </c>
      <c r="D845" s="182" t="s">
        <v>8094</v>
      </c>
      <c r="E845" s="180">
        <v>4893746</v>
      </c>
      <c r="F845" s="180">
        <v>9929422</v>
      </c>
    </row>
    <row r="846" spans="1:6" hidden="1" x14ac:dyDescent="0.2">
      <c r="A846" s="182">
        <v>7487</v>
      </c>
      <c r="B846" s="182" t="s">
        <v>7837</v>
      </c>
      <c r="C846" s="182" t="s">
        <v>8529</v>
      </c>
      <c r="D846" s="182" t="s">
        <v>8095</v>
      </c>
      <c r="E846" s="180">
        <v>4078122</v>
      </c>
      <c r="F846" s="180">
        <v>12234366</v>
      </c>
    </row>
    <row r="847" spans="1:6" hidden="1" x14ac:dyDescent="0.2">
      <c r="A847" s="182">
        <v>7488</v>
      </c>
      <c r="B847" s="182">
        <v>690611007</v>
      </c>
      <c r="C847" s="182" t="s">
        <v>8530</v>
      </c>
      <c r="D847" s="182" t="s">
        <v>8003</v>
      </c>
      <c r="E847" s="180">
        <v>6582232</v>
      </c>
      <c r="F847" s="180">
        <v>9873348</v>
      </c>
    </row>
    <row r="848" spans="1:6" hidden="1" x14ac:dyDescent="0.2">
      <c r="A848" s="182">
        <v>7491</v>
      </c>
      <c r="B848" s="182">
        <v>692647009</v>
      </c>
      <c r="C848" s="182" t="s">
        <v>8531</v>
      </c>
      <c r="D848" s="182" t="s">
        <v>7910</v>
      </c>
      <c r="E848" s="180">
        <v>6524995</v>
      </c>
      <c r="F848" s="180">
        <v>19574985</v>
      </c>
    </row>
    <row r="849" spans="1:6" hidden="1" x14ac:dyDescent="0.2">
      <c r="A849" s="182">
        <v>7492</v>
      </c>
      <c r="B849" s="182">
        <v>650744136</v>
      </c>
      <c r="C849" s="182" t="s">
        <v>8532</v>
      </c>
      <c r="D849" s="182" t="s">
        <v>7993</v>
      </c>
      <c r="E849" s="180">
        <v>0</v>
      </c>
      <c r="F849" s="180">
        <v>8195629</v>
      </c>
    </row>
    <row r="850" spans="1:6" hidden="1" x14ac:dyDescent="0.2">
      <c r="A850" s="182">
        <v>7495</v>
      </c>
      <c r="B850" s="182">
        <v>619550005</v>
      </c>
      <c r="C850" s="182" t="s">
        <v>8637</v>
      </c>
      <c r="D850" s="182" t="s">
        <v>8051</v>
      </c>
      <c r="E850" s="180">
        <v>6524995</v>
      </c>
      <c r="F850" s="180">
        <v>13239230</v>
      </c>
    </row>
    <row r="851" spans="1:6" hidden="1" x14ac:dyDescent="0.2">
      <c r="A851" s="182">
        <v>7497</v>
      </c>
      <c r="B851" s="182" t="s">
        <v>7819</v>
      </c>
      <c r="C851" s="182" t="s">
        <v>8533</v>
      </c>
      <c r="D851" s="182" t="s">
        <v>7930</v>
      </c>
      <c r="E851" s="180">
        <v>8764816</v>
      </c>
      <c r="F851" s="180">
        <v>13147224</v>
      </c>
    </row>
    <row r="852" spans="1:6" hidden="1" x14ac:dyDescent="0.2">
      <c r="A852" s="182">
        <v>7498</v>
      </c>
      <c r="B852" s="182">
        <v>650789776</v>
      </c>
      <c r="C852" s="182" t="s">
        <v>8534</v>
      </c>
      <c r="D852" s="182" t="s">
        <v>7964</v>
      </c>
      <c r="E852" s="180">
        <v>8533800</v>
      </c>
      <c r="F852" s="180">
        <v>25601400</v>
      </c>
    </row>
    <row r="853" spans="1:6" hidden="1" x14ac:dyDescent="0.2">
      <c r="A853" s="182">
        <v>7499</v>
      </c>
      <c r="B853" s="182">
        <v>650794826</v>
      </c>
      <c r="C853" s="182" t="s">
        <v>8535</v>
      </c>
      <c r="D853" s="182" t="s">
        <v>7954</v>
      </c>
      <c r="E853" s="180">
        <v>43099268</v>
      </c>
      <c r="F853" s="180">
        <v>172759475</v>
      </c>
    </row>
    <row r="854" spans="1:6" hidden="1" x14ac:dyDescent="0.2">
      <c r="A854" s="182">
        <v>7502</v>
      </c>
      <c r="B854" s="182">
        <v>690706008</v>
      </c>
      <c r="C854" s="182" t="s">
        <v>8638</v>
      </c>
      <c r="D854" s="182" t="s">
        <v>7945</v>
      </c>
      <c r="E854" s="180">
        <v>5640680</v>
      </c>
      <c r="F854" s="180">
        <v>11364360</v>
      </c>
    </row>
    <row r="855" spans="1:6" hidden="1" x14ac:dyDescent="0.2">
      <c r="A855" s="182">
        <v>7504</v>
      </c>
      <c r="B855" s="182">
        <v>692009002</v>
      </c>
      <c r="C855" s="182" t="s">
        <v>8536</v>
      </c>
      <c r="D855" s="182" t="s">
        <v>7923</v>
      </c>
      <c r="E855" s="180">
        <v>4730622</v>
      </c>
      <c r="F855" s="180">
        <v>9598443</v>
      </c>
    </row>
    <row r="856" spans="1:6" hidden="1" x14ac:dyDescent="0.2">
      <c r="A856" s="182">
        <v>7508</v>
      </c>
      <c r="B856" s="182">
        <v>690815001</v>
      </c>
      <c r="C856" s="182" t="s">
        <v>8537</v>
      </c>
      <c r="D856" s="182" t="s">
        <v>8096</v>
      </c>
      <c r="E856" s="180">
        <v>3577300</v>
      </c>
      <c r="F856" s="180">
        <v>7258350</v>
      </c>
    </row>
    <row r="857" spans="1:6" hidden="1" x14ac:dyDescent="0.2">
      <c r="A857" s="182">
        <v>7510</v>
      </c>
      <c r="B857" s="182" t="s">
        <v>7807</v>
      </c>
      <c r="C857" s="182" t="s">
        <v>8538</v>
      </c>
      <c r="D857" s="182" t="s">
        <v>7895</v>
      </c>
      <c r="E857" s="180">
        <v>25653120</v>
      </c>
      <c r="F857" s="180">
        <v>92030568</v>
      </c>
    </row>
    <row r="858" spans="1:6" hidden="1" x14ac:dyDescent="0.2">
      <c r="A858" s="182">
        <v>7510</v>
      </c>
      <c r="B858" s="182" t="s">
        <v>7807</v>
      </c>
      <c r="C858" s="182" t="s">
        <v>8538</v>
      </c>
      <c r="D858" s="182" t="s">
        <v>8014</v>
      </c>
      <c r="E858" s="180">
        <v>28652880</v>
      </c>
      <c r="F858" s="180">
        <v>119882289</v>
      </c>
    </row>
    <row r="859" spans="1:6" hidden="1" x14ac:dyDescent="0.2">
      <c r="A859" s="182">
        <v>7510</v>
      </c>
      <c r="B859" s="182" t="s">
        <v>7807</v>
      </c>
      <c r="C859" s="182" t="s">
        <v>8538</v>
      </c>
      <c r="D859" s="182" t="s">
        <v>7959</v>
      </c>
      <c r="E859" s="180">
        <v>9619920</v>
      </c>
      <c r="F859" s="180">
        <v>28218432</v>
      </c>
    </row>
    <row r="860" spans="1:6" hidden="1" x14ac:dyDescent="0.2">
      <c r="A860" s="182">
        <v>7510</v>
      </c>
      <c r="B860" s="182" t="s">
        <v>7807</v>
      </c>
      <c r="C860" s="182" t="s">
        <v>8538</v>
      </c>
      <c r="D860" s="182" t="s">
        <v>7949</v>
      </c>
      <c r="E860" s="180">
        <v>7758000</v>
      </c>
      <c r="F860" s="180">
        <v>28239120</v>
      </c>
    </row>
    <row r="861" spans="1:6" hidden="1" x14ac:dyDescent="0.2">
      <c r="A861" s="182">
        <v>7510</v>
      </c>
      <c r="B861" s="182" t="s">
        <v>7807</v>
      </c>
      <c r="C861" s="182" t="s">
        <v>8538</v>
      </c>
      <c r="D861" s="182" t="s">
        <v>7966</v>
      </c>
      <c r="E861" s="180">
        <v>14429880</v>
      </c>
      <c r="F861" s="180">
        <v>44572296</v>
      </c>
    </row>
    <row r="862" spans="1:6" hidden="1" x14ac:dyDescent="0.2">
      <c r="A862" s="182">
        <v>7510</v>
      </c>
      <c r="B862" s="182" t="s">
        <v>7807</v>
      </c>
      <c r="C862" s="182" t="s">
        <v>8538</v>
      </c>
      <c r="D862" s="182" t="s">
        <v>7979</v>
      </c>
      <c r="E862" s="180">
        <v>9619920</v>
      </c>
      <c r="F862" s="180">
        <v>31104408</v>
      </c>
    </row>
    <row r="863" spans="1:6" hidden="1" x14ac:dyDescent="0.2">
      <c r="A863" s="182">
        <v>7510</v>
      </c>
      <c r="B863" s="182" t="s">
        <v>7807</v>
      </c>
      <c r="C863" s="182" t="s">
        <v>8538</v>
      </c>
      <c r="D863" s="182" t="s">
        <v>7922</v>
      </c>
      <c r="E863" s="180">
        <v>8016600</v>
      </c>
      <c r="F863" s="180">
        <v>25332456</v>
      </c>
    </row>
    <row r="864" spans="1:6" hidden="1" x14ac:dyDescent="0.2">
      <c r="A864" s="182">
        <v>7510</v>
      </c>
      <c r="B864" s="182" t="s">
        <v>7807</v>
      </c>
      <c r="C864" s="182" t="s">
        <v>8538</v>
      </c>
      <c r="D864" s="182" t="s">
        <v>7946</v>
      </c>
      <c r="E864" s="180">
        <v>4407923</v>
      </c>
      <c r="F864" s="180">
        <v>9780080</v>
      </c>
    </row>
    <row r="865" spans="1:6" hidden="1" x14ac:dyDescent="0.2">
      <c r="A865" s="182">
        <v>7510</v>
      </c>
      <c r="B865" s="182" t="s">
        <v>7807</v>
      </c>
      <c r="C865" s="182" t="s">
        <v>8538</v>
      </c>
      <c r="D865" s="182" t="s">
        <v>7951</v>
      </c>
      <c r="E865" s="180">
        <v>8041938</v>
      </c>
      <c r="F865" s="180">
        <v>24395802</v>
      </c>
    </row>
    <row r="866" spans="1:6" hidden="1" x14ac:dyDescent="0.2">
      <c r="A866" s="182">
        <v>7510</v>
      </c>
      <c r="B866" s="182" t="s">
        <v>7807</v>
      </c>
      <c r="C866" s="182" t="s">
        <v>8538</v>
      </c>
      <c r="D866" s="182" t="s">
        <v>7961</v>
      </c>
      <c r="E866" s="180">
        <v>16033200</v>
      </c>
      <c r="F866" s="180">
        <v>56116200</v>
      </c>
    </row>
    <row r="867" spans="1:6" hidden="1" x14ac:dyDescent="0.2">
      <c r="A867" s="182">
        <v>7510</v>
      </c>
      <c r="B867" s="182" t="s">
        <v>7807</v>
      </c>
      <c r="C867" s="182" t="s">
        <v>8538</v>
      </c>
      <c r="D867" s="182" t="s">
        <v>8020</v>
      </c>
      <c r="E867" s="180">
        <v>6785250</v>
      </c>
      <c r="F867" s="180">
        <v>21830805</v>
      </c>
    </row>
    <row r="868" spans="1:6" hidden="1" x14ac:dyDescent="0.2">
      <c r="A868" s="182">
        <v>7510</v>
      </c>
      <c r="B868" s="182" t="s">
        <v>7807</v>
      </c>
      <c r="C868" s="182" t="s">
        <v>8538</v>
      </c>
      <c r="D868" s="182" t="s">
        <v>7958</v>
      </c>
      <c r="E868" s="180">
        <v>13315418</v>
      </c>
      <c r="F868" s="180">
        <v>50394728</v>
      </c>
    </row>
    <row r="869" spans="1:6" hidden="1" x14ac:dyDescent="0.2">
      <c r="A869" s="182">
        <v>7510</v>
      </c>
      <c r="B869" s="182" t="s">
        <v>7807</v>
      </c>
      <c r="C869" s="182" t="s">
        <v>8538</v>
      </c>
      <c r="D869" s="182" t="s">
        <v>8016</v>
      </c>
      <c r="E869" s="180">
        <v>16033200</v>
      </c>
      <c r="F869" s="180">
        <v>52588896</v>
      </c>
    </row>
    <row r="870" spans="1:6" hidden="1" x14ac:dyDescent="0.2">
      <c r="A870" s="182">
        <v>7510</v>
      </c>
      <c r="B870" s="182" t="s">
        <v>7807</v>
      </c>
      <c r="C870" s="182" t="s">
        <v>8538</v>
      </c>
      <c r="D870" s="182" t="s">
        <v>7931</v>
      </c>
      <c r="E870" s="180">
        <v>25911720</v>
      </c>
      <c r="F870" s="180">
        <v>107948100</v>
      </c>
    </row>
    <row r="871" spans="1:6" hidden="1" x14ac:dyDescent="0.2">
      <c r="A871" s="182">
        <v>7510</v>
      </c>
      <c r="B871" s="182" t="s">
        <v>7807</v>
      </c>
      <c r="C871" s="182" t="s">
        <v>8538</v>
      </c>
      <c r="D871" s="182" t="s">
        <v>7969</v>
      </c>
      <c r="E871" s="180">
        <v>8016600</v>
      </c>
      <c r="F871" s="180">
        <v>24851460</v>
      </c>
    </row>
    <row r="872" spans="1:6" hidden="1" x14ac:dyDescent="0.2">
      <c r="A872" s="182">
        <v>7510</v>
      </c>
      <c r="B872" s="182" t="s">
        <v>7807</v>
      </c>
      <c r="C872" s="182" t="s">
        <v>8538</v>
      </c>
      <c r="D872" s="182" t="s">
        <v>7948</v>
      </c>
      <c r="E872" s="180">
        <v>6206400</v>
      </c>
      <c r="F872" s="180">
        <v>20093220</v>
      </c>
    </row>
    <row r="873" spans="1:6" hidden="1" x14ac:dyDescent="0.2">
      <c r="A873" s="182">
        <v>7512</v>
      </c>
      <c r="B873" s="182">
        <v>692531000</v>
      </c>
      <c r="C873" s="182" t="s">
        <v>8539</v>
      </c>
      <c r="D873" s="182" t="s">
        <v>8097</v>
      </c>
      <c r="E873" s="180">
        <v>5265786</v>
      </c>
      <c r="F873" s="180">
        <v>10684292</v>
      </c>
    </row>
    <row r="874" spans="1:6" hidden="1" x14ac:dyDescent="0.2">
      <c r="A874" s="182">
        <v>7513</v>
      </c>
      <c r="B874" s="182">
        <v>690102005</v>
      </c>
      <c r="C874" s="182" t="s">
        <v>8540</v>
      </c>
      <c r="D874" s="182" t="s">
        <v>8098</v>
      </c>
      <c r="E874" s="180">
        <v>2747366</v>
      </c>
      <c r="F874" s="180">
        <v>5574412</v>
      </c>
    </row>
    <row r="875" spans="1:6" hidden="1" x14ac:dyDescent="0.2">
      <c r="A875" s="182">
        <v>7514</v>
      </c>
      <c r="B875" s="182">
        <v>692011007</v>
      </c>
      <c r="C875" s="182" t="s">
        <v>8541</v>
      </c>
      <c r="D875" s="182" t="s">
        <v>8099</v>
      </c>
      <c r="E875" s="180">
        <v>3262498</v>
      </c>
      <c r="F875" s="180">
        <v>6619616</v>
      </c>
    </row>
    <row r="876" spans="1:6" hidden="1" x14ac:dyDescent="0.2">
      <c r="A876" s="182">
        <v>7517</v>
      </c>
      <c r="B876" s="182">
        <v>650846699</v>
      </c>
      <c r="C876" s="182" t="s">
        <v>8542</v>
      </c>
      <c r="D876" s="182" t="s">
        <v>7966</v>
      </c>
      <c r="E876" s="180">
        <v>6206400</v>
      </c>
      <c r="F876" s="180">
        <v>22343040</v>
      </c>
    </row>
    <row r="877" spans="1:6" hidden="1" x14ac:dyDescent="0.2">
      <c r="A877" s="182">
        <v>7520</v>
      </c>
      <c r="B877" s="182">
        <v>692004000</v>
      </c>
      <c r="C877" s="182" t="s">
        <v>8543</v>
      </c>
      <c r="D877" s="182" t="s">
        <v>7980</v>
      </c>
      <c r="E877" s="180">
        <v>5494733</v>
      </c>
      <c r="F877" s="180">
        <v>11148826</v>
      </c>
    </row>
    <row r="878" spans="1:6" hidden="1" x14ac:dyDescent="0.2">
      <c r="A878" s="182">
        <v>7521</v>
      </c>
      <c r="B878" s="182">
        <v>692002008</v>
      </c>
      <c r="C878" s="182" t="s">
        <v>8544</v>
      </c>
      <c r="D878" s="182" t="s">
        <v>8100</v>
      </c>
      <c r="E878" s="180">
        <v>4078122</v>
      </c>
      <c r="F878" s="180">
        <v>8274519</v>
      </c>
    </row>
    <row r="879" spans="1:6" hidden="1" x14ac:dyDescent="0.2">
      <c r="A879" s="182">
        <v>7523</v>
      </c>
      <c r="B879" s="182" t="s">
        <v>7838</v>
      </c>
      <c r="C879" s="182" t="s">
        <v>8545</v>
      </c>
      <c r="D879" s="182" t="s">
        <v>7915</v>
      </c>
      <c r="E879" s="180">
        <v>4893746</v>
      </c>
      <c r="F879" s="180">
        <v>14681238</v>
      </c>
    </row>
    <row r="880" spans="1:6" hidden="1" x14ac:dyDescent="0.2">
      <c r="A880" s="182">
        <v>7526</v>
      </c>
      <c r="B880" s="182">
        <v>691802000</v>
      </c>
      <c r="C880" s="182" t="s">
        <v>8546</v>
      </c>
      <c r="D880" s="182" t="s">
        <v>8101</v>
      </c>
      <c r="E880" s="180">
        <v>4730622</v>
      </c>
      <c r="F880" s="180">
        <v>9598443</v>
      </c>
    </row>
    <row r="881" spans="1:6" hidden="1" x14ac:dyDescent="0.2">
      <c r="A881" s="182">
        <v>7527</v>
      </c>
      <c r="B881" s="182">
        <v>690413000</v>
      </c>
      <c r="C881" s="182" t="s">
        <v>8547</v>
      </c>
      <c r="D881" s="182" t="s">
        <v>8102</v>
      </c>
      <c r="E881" s="180">
        <v>3262498</v>
      </c>
      <c r="F881" s="180">
        <v>6619616</v>
      </c>
    </row>
    <row r="882" spans="1:6" hidden="1" x14ac:dyDescent="0.2">
      <c r="A882" s="182">
        <v>7528</v>
      </c>
      <c r="B882" s="182">
        <v>690409003</v>
      </c>
      <c r="C882" s="182" t="s">
        <v>8548</v>
      </c>
      <c r="D882" s="182" t="s">
        <v>8015</v>
      </c>
      <c r="E882" s="180">
        <v>4730622</v>
      </c>
      <c r="F882" s="180">
        <v>9598443</v>
      </c>
    </row>
    <row r="883" spans="1:6" hidden="1" x14ac:dyDescent="0.2">
      <c r="A883" s="182">
        <v>7529</v>
      </c>
      <c r="B883" s="182">
        <v>605111130</v>
      </c>
      <c r="C883" s="182" t="s">
        <v>8639</v>
      </c>
      <c r="D883" s="182" t="s">
        <v>7973</v>
      </c>
      <c r="E883" s="180">
        <v>5265786</v>
      </c>
      <c r="F883" s="180">
        <v>10531572</v>
      </c>
    </row>
    <row r="884" spans="1:6" hidden="1" x14ac:dyDescent="0.2">
      <c r="A884" s="182">
        <v>7531</v>
      </c>
      <c r="B884" s="182">
        <v>692544005</v>
      </c>
      <c r="C884" s="182" t="s">
        <v>8549</v>
      </c>
      <c r="D884" s="182" t="s">
        <v>8103</v>
      </c>
      <c r="E884" s="180">
        <v>5723680</v>
      </c>
      <c r="F884" s="180">
        <v>11613360</v>
      </c>
    </row>
    <row r="885" spans="1:6" hidden="1" x14ac:dyDescent="0.2">
      <c r="A885" s="182">
        <v>7532</v>
      </c>
      <c r="B885" s="182">
        <v>691910008</v>
      </c>
      <c r="C885" s="182" t="s">
        <v>8550</v>
      </c>
      <c r="D885" s="182" t="s">
        <v>8104</v>
      </c>
      <c r="E885" s="180">
        <v>4730622</v>
      </c>
      <c r="F885" s="180">
        <v>9598443</v>
      </c>
    </row>
    <row r="886" spans="1:6" hidden="1" x14ac:dyDescent="0.2">
      <c r="A886" s="182">
        <v>7533</v>
      </c>
      <c r="B886" s="182">
        <v>691809005</v>
      </c>
      <c r="C886" s="182" t="s">
        <v>8551</v>
      </c>
      <c r="D886" s="182" t="s">
        <v>7985</v>
      </c>
      <c r="E886" s="180">
        <v>5709371</v>
      </c>
      <c r="F886" s="180">
        <v>11584327</v>
      </c>
    </row>
    <row r="887" spans="1:6" hidden="1" x14ac:dyDescent="0.2">
      <c r="A887" s="182">
        <v>7534</v>
      </c>
      <c r="B887" s="182">
        <v>690415003</v>
      </c>
      <c r="C887" s="182" t="s">
        <v>8552</v>
      </c>
      <c r="D887" s="182" t="s">
        <v>8041</v>
      </c>
      <c r="E887" s="180">
        <v>4730622</v>
      </c>
      <c r="F887" s="180">
        <v>14191866</v>
      </c>
    </row>
    <row r="888" spans="1:6" hidden="1" x14ac:dyDescent="0.2">
      <c r="A888" s="182">
        <v>7535</v>
      </c>
      <c r="B888" s="182">
        <v>690739003</v>
      </c>
      <c r="C888" s="182" t="s">
        <v>8553</v>
      </c>
      <c r="D888" s="182" t="s">
        <v>8031</v>
      </c>
      <c r="E888" s="180">
        <v>3577300</v>
      </c>
      <c r="F888" s="180">
        <v>10731900</v>
      </c>
    </row>
    <row r="889" spans="1:6" hidden="1" x14ac:dyDescent="0.2">
      <c r="A889" s="182">
        <v>7536</v>
      </c>
      <c r="B889" s="182">
        <v>691514005</v>
      </c>
      <c r="C889" s="182" t="s">
        <v>8554</v>
      </c>
      <c r="D889" s="182" t="s">
        <v>8105</v>
      </c>
      <c r="E889" s="180">
        <v>3262498</v>
      </c>
      <c r="F889" s="180">
        <v>6619616</v>
      </c>
    </row>
    <row r="890" spans="1:6" hidden="1" x14ac:dyDescent="0.2">
      <c r="A890" s="182">
        <v>7537</v>
      </c>
      <c r="B890" s="182">
        <v>691705005</v>
      </c>
      <c r="C890" s="182" t="s">
        <v>8555</v>
      </c>
      <c r="D890" s="182" t="s">
        <v>7995</v>
      </c>
      <c r="E890" s="180">
        <v>4730622</v>
      </c>
      <c r="F890" s="180">
        <v>9598443</v>
      </c>
    </row>
    <row r="891" spans="1:6" hidden="1" x14ac:dyDescent="0.2">
      <c r="A891" s="182">
        <v>7538</v>
      </c>
      <c r="B891" s="182">
        <v>691411001</v>
      </c>
      <c r="C891" s="182" t="s">
        <v>8556</v>
      </c>
      <c r="D891" s="182" t="s">
        <v>8106</v>
      </c>
      <c r="E891" s="180">
        <v>4078122</v>
      </c>
      <c r="F891" s="180">
        <v>8274519</v>
      </c>
    </row>
    <row r="892" spans="1:6" hidden="1" x14ac:dyDescent="0.2">
      <c r="A892" s="182">
        <v>7540</v>
      </c>
      <c r="B892" s="182" t="s">
        <v>7826</v>
      </c>
      <c r="C892" s="182" t="s">
        <v>8557</v>
      </c>
      <c r="D892" s="182" t="s">
        <v>8107</v>
      </c>
      <c r="E892" s="180">
        <v>4078122</v>
      </c>
      <c r="F892" s="180">
        <v>8274519</v>
      </c>
    </row>
    <row r="893" spans="1:6" hidden="1" x14ac:dyDescent="0.2">
      <c r="A893" s="182">
        <v>7542</v>
      </c>
      <c r="B893" s="182">
        <v>605110118</v>
      </c>
      <c r="C893" s="182" t="s">
        <v>8558</v>
      </c>
      <c r="D893" s="182" t="s">
        <v>7900</v>
      </c>
      <c r="E893" s="180">
        <v>11905254</v>
      </c>
      <c r="F893" s="180">
        <v>35715762</v>
      </c>
    </row>
    <row r="894" spans="1:6" hidden="1" x14ac:dyDescent="0.2">
      <c r="A894" s="182">
        <v>7543</v>
      </c>
      <c r="B894" s="182">
        <v>690716003</v>
      </c>
      <c r="C894" s="182" t="s">
        <v>8559</v>
      </c>
      <c r="D894" s="182" t="s">
        <v>8108</v>
      </c>
      <c r="E894" s="180">
        <v>3577300</v>
      </c>
      <c r="F894" s="180">
        <v>10731900</v>
      </c>
    </row>
    <row r="895" spans="1:6" hidden="1" x14ac:dyDescent="0.2">
      <c r="A895" s="182">
        <v>7544</v>
      </c>
      <c r="B895" s="182">
        <v>735686003</v>
      </c>
      <c r="C895" s="182" t="s">
        <v>8560</v>
      </c>
      <c r="D895" s="182" t="s">
        <v>8039</v>
      </c>
      <c r="E895" s="180">
        <v>0</v>
      </c>
      <c r="F895" s="180">
        <v>4270018</v>
      </c>
    </row>
    <row r="896" spans="1:6" hidden="1" x14ac:dyDescent="0.2">
      <c r="A896" s="182">
        <v>7545</v>
      </c>
      <c r="B896" s="182">
        <v>690608006</v>
      </c>
      <c r="C896" s="182" t="s">
        <v>8640</v>
      </c>
      <c r="D896" s="182" t="s">
        <v>8029</v>
      </c>
      <c r="E896" s="180">
        <v>0</v>
      </c>
      <c r="F896" s="180">
        <v>3681050</v>
      </c>
    </row>
    <row r="897" spans="1:6" hidden="1" x14ac:dyDescent="0.2">
      <c r="A897" s="182">
        <v>7546</v>
      </c>
      <c r="B897" s="182" t="s">
        <v>7836</v>
      </c>
      <c r="C897" s="182" t="s">
        <v>8561</v>
      </c>
      <c r="D897" s="182" t="s">
        <v>7955</v>
      </c>
      <c r="E897" s="180">
        <v>31874779</v>
      </c>
      <c r="F897" s="180">
        <v>59947851</v>
      </c>
    </row>
    <row r="898" spans="1:6" hidden="1" x14ac:dyDescent="0.2">
      <c r="A898" s="182">
        <v>7547</v>
      </c>
      <c r="B898" s="182">
        <v>692519000</v>
      </c>
      <c r="C898" s="182" t="s">
        <v>8562</v>
      </c>
      <c r="D898" s="182" t="s">
        <v>8109</v>
      </c>
      <c r="E898" s="180">
        <v>4730622</v>
      </c>
      <c r="F898" s="180">
        <v>9598443</v>
      </c>
    </row>
    <row r="899" spans="1:6" hidden="1" x14ac:dyDescent="0.2">
      <c r="A899" s="182">
        <v>7548</v>
      </c>
      <c r="B899" s="182">
        <v>690304007</v>
      </c>
      <c r="C899" s="182" t="s">
        <v>8563</v>
      </c>
      <c r="D899" s="182" t="s">
        <v>8110</v>
      </c>
      <c r="E899" s="180">
        <v>0</v>
      </c>
      <c r="F899" s="180">
        <v>3860685</v>
      </c>
    </row>
    <row r="900" spans="1:6" hidden="1" x14ac:dyDescent="0.2">
      <c r="A900" s="182">
        <v>7549</v>
      </c>
      <c r="B900" s="182">
        <v>690301008</v>
      </c>
      <c r="C900" s="182" t="s">
        <v>8564</v>
      </c>
      <c r="D900" s="182" t="s">
        <v>8038</v>
      </c>
      <c r="E900" s="180">
        <v>22937872</v>
      </c>
      <c r="F900" s="180">
        <v>50385418</v>
      </c>
    </row>
    <row r="901" spans="1:6" hidden="1" x14ac:dyDescent="0.2">
      <c r="A901" s="182">
        <v>7550</v>
      </c>
      <c r="B901" s="182">
        <v>692503007</v>
      </c>
      <c r="C901" s="182" t="s">
        <v>8565</v>
      </c>
      <c r="D901" s="182" t="s">
        <v>8020</v>
      </c>
      <c r="E901" s="180">
        <v>5265786</v>
      </c>
      <c r="F901" s="180">
        <v>10684292</v>
      </c>
    </row>
    <row r="902" spans="1:6" hidden="1" x14ac:dyDescent="0.2">
      <c r="A902" s="182">
        <v>7553</v>
      </c>
      <c r="B902" s="182">
        <v>692518004</v>
      </c>
      <c r="C902" s="182" t="s">
        <v>8566</v>
      </c>
      <c r="D902" s="182" t="s">
        <v>8111</v>
      </c>
      <c r="E902" s="180">
        <v>3262498</v>
      </c>
      <c r="F902" s="180">
        <v>6619616</v>
      </c>
    </row>
    <row r="903" spans="1:6" hidden="1" x14ac:dyDescent="0.2">
      <c r="A903" s="182">
        <v>7554</v>
      </c>
      <c r="B903" s="182">
        <v>690703009</v>
      </c>
      <c r="C903" s="182" t="s">
        <v>8567</v>
      </c>
      <c r="D903" s="182" t="s">
        <v>78</v>
      </c>
      <c r="E903" s="180">
        <v>4006576</v>
      </c>
      <c r="F903" s="180">
        <v>8013152</v>
      </c>
    </row>
    <row r="904" spans="1:6" hidden="1" x14ac:dyDescent="0.2">
      <c r="A904" s="182">
        <v>7555</v>
      </c>
      <c r="B904" s="182">
        <v>692203003</v>
      </c>
      <c r="C904" s="182" t="s">
        <v>8568</v>
      </c>
      <c r="D904" s="182" t="s">
        <v>8053</v>
      </c>
      <c r="E904" s="180">
        <v>4893746</v>
      </c>
      <c r="F904" s="180">
        <v>9929422</v>
      </c>
    </row>
    <row r="905" spans="1:6" hidden="1" x14ac:dyDescent="0.2">
      <c r="A905" s="182">
        <v>7557</v>
      </c>
      <c r="B905" s="182">
        <v>691103005</v>
      </c>
      <c r="C905" s="182" t="s">
        <v>8569</v>
      </c>
      <c r="D905" s="182" t="s">
        <v>7990</v>
      </c>
      <c r="E905" s="180">
        <v>3751872</v>
      </c>
      <c r="F905" s="180">
        <v>7612557</v>
      </c>
    </row>
    <row r="906" spans="1:6" hidden="1" x14ac:dyDescent="0.2">
      <c r="A906" s="182">
        <v>7558</v>
      </c>
      <c r="B906" s="182" t="s">
        <v>7828</v>
      </c>
      <c r="C906" s="182" t="s">
        <v>8570</v>
      </c>
      <c r="D906" s="182" t="s">
        <v>8112</v>
      </c>
      <c r="E906" s="180">
        <v>3588747</v>
      </c>
      <c r="F906" s="180">
        <v>7281576</v>
      </c>
    </row>
    <row r="907" spans="1:6" hidden="1" x14ac:dyDescent="0.2">
      <c r="A907" s="182">
        <v>7559</v>
      </c>
      <c r="B907" s="182">
        <v>690910004</v>
      </c>
      <c r="C907" s="182" t="s">
        <v>8571</v>
      </c>
      <c r="D907" s="182" t="s">
        <v>8113</v>
      </c>
      <c r="E907" s="180">
        <v>3291116</v>
      </c>
      <c r="F907" s="180">
        <v>6677682</v>
      </c>
    </row>
    <row r="908" spans="1:6" hidden="1" x14ac:dyDescent="0.2">
      <c r="A908" s="182">
        <v>7560</v>
      </c>
      <c r="B908" s="182">
        <v>690201003</v>
      </c>
      <c r="C908" s="182" t="s">
        <v>8572</v>
      </c>
      <c r="D908" s="182" t="s">
        <v>8045</v>
      </c>
      <c r="E908" s="180">
        <v>4212628</v>
      </c>
      <c r="F908" s="180">
        <v>8547432</v>
      </c>
    </row>
    <row r="909" spans="1:6" hidden="1" x14ac:dyDescent="0.2">
      <c r="A909" s="182">
        <v>7562</v>
      </c>
      <c r="B909" s="182">
        <v>692309006</v>
      </c>
      <c r="C909" s="182" t="s">
        <v>8573</v>
      </c>
      <c r="D909" s="182" t="s">
        <v>8114</v>
      </c>
      <c r="E909" s="180">
        <v>5494733</v>
      </c>
      <c r="F909" s="180">
        <v>11148826</v>
      </c>
    </row>
    <row r="910" spans="1:6" hidden="1" x14ac:dyDescent="0.2">
      <c r="A910" s="182">
        <v>7565</v>
      </c>
      <c r="B910" s="182">
        <v>650980085</v>
      </c>
      <c r="C910" s="182" t="s">
        <v>8574</v>
      </c>
      <c r="D910" s="182" t="s">
        <v>7888</v>
      </c>
      <c r="E910" s="180">
        <v>6092616</v>
      </c>
      <c r="F910" s="180">
        <v>19499977</v>
      </c>
    </row>
    <row r="911" spans="1:6" hidden="1" x14ac:dyDescent="0.2">
      <c r="A911" s="182">
        <v>7566</v>
      </c>
      <c r="B911" s="182">
        <v>605111394</v>
      </c>
      <c r="C911" s="182" t="s">
        <v>8575</v>
      </c>
      <c r="D911" s="182" t="s">
        <v>8115</v>
      </c>
      <c r="E911" s="180">
        <v>199307</v>
      </c>
      <c r="F911" s="180">
        <v>5941745</v>
      </c>
    </row>
    <row r="912" spans="1:6" hidden="1" x14ac:dyDescent="0.2">
      <c r="A912" s="182">
        <v>7572</v>
      </c>
      <c r="B912" s="182">
        <v>690510006</v>
      </c>
      <c r="C912" s="182" t="s">
        <v>8576</v>
      </c>
      <c r="D912" s="182" t="s">
        <v>8116</v>
      </c>
      <c r="E912" s="180">
        <v>9041029</v>
      </c>
      <c r="F912" s="180">
        <v>15616160</v>
      </c>
    </row>
    <row r="913" spans="1:6" hidden="1" x14ac:dyDescent="0.2">
      <c r="A913" s="182">
        <v>7574</v>
      </c>
      <c r="B913" s="182">
        <v>650856899</v>
      </c>
      <c r="C913" s="182" t="s">
        <v>8577</v>
      </c>
      <c r="D913" s="182" t="s">
        <v>7911</v>
      </c>
      <c r="E913" s="180">
        <v>59300821</v>
      </c>
      <c r="F913" s="180">
        <v>128485181</v>
      </c>
    </row>
    <row r="914" spans="1:6" hidden="1" x14ac:dyDescent="0.2">
      <c r="A914" s="182">
        <v>7575</v>
      </c>
      <c r="B914" s="182">
        <v>605110231</v>
      </c>
      <c r="C914" s="182" t="s">
        <v>8578</v>
      </c>
      <c r="D914" s="182" t="s">
        <v>7883</v>
      </c>
      <c r="E914" s="180">
        <v>24644850</v>
      </c>
      <c r="F914" s="180">
        <v>32853848</v>
      </c>
    </row>
    <row r="915" spans="1:6" hidden="1" x14ac:dyDescent="0.2">
      <c r="A915" s="182">
        <v>7577</v>
      </c>
      <c r="B915" s="182">
        <v>690617005</v>
      </c>
      <c r="C915" s="182" t="s">
        <v>8641</v>
      </c>
      <c r="D915" s="182" t="s">
        <v>7964</v>
      </c>
      <c r="E915" s="180">
        <v>0</v>
      </c>
      <c r="F915" s="180">
        <v>124500</v>
      </c>
    </row>
    <row r="916" spans="1:6" hidden="1" x14ac:dyDescent="0.2">
      <c r="A916" s="182">
        <v>7580</v>
      </c>
      <c r="B916" s="182">
        <v>605110223</v>
      </c>
      <c r="C916" s="182" t="s">
        <v>8579</v>
      </c>
      <c r="D916" s="182" t="s">
        <v>7882</v>
      </c>
      <c r="E916" s="180">
        <v>20147354</v>
      </c>
      <c r="F916" s="180">
        <v>20439514</v>
      </c>
    </row>
    <row r="917" spans="1:6" hidden="1" x14ac:dyDescent="0.2">
      <c r="A917" s="182">
        <v>7583</v>
      </c>
      <c r="B917" s="182">
        <v>691804003</v>
      </c>
      <c r="C917" s="182" t="s">
        <v>8642</v>
      </c>
      <c r="D917" s="182" t="s">
        <v>8649</v>
      </c>
      <c r="E917" s="180">
        <v>4078122</v>
      </c>
      <c r="F917" s="180">
        <v>8274519</v>
      </c>
    </row>
    <row r="918" spans="1:6" hidden="1" x14ac:dyDescent="0.2">
      <c r="A918" s="182">
        <v>7584</v>
      </c>
      <c r="B918" s="182">
        <v>690507005</v>
      </c>
      <c r="C918" s="182" t="s">
        <v>8580</v>
      </c>
      <c r="D918" s="182" t="s">
        <v>8030</v>
      </c>
      <c r="E918" s="180">
        <v>0</v>
      </c>
      <c r="F918" s="180">
        <v>3577300</v>
      </c>
    </row>
    <row r="919" spans="1:6" hidden="1" x14ac:dyDescent="0.2">
      <c r="A919" s="182">
        <v>7586</v>
      </c>
      <c r="B919" s="182">
        <v>690307006</v>
      </c>
      <c r="C919" s="182" t="s">
        <v>8581</v>
      </c>
      <c r="D919" s="182" t="s">
        <v>7976</v>
      </c>
      <c r="E919" s="180">
        <v>3262498</v>
      </c>
      <c r="F919" s="180">
        <v>6619616</v>
      </c>
    </row>
    <row r="920" spans="1:6" hidden="1" x14ac:dyDescent="0.2">
      <c r="A920" s="182">
        <v>7587</v>
      </c>
      <c r="B920" s="182">
        <v>605110533</v>
      </c>
      <c r="C920" s="182" t="s">
        <v>8643</v>
      </c>
      <c r="D920" s="182" t="s">
        <v>7987</v>
      </c>
      <c r="E920" s="180">
        <v>7362100</v>
      </c>
      <c r="F920" s="180">
        <v>7362100</v>
      </c>
    </row>
    <row r="921" spans="1:6" hidden="1" x14ac:dyDescent="0.2">
      <c r="A921" s="182">
        <v>7591</v>
      </c>
      <c r="B921" s="182">
        <v>691007006</v>
      </c>
      <c r="C921" s="182" t="s">
        <v>8582</v>
      </c>
      <c r="D921" s="182" t="s">
        <v>8117</v>
      </c>
      <c r="E921" s="180">
        <v>2861840</v>
      </c>
      <c r="F921" s="180">
        <v>5806680</v>
      </c>
    </row>
    <row r="922" spans="1:6" hidden="1" x14ac:dyDescent="0.2">
      <c r="A922" s="182">
        <v>7592</v>
      </c>
      <c r="B922" s="182">
        <v>692645006</v>
      </c>
      <c r="C922" s="182" t="s">
        <v>8583</v>
      </c>
      <c r="D922" s="182" t="s">
        <v>8118</v>
      </c>
      <c r="E922" s="180">
        <v>4722036</v>
      </c>
      <c r="F922" s="180">
        <v>9581022</v>
      </c>
    </row>
    <row r="923" spans="1:6" hidden="1" x14ac:dyDescent="0.2">
      <c r="A923" s="182">
        <v>7593</v>
      </c>
      <c r="B923" s="182">
        <v>690513005</v>
      </c>
      <c r="C923" s="182" t="s">
        <v>8584</v>
      </c>
      <c r="D923" s="182" t="s">
        <v>8119</v>
      </c>
      <c r="E923" s="180">
        <v>3577300</v>
      </c>
      <c r="F923" s="180">
        <v>7258350</v>
      </c>
    </row>
    <row r="924" spans="1:6" hidden="1" x14ac:dyDescent="0.2">
      <c r="A924" s="182">
        <v>7594</v>
      </c>
      <c r="B924" s="182">
        <v>691002004</v>
      </c>
      <c r="C924" s="182" t="s">
        <v>8585</v>
      </c>
      <c r="D924" s="182" t="s">
        <v>8120</v>
      </c>
      <c r="E924" s="180">
        <v>3148024</v>
      </c>
      <c r="F924" s="180">
        <v>6387348</v>
      </c>
    </row>
    <row r="925" spans="1:6" hidden="1" x14ac:dyDescent="0.2">
      <c r="A925" s="182">
        <v>7595</v>
      </c>
      <c r="B925" s="182">
        <v>605111211</v>
      </c>
      <c r="C925" s="182" t="s">
        <v>8586</v>
      </c>
      <c r="D925" s="182" t="s">
        <v>7958</v>
      </c>
      <c r="E925" s="180">
        <v>13616635</v>
      </c>
      <c r="F925" s="180">
        <v>27628184</v>
      </c>
    </row>
    <row r="926" spans="1:6" hidden="1" x14ac:dyDescent="0.2">
      <c r="A926" s="182">
        <v>7596</v>
      </c>
      <c r="B926" s="182">
        <v>690737000</v>
      </c>
      <c r="C926" s="182" t="s">
        <v>8587</v>
      </c>
      <c r="D926" s="182" t="s">
        <v>8121</v>
      </c>
      <c r="E926" s="180">
        <v>3577300</v>
      </c>
      <c r="F926" s="180">
        <v>7258350</v>
      </c>
    </row>
    <row r="927" spans="1:6" hidden="1" x14ac:dyDescent="0.2">
      <c r="A927" s="182">
        <v>7598</v>
      </c>
      <c r="B927" s="182">
        <v>690406004</v>
      </c>
      <c r="C927" s="182" t="s">
        <v>8588</v>
      </c>
      <c r="D927" s="182" t="s">
        <v>8122</v>
      </c>
      <c r="E927" s="180">
        <v>6524996</v>
      </c>
      <c r="F927" s="180">
        <v>9787494</v>
      </c>
    </row>
    <row r="928" spans="1:6" hidden="1" x14ac:dyDescent="0.2">
      <c r="A928" s="182">
        <v>7601</v>
      </c>
      <c r="B928" s="182">
        <v>690402009</v>
      </c>
      <c r="C928" s="182" t="s">
        <v>8589</v>
      </c>
      <c r="D928" s="182" t="s">
        <v>8123</v>
      </c>
      <c r="E928" s="180">
        <v>3823647</v>
      </c>
      <c r="F928" s="180">
        <v>7758188</v>
      </c>
    </row>
    <row r="929" spans="1:6" hidden="1" x14ac:dyDescent="0.2">
      <c r="A929" s="182">
        <v>7603</v>
      </c>
      <c r="B929" s="182">
        <v>691913007</v>
      </c>
      <c r="C929" s="182" t="s">
        <v>8644</v>
      </c>
      <c r="D929" s="182" t="s">
        <v>8050</v>
      </c>
      <c r="E929" s="180">
        <v>4893746</v>
      </c>
      <c r="F929" s="180">
        <v>9929422</v>
      </c>
    </row>
    <row r="930" spans="1:6" hidden="1" x14ac:dyDescent="0.2">
      <c r="A930" s="182">
        <v>7605</v>
      </c>
      <c r="B930" s="182">
        <v>651131154</v>
      </c>
      <c r="C930" s="182" t="s">
        <v>8590</v>
      </c>
      <c r="D930" s="182" t="s">
        <v>7899</v>
      </c>
      <c r="E930" s="180">
        <v>29454540</v>
      </c>
      <c r="F930" s="180">
        <v>71510887</v>
      </c>
    </row>
    <row r="931" spans="1:6" hidden="1" x14ac:dyDescent="0.2">
      <c r="A931" s="182">
        <v>7609</v>
      </c>
      <c r="B931" s="182" t="s">
        <v>7802</v>
      </c>
      <c r="C931" s="182" t="s">
        <v>8591</v>
      </c>
      <c r="D931" s="182" t="s">
        <v>7916</v>
      </c>
      <c r="E931" s="180">
        <v>32598703</v>
      </c>
      <c r="F931" s="180">
        <v>94414725</v>
      </c>
    </row>
    <row r="932" spans="1:6" hidden="1" x14ac:dyDescent="0.2">
      <c r="A932" s="182">
        <v>7614</v>
      </c>
      <c r="B932" s="182">
        <v>651185149</v>
      </c>
      <c r="C932" s="182" t="s">
        <v>8592</v>
      </c>
      <c r="D932" s="182" t="s">
        <v>7908</v>
      </c>
      <c r="E932" s="180">
        <v>22261633</v>
      </c>
      <c r="F932" s="180">
        <v>67732201</v>
      </c>
    </row>
    <row r="933" spans="1:6" hidden="1" x14ac:dyDescent="0.2">
      <c r="A933" s="182">
        <v>7614</v>
      </c>
      <c r="B933" s="182">
        <v>651185149</v>
      </c>
      <c r="C933" s="182" t="s">
        <v>8592</v>
      </c>
      <c r="D933" s="182" t="s">
        <v>7924</v>
      </c>
      <c r="E933" s="180">
        <v>13743452</v>
      </c>
      <c r="F933" s="180">
        <v>63133980</v>
      </c>
    </row>
    <row r="934" spans="1:6" hidden="1" x14ac:dyDescent="0.2">
      <c r="A934" s="182">
        <v>7614</v>
      </c>
      <c r="B934" s="182">
        <v>651185149</v>
      </c>
      <c r="C934" s="182" t="s">
        <v>8592</v>
      </c>
      <c r="D934" s="182" t="s">
        <v>7928</v>
      </c>
      <c r="E934" s="180">
        <v>50264392</v>
      </c>
      <c r="F934" s="180">
        <v>163194119</v>
      </c>
    </row>
    <row r="935" spans="1:6" hidden="1" x14ac:dyDescent="0.2">
      <c r="A935" s="182">
        <v>7614</v>
      </c>
      <c r="B935" s="182">
        <v>651185149</v>
      </c>
      <c r="C935" s="182" t="s">
        <v>8592</v>
      </c>
      <c r="D935" s="182" t="s">
        <v>8019</v>
      </c>
      <c r="E935" s="180">
        <v>12884486</v>
      </c>
      <c r="F935" s="180">
        <v>53255874</v>
      </c>
    </row>
    <row r="936" spans="1:6" hidden="1" x14ac:dyDescent="0.2">
      <c r="A936" s="182">
        <v>7615</v>
      </c>
      <c r="B936" s="182" t="s">
        <v>7829</v>
      </c>
      <c r="C936" s="182" t="s">
        <v>8593</v>
      </c>
      <c r="D936" s="182" t="s">
        <v>8093</v>
      </c>
      <c r="E936" s="180">
        <v>4893746</v>
      </c>
      <c r="F936" s="180">
        <v>14681238</v>
      </c>
    </row>
    <row r="937" spans="1:6" hidden="1" x14ac:dyDescent="0.2">
      <c r="A937" s="182">
        <v>7620</v>
      </c>
      <c r="B937" s="182">
        <v>732384006</v>
      </c>
      <c r="C937" s="182" t="s">
        <v>8594</v>
      </c>
      <c r="D937" s="182" t="s">
        <v>7925</v>
      </c>
      <c r="E937" s="180">
        <v>24464853</v>
      </c>
      <c r="F937" s="180">
        <v>118452343</v>
      </c>
    </row>
    <row r="938" spans="1:6" hidden="1" x14ac:dyDescent="0.2">
      <c r="A938" s="182">
        <v>7626</v>
      </c>
      <c r="B938" s="182" t="s">
        <v>7861</v>
      </c>
      <c r="C938" s="182" t="s">
        <v>8595</v>
      </c>
      <c r="D938" s="182" t="s">
        <v>187</v>
      </c>
      <c r="E938" s="180">
        <v>5746299</v>
      </c>
      <c r="F938" s="180">
        <v>78425757</v>
      </c>
    </row>
    <row r="939" spans="1:6" hidden="1" x14ac:dyDescent="0.2">
      <c r="A939" s="182">
        <v>7638</v>
      </c>
      <c r="B939" s="182" t="s">
        <v>7800</v>
      </c>
      <c r="C939" s="182" t="s">
        <v>8596</v>
      </c>
      <c r="D939" s="182" t="s">
        <v>7993</v>
      </c>
      <c r="E939" s="180">
        <v>17579628</v>
      </c>
      <c r="F939" s="180">
        <v>41994741</v>
      </c>
    </row>
    <row r="940" spans="1:6" hidden="1" x14ac:dyDescent="0.2">
      <c r="A940" s="182">
        <v>7644</v>
      </c>
      <c r="B940" s="182">
        <v>651519810</v>
      </c>
      <c r="C940" s="182" t="s">
        <v>8597</v>
      </c>
      <c r="D940" s="182" t="s">
        <v>7908</v>
      </c>
      <c r="E940" s="180">
        <v>9336633</v>
      </c>
      <c r="F940" s="180">
        <v>42569836</v>
      </c>
    </row>
    <row r="941" spans="1:6" hidden="1" x14ac:dyDescent="0.2">
      <c r="A941" s="182">
        <v>7644</v>
      </c>
      <c r="B941" s="182">
        <v>651519810</v>
      </c>
      <c r="C941" s="182" t="s">
        <v>8597</v>
      </c>
      <c r="D941" s="182" t="s">
        <v>7935</v>
      </c>
      <c r="E941" s="180">
        <v>12951077</v>
      </c>
      <c r="F941" s="180">
        <v>21466154</v>
      </c>
    </row>
    <row r="942" spans="1:6" hidden="1" x14ac:dyDescent="0.2">
      <c r="A942" s="182">
        <v>7644</v>
      </c>
      <c r="B942" s="182">
        <v>651519810</v>
      </c>
      <c r="C942" s="182" t="s">
        <v>8597</v>
      </c>
      <c r="D942" s="182" t="s">
        <v>8077</v>
      </c>
      <c r="E942" s="180">
        <v>32741485</v>
      </c>
      <c r="F942" s="180">
        <v>79851719</v>
      </c>
    </row>
    <row r="943" spans="1:6" hidden="1" x14ac:dyDescent="0.2">
      <c r="A943" s="182">
        <v>7644</v>
      </c>
      <c r="B943" s="182">
        <v>651519810</v>
      </c>
      <c r="C943" s="182" t="s">
        <v>8597</v>
      </c>
      <c r="D943" s="182" t="s">
        <v>7938</v>
      </c>
      <c r="E943" s="180">
        <v>14102225</v>
      </c>
      <c r="F943" s="180">
        <v>32570156</v>
      </c>
    </row>
    <row r="944" spans="1:6" hidden="1" x14ac:dyDescent="0.2">
      <c r="A944" s="182">
        <v>7645</v>
      </c>
      <c r="B944" s="182">
        <v>651539161</v>
      </c>
      <c r="C944" s="182" t="s">
        <v>8598</v>
      </c>
      <c r="D944" s="182" t="s">
        <v>7900</v>
      </c>
      <c r="E944" s="180">
        <v>82175579</v>
      </c>
      <c r="F944" s="180">
        <v>273382469</v>
      </c>
    </row>
    <row r="945" spans="1:6" hidden="1" x14ac:dyDescent="0.2">
      <c r="A945" s="182">
        <v>7645</v>
      </c>
      <c r="B945" s="182">
        <v>651539161</v>
      </c>
      <c r="C945" s="182" t="s">
        <v>8598</v>
      </c>
      <c r="D945" s="182" t="s">
        <v>7954</v>
      </c>
      <c r="E945" s="180">
        <v>27853082</v>
      </c>
      <c r="F945" s="180">
        <v>104395992</v>
      </c>
    </row>
    <row r="946" spans="1:6" hidden="1" x14ac:dyDescent="0.2">
      <c r="A946" s="182">
        <v>7645</v>
      </c>
      <c r="B946" s="182">
        <v>651539161</v>
      </c>
      <c r="C946" s="182" t="s">
        <v>8598</v>
      </c>
      <c r="D946" s="182" t="s">
        <v>7960</v>
      </c>
      <c r="E946" s="180">
        <v>16809000</v>
      </c>
      <c r="F946" s="180">
        <v>50944200</v>
      </c>
    </row>
    <row r="947" spans="1:6" hidden="1" x14ac:dyDescent="0.2">
      <c r="A947" s="182">
        <v>7650</v>
      </c>
      <c r="B947" s="182">
        <v>651589657</v>
      </c>
      <c r="C947" s="182" t="s">
        <v>8599</v>
      </c>
      <c r="D947" s="182" t="s">
        <v>8650</v>
      </c>
      <c r="E947" s="180">
        <v>16959949</v>
      </c>
      <c r="F947" s="180">
        <v>25191711</v>
      </c>
    </row>
    <row r="948" spans="1:6" hidden="1" x14ac:dyDescent="0.2">
      <c r="A948" s="182">
        <v>7650</v>
      </c>
      <c r="B948" s="182">
        <v>651589657</v>
      </c>
      <c r="C948" s="182" t="s">
        <v>8599</v>
      </c>
      <c r="D948" s="182" t="s">
        <v>7950</v>
      </c>
      <c r="E948" s="180">
        <v>6413280</v>
      </c>
      <c r="F948" s="180">
        <v>19239840</v>
      </c>
    </row>
    <row r="949" spans="1:6" hidden="1" x14ac:dyDescent="0.2">
      <c r="A949" s="182">
        <v>7650</v>
      </c>
      <c r="B949" s="182">
        <v>651589657</v>
      </c>
      <c r="C949" s="182" t="s">
        <v>8599</v>
      </c>
      <c r="D949" s="182" t="s">
        <v>7948</v>
      </c>
      <c r="E949" s="180">
        <v>6413280</v>
      </c>
      <c r="F949" s="180">
        <v>19239840</v>
      </c>
    </row>
    <row r="950" spans="1:6" hidden="1" x14ac:dyDescent="0.2">
      <c r="A950" s="182">
        <v>7652</v>
      </c>
      <c r="B950" s="182">
        <v>659070006</v>
      </c>
      <c r="C950" s="182" t="s">
        <v>8600</v>
      </c>
      <c r="D950" s="182" t="s">
        <v>7892</v>
      </c>
      <c r="E950" s="180">
        <v>10980141</v>
      </c>
      <c r="F950" s="180">
        <v>28385508</v>
      </c>
    </row>
    <row r="951" spans="1:6" hidden="1" x14ac:dyDescent="0.2">
      <c r="A951" s="182">
        <v>7652</v>
      </c>
      <c r="B951" s="182">
        <v>659070006</v>
      </c>
      <c r="C951" s="182" t="s">
        <v>8600</v>
      </c>
      <c r="D951" s="182" t="s">
        <v>7917</v>
      </c>
      <c r="E951" s="180">
        <v>25576885</v>
      </c>
      <c r="F951" s="180">
        <v>69066812</v>
      </c>
    </row>
    <row r="952" spans="1:6" hidden="1" x14ac:dyDescent="0.2">
      <c r="A952" s="182">
        <v>7655</v>
      </c>
      <c r="B952" s="182">
        <v>652942806</v>
      </c>
      <c r="C952" s="182" t="s">
        <v>8645</v>
      </c>
      <c r="D952" s="182" t="s">
        <v>6479</v>
      </c>
      <c r="E952" s="180">
        <v>9688776</v>
      </c>
      <c r="F952" s="180">
        <v>29562440</v>
      </c>
    </row>
    <row r="953" spans="1:6" hidden="1" x14ac:dyDescent="0.2">
      <c r="A953" s="182">
        <v>7657</v>
      </c>
      <c r="B953" s="182">
        <v>651354765</v>
      </c>
      <c r="C953" s="182" t="s">
        <v>8601</v>
      </c>
      <c r="D953" s="182" t="s">
        <v>7942</v>
      </c>
      <c r="E953" s="180">
        <v>33509388</v>
      </c>
      <c r="F953" s="180">
        <v>65575788</v>
      </c>
    </row>
    <row r="954" spans="1:6" hidden="1" x14ac:dyDescent="0.2">
      <c r="A954" s="182">
        <v>7657</v>
      </c>
      <c r="B954" s="182">
        <v>651354765</v>
      </c>
      <c r="C954" s="182" t="s">
        <v>8601</v>
      </c>
      <c r="D954" s="182" t="s">
        <v>7949</v>
      </c>
      <c r="E954" s="180">
        <v>16033200</v>
      </c>
      <c r="F954" s="180">
        <v>64774128</v>
      </c>
    </row>
    <row r="955" spans="1:6" hidden="1" x14ac:dyDescent="0.2">
      <c r="A955" s="182">
        <v>7657</v>
      </c>
      <c r="B955" s="182">
        <v>651354765</v>
      </c>
      <c r="C955" s="182" t="s">
        <v>8601</v>
      </c>
      <c r="D955" s="182" t="s">
        <v>7946</v>
      </c>
      <c r="E955" s="180">
        <v>2084316</v>
      </c>
      <c r="F955" s="180">
        <v>5413344</v>
      </c>
    </row>
    <row r="956" spans="1:6" hidden="1" x14ac:dyDescent="0.2">
      <c r="A956" s="182">
        <v>7657</v>
      </c>
      <c r="B956" s="182">
        <v>651354765</v>
      </c>
      <c r="C956" s="182" t="s">
        <v>8601</v>
      </c>
      <c r="D956" s="182" t="s">
        <v>7951</v>
      </c>
      <c r="E956" s="180">
        <v>36604830</v>
      </c>
      <c r="F956" s="180">
        <v>122144538</v>
      </c>
    </row>
    <row r="957" spans="1:6" hidden="1" x14ac:dyDescent="0.2">
      <c r="A957" s="182">
        <v>7657</v>
      </c>
      <c r="B957" s="182">
        <v>651354765</v>
      </c>
      <c r="C957" s="182" t="s">
        <v>8601</v>
      </c>
      <c r="D957" s="182" t="s">
        <v>78</v>
      </c>
      <c r="E957" s="180">
        <v>47715579</v>
      </c>
      <c r="F957" s="180">
        <v>105299953</v>
      </c>
    </row>
    <row r="958" spans="1:6" hidden="1" x14ac:dyDescent="0.2">
      <c r="A958" s="182">
        <v>7657</v>
      </c>
      <c r="B958" s="182">
        <v>651354765</v>
      </c>
      <c r="C958" s="182" t="s">
        <v>8601</v>
      </c>
      <c r="D958" s="182" t="s">
        <v>8000</v>
      </c>
      <c r="E958" s="180">
        <v>6847950</v>
      </c>
      <c r="F958" s="180">
        <v>24815700</v>
      </c>
    </row>
    <row r="959" spans="1:6" hidden="1" x14ac:dyDescent="0.2">
      <c r="A959" s="182">
        <v>7658</v>
      </c>
      <c r="B959" s="182">
        <v>650964950</v>
      </c>
      <c r="C959" s="182" t="s">
        <v>8602</v>
      </c>
      <c r="D959" s="182" t="s">
        <v>8124</v>
      </c>
      <c r="E959" s="180">
        <v>27031731</v>
      </c>
      <c r="F959" s="180">
        <v>64605957</v>
      </c>
    </row>
    <row r="960" spans="1:6" hidden="1" x14ac:dyDescent="0.2">
      <c r="A960" s="182">
        <v>7670</v>
      </c>
      <c r="B960" s="182">
        <v>651747023</v>
      </c>
      <c r="C960" s="182" t="s">
        <v>8603</v>
      </c>
      <c r="D960" s="182" t="s">
        <v>6479</v>
      </c>
      <c r="E960" s="180">
        <v>53098904</v>
      </c>
      <c r="F960" s="180">
        <v>78036907</v>
      </c>
    </row>
    <row r="961" spans="1:6" hidden="1" x14ac:dyDescent="0.2">
      <c r="A961" s="182">
        <v>7672</v>
      </c>
      <c r="B961" s="182">
        <v>605110436</v>
      </c>
      <c r="C961" s="182" t="s">
        <v>8604</v>
      </c>
      <c r="D961" s="182" t="s">
        <v>7916</v>
      </c>
      <c r="E961" s="180">
        <v>16881408</v>
      </c>
      <c r="F961" s="180">
        <v>38610754</v>
      </c>
    </row>
    <row r="962" spans="1:6" hidden="1" x14ac:dyDescent="0.2">
      <c r="A962" s="182">
        <v>7706</v>
      </c>
      <c r="B962" s="182">
        <v>650837746</v>
      </c>
      <c r="C962" s="182" t="s">
        <v>8605</v>
      </c>
      <c r="D962" s="182" t="s">
        <v>7914</v>
      </c>
      <c r="E962" s="180">
        <v>9853357</v>
      </c>
      <c r="F962" s="180">
        <v>25252873</v>
      </c>
    </row>
    <row r="963" spans="1:6" hidden="1" x14ac:dyDescent="0.2">
      <c r="A963" s="182">
        <v>7706</v>
      </c>
      <c r="B963" s="182">
        <v>650837746</v>
      </c>
      <c r="C963" s="182" t="s">
        <v>8605</v>
      </c>
      <c r="D963" s="182" t="s">
        <v>7899</v>
      </c>
      <c r="E963" s="180">
        <v>9098195</v>
      </c>
      <c r="F963" s="180">
        <v>28606979</v>
      </c>
    </row>
    <row r="964" spans="1:6" x14ac:dyDescent="0.2">
      <c r="B964" s="182"/>
      <c r="D964" s="180"/>
    </row>
  </sheetData>
  <autoFilter ref="A2:F963">
    <filterColumn colId="0">
      <filters>
        <filter val="4450"/>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84"/>
  <sheetViews>
    <sheetView workbookViewId="0">
      <selection activeCell="B70" sqref="B70"/>
    </sheetView>
  </sheetViews>
  <sheetFormatPr baseColWidth="10" defaultRowHeight="18.75" customHeight="1" x14ac:dyDescent="0.2"/>
  <cols>
    <col min="1" max="1" width="11.5703125" style="160" bestFit="1" customWidth="1"/>
    <col min="2" max="2" width="11.42578125" style="94"/>
    <col min="3" max="3" width="11.42578125" style="143"/>
    <col min="4" max="4" width="69.7109375" style="94" customWidth="1"/>
    <col min="5" max="8" width="11.42578125" style="94"/>
    <col min="9" max="10" width="11.5703125" style="94" bestFit="1" customWidth="1"/>
    <col min="11" max="14" width="11.42578125" style="94"/>
    <col min="15" max="15" width="12" style="94" bestFit="1" customWidth="1"/>
    <col min="16" max="17" width="11.42578125" style="94"/>
    <col min="18" max="18" width="11.5703125" style="94" bestFit="1" customWidth="1"/>
    <col min="19" max="19" width="11.42578125" style="94"/>
    <col min="20" max="20" width="11.85546875" style="94" bestFit="1" customWidth="1"/>
    <col min="21" max="16384" width="11.42578125" style="94"/>
  </cols>
  <sheetData>
    <row r="1" spans="1:20" s="95" customFormat="1" ht="18.75" customHeight="1" x14ac:dyDescent="0.2">
      <c r="A1" s="144" t="s">
        <v>18</v>
      </c>
      <c r="B1" s="96" t="s">
        <v>2</v>
      </c>
      <c r="C1" s="127" t="s">
        <v>8612</v>
      </c>
      <c r="D1" s="96" t="s">
        <v>4</v>
      </c>
      <c r="E1" s="97" t="s">
        <v>5</v>
      </c>
      <c r="F1" s="97" t="s">
        <v>6</v>
      </c>
      <c r="G1" s="97" t="s">
        <v>7</v>
      </c>
      <c r="H1" s="97" t="s">
        <v>8</v>
      </c>
      <c r="I1" s="97" t="s">
        <v>10</v>
      </c>
      <c r="J1" s="97" t="s">
        <v>22</v>
      </c>
      <c r="K1" s="97" t="s">
        <v>9</v>
      </c>
      <c r="L1" s="97" t="s">
        <v>11</v>
      </c>
      <c r="M1" s="97" t="s">
        <v>12</v>
      </c>
      <c r="N1" s="97" t="s">
        <v>13</v>
      </c>
      <c r="O1" s="97" t="s">
        <v>23</v>
      </c>
      <c r="P1" s="98" t="s">
        <v>14</v>
      </c>
      <c r="Q1" s="98" t="s">
        <v>0</v>
      </c>
      <c r="R1" s="97" t="s">
        <v>15</v>
      </c>
      <c r="S1" s="97" t="s">
        <v>16</v>
      </c>
      <c r="T1" s="97" t="s">
        <v>17</v>
      </c>
    </row>
    <row r="2" spans="1:20" s="16" customFormat="1" ht="18.75" hidden="1" customHeight="1" x14ac:dyDescent="0.2">
      <c r="A2" s="145">
        <v>25</v>
      </c>
      <c r="B2" s="101" t="s">
        <v>130</v>
      </c>
      <c r="C2" s="128">
        <v>712763000</v>
      </c>
      <c r="D2" s="104" t="s">
        <v>81</v>
      </c>
      <c r="E2" s="104" t="s">
        <v>131</v>
      </c>
      <c r="F2" s="105" t="s">
        <v>132</v>
      </c>
      <c r="G2" s="105" t="s">
        <v>133</v>
      </c>
      <c r="H2" s="105" t="s">
        <v>134</v>
      </c>
      <c r="I2" s="104" t="s">
        <v>135</v>
      </c>
      <c r="J2" s="104" t="s">
        <v>136</v>
      </c>
      <c r="K2" s="104" t="s">
        <v>137</v>
      </c>
      <c r="L2" s="104" t="s">
        <v>138</v>
      </c>
      <c r="M2" s="101" t="s">
        <v>898</v>
      </c>
      <c r="N2" s="99" t="s">
        <v>139</v>
      </c>
      <c r="O2" s="99" t="s">
        <v>63</v>
      </c>
      <c r="P2" s="113" t="s">
        <v>63</v>
      </c>
      <c r="Q2" s="99"/>
      <c r="R2" s="113" t="s">
        <v>92</v>
      </c>
      <c r="S2" s="113" t="s">
        <v>140</v>
      </c>
      <c r="T2" s="123">
        <v>37970</v>
      </c>
    </row>
    <row r="3" spans="1:20" s="16" customFormat="1" ht="18.75" hidden="1" customHeight="1" x14ac:dyDescent="0.2">
      <c r="A3" s="146">
        <v>50</v>
      </c>
      <c r="B3" s="24" t="s">
        <v>94</v>
      </c>
      <c r="C3" s="129">
        <v>706357009</v>
      </c>
      <c r="D3" s="22" t="s">
        <v>53</v>
      </c>
      <c r="E3" s="22" t="s">
        <v>95</v>
      </c>
      <c r="F3" s="23" t="s">
        <v>96</v>
      </c>
      <c r="G3" s="23" t="s">
        <v>97</v>
      </c>
      <c r="H3" s="23" t="s">
        <v>98</v>
      </c>
      <c r="I3" s="22" t="s">
        <v>99</v>
      </c>
      <c r="J3" s="22" t="s">
        <v>100</v>
      </c>
      <c r="K3" s="22" t="s">
        <v>101</v>
      </c>
      <c r="L3" s="22" t="s">
        <v>103</v>
      </c>
      <c r="M3" s="24" t="s">
        <v>51</v>
      </c>
      <c r="N3" s="25" t="s">
        <v>78</v>
      </c>
      <c r="O3" s="25" t="s">
        <v>102</v>
      </c>
      <c r="P3" s="26" t="s">
        <v>63</v>
      </c>
      <c r="Q3" s="25"/>
      <c r="R3" s="26" t="s">
        <v>48</v>
      </c>
      <c r="S3" s="26" t="s">
        <v>104</v>
      </c>
      <c r="T3" s="27">
        <v>37970</v>
      </c>
    </row>
    <row r="4" spans="1:20" s="16" customFormat="1" ht="18.75" hidden="1" customHeight="1" x14ac:dyDescent="0.2">
      <c r="A4" s="146">
        <v>100</v>
      </c>
      <c r="B4" s="24" t="s">
        <v>164</v>
      </c>
      <c r="C4" s="129">
        <v>702085004</v>
      </c>
      <c r="D4" s="22" t="s">
        <v>152</v>
      </c>
      <c r="E4" s="22" t="s">
        <v>153</v>
      </c>
      <c r="F4" s="23" t="s">
        <v>27</v>
      </c>
      <c r="G4" s="23" t="s">
        <v>165</v>
      </c>
      <c r="H4" s="23"/>
      <c r="I4" s="22"/>
      <c r="J4" s="22"/>
      <c r="K4" s="22" t="s">
        <v>166</v>
      </c>
      <c r="L4" s="22" t="s">
        <v>167</v>
      </c>
      <c r="M4" s="24" t="s">
        <v>6166</v>
      </c>
      <c r="N4" s="25" t="s">
        <v>168</v>
      </c>
      <c r="O4" s="25"/>
      <c r="P4" s="26"/>
      <c r="Q4" s="25"/>
      <c r="R4" s="26" t="s">
        <v>169</v>
      </c>
      <c r="S4" s="26" t="s">
        <v>170</v>
      </c>
      <c r="T4" s="27">
        <v>37970</v>
      </c>
    </row>
    <row r="5" spans="1:20" s="16" customFormat="1" ht="18.75" hidden="1" customHeight="1" x14ac:dyDescent="0.2">
      <c r="A5" s="146">
        <v>150</v>
      </c>
      <c r="B5" s="22" t="s">
        <v>4151</v>
      </c>
      <c r="C5" s="129">
        <v>700700003</v>
      </c>
      <c r="D5" s="22" t="s">
        <v>53</v>
      </c>
      <c r="E5" s="22" t="s">
        <v>4152</v>
      </c>
      <c r="F5" s="23" t="s">
        <v>4153</v>
      </c>
      <c r="G5" s="23" t="s">
        <v>4154</v>
      </c>
      <c r="H5" s="29" t="s">
        <v>6963</v>
      </c>
      <c r="I5" s="22" t="s">
        <v>99</v>
      </c>
      <c r="J5" s="30" t="s">
        <v>6964</v>
      </c>
      <c r="K5" s="30" t="s">
        <v>6965</v>
      </c>
      <c r="L5" s="22" t="s">
        <v>6229</v>
      </c>
      <c r="M5" s="24" t="s">
        <v>6166</v>
      </c>
      <c r="N5" s="25" t="s">
        <v>4157</v>
      </c>
      <c r="O5" s="25" t="s">
        <v>4156</v>
      </c>
      <c r="P5" s="26" t="s">
        <v>4155</v>
      </c>
      <c r="Q5" s="25"/>
      <c r="R5" s="26" t="s">
        <v>4158</v>
      </c>
      <c r="S5" s="31" t="s">
        <v>6978</v>
      </c>
      <c r="T5" s="27">
        <v>37970</v>
      </c>
    </row>
    <row r="6" spans="1:20" s="16" customFormat="1" ht="18.75" hidden="1" customHeight="1" x14ac:dyDescent="0.2">
      <c r="A6" s="146">
        <v>225</v>
      </c>
      <c r="B6" s="24" t="s">
        <v>7652</v>
      </c>
      <c r="C6" s="129">
        <v>704164009</v>
      </c>
      <c r="D6" s="22" t="s">
        <v>53</v>
      </c>
      <c r="E6" s="22" t="s">
        <v>178</v>
      </c>
      <c r="F6" s="29" t="s">
        <v>7653</v>
      </c>
      <c r="G6" s="23" t="s">
        <v>178</v>
      </c>
      <c r="H6" s="23" t="s">
        <v>7654</v>
      </c>
      <c r="I6" s="22" t="s">
        <v>6603</v>
      </c>
      <c r="J6" s="30" t="s">
        <v>7655</v>
      </c>
      <c r="K6" s="22" t="s">
        <v>179</v>
      </c>
      <c r="L6" s="22" t="s">
        <v>181</v>
      </c>
      <c r="M6" s="24" t="s">
        <v>898</v>
      </c>
      <c r="N6" s="25" t="s">
        <v>182</v>
      </c>
      <c r="O6" s="25" t="s">
        <v>180</v>
      </c>
      <c r="P6" s="26"/>
      <c r="Q6" s="25"/>
      <c r="R6" s="26" t="s">
        <v>79</v>
      </c>
      <c r="S6" s="31" t="s">
        <v>7233</v>
      </c>
      <c r="T6" s="27">
        <v>37970</v>
      </c>
    </row>
    <row r="7" spans="1:20" s="16" customFormat="1" ht="18.75" hidden="1" customHeight="1" x14ac:dyDescent="0.2">
      <c r="A7" s="147">
        <v>250</v>
      </c>
      <c r="B7" s="17" t="s">
        <v>201</v>
      </c>
      <c r="C7" s="130">
        <v>818329008</v>
      </c>
      <c r="D7" s="15" t="s">
        <v>81</v>
      </c>
      <c r="E7" s="15" t="s">
        <v>202</v>
      </c>
      <c r="F7" s="14" t="s">
        <v>7597</v>
      </c>
      <c r="G7" s="14" t="s">
        <v>203</v>
      </c>
      <c r="H7" s="14" t="s">
        <v>6757</v>
      </c>
      <c r="I7" s="15" t="s">
        <v>204</v>
      </c>
      <c r="J7" s="33" t="s">
        <v>7598</v>
      </c>
      <c r="K7" s="15" t="s">
        <v>6758</v>
      </c>
      <c r="L7" s="15" t="s">
        <v>6756</v>
      </c>
      <c r="M7" s="17" t="s">
        <v>630</v>
      </c>
      <c r="N7" s="18" t="s">
        <v>205</v>
      </c>
      <c r="O7" s="18" t="s">
        <v>206</v>
      </c>
      <c r="P7" s="19" t="s">
        <v>207</v>
      </c>
      <c r="Q7" s="18"/>
      <c r="R7" s="19">
        <v>93401</v>
      </c>
      <c r="S7" s="19" t="s">
        <v>7592</v>
      </c>
      <c r="T7" s="20">
        <v>37970</v>
      </c>
    </row>
    <row r="8" spans="1:20" s="16" customFormat="1" ht="18.75" hidden="1" customHeight="1" x14ac:dyDescent="0.2">
      <c r="A8" s="146">
        <v>400</v>
      </c>
      <c r="B8" s="24" t="s">
        <v>171</v>
      </c>
      <c r="C8" s="129">
        <v>700134407</v>
      </c>
      <c r="D8" s="22" t="s">
        <v>81</v>
      </c>
      <c r="E8" s="22" t="s">
        <v>172</v>
      </c>
      <c r="F8" s="23" t="s">
        <v>6600</v>
      </c>
      <c r="G8" s="23" t="s">
        <v>173</v>
      </c>
      <c r="H8" s="23" t="s">
        <v>6601</v>
      </c>
      <c r="I8" s="30" t="s">
        <v>7268</v>
      </c>
      <c r="J8" s="22" t="s">
        <v>6602</v>
      </c>
      <c r="K8" s="22" t="s">
        <v>174</v>
      </c>
      <c r="L8" s="22" t="s">
        <v>175</v>
      </c>
      <c r="M8" s="24" t="s">
        <v>630</v>
      </c>
      <c r="N8" s="25" t="s">
        <v>205</v>
      </c>
      <c r="O8" s="25" t="s">
        <v>177</v>
      </c>
      <c r="P8" s="26" t="s">
        <v>176</v>
      </c>
      <c r="Q8" s="25"/>
      <c r="R8" s="26">
        <v>93401</v>
      </c>
      <c r="S8" s="31" t="s">
        <v>7269</v>
      </c>
      <c r="T8" s="27">
        <v>37970</v>
      </c>
    </row>
    <row r="9" spans="1:20" s="16" customFormat="1" ht="18.75" hidden="1" customHeight="1" x14ac:dyDescent="0.2">
      <c r="A9" s="146">
        <v>450</v>
      </c>
      <c r="B9" s="24" t="s">
        <v>208</v>
      </c>
      <c r="C9" s="129">
        <v>702265002</v>
      </c>
      <c r="D9" s="22" t="s">
        <v>81</v>
      </c>
      <c r="E9" s="22" t="s">
        <v>209</v>
      </c>
      <c r="F9" s="23" t="s">
        <v>210</v>
      </c>
      <c r="G9" s="23" t="s">
        <v>211</v>
      </c>
      <c r="H9" s="23" t="s">
        <v>212</v>
      </c>
      <c r="I9" s="22" t="s">
        <v>99</v>
      </c>
      <c r="J9" s="22" t="s">
        <v>213</v>
      </c>
      <c r="K9" s="22" t="s">
        <v>214</v>
      </c>
      <c r="L9" s="22" t="s">
        <v>215</v>
      </c>
      <c r="M9" s="24" t="s">
        <v>618</v>
      </c>
      <c r="N9" s="25" t="s">
        <v>218</v>
      </c>
      <c r="O9" s="25" t="s">
        <v>218</v>
      </c>
      <c r="P9" s="26" t="s">
        <v>216</v>
      </c>
      <c r="Q9" s="25"/>
      <c r="R9" s="26">
        <v>93401</v>
      </c>
      <c r="S9" s="26" t="s">
        <v>219</v>
      </c>
      <c r="T9" s="27">
        <v>37970</v>
      </c>
    </row>
    <row r="10" spans="1:20" s="16" customFormat="1" ht="18.75" hidden="1" customHeight="1" x14ac:dyDescent="0.2">
      <c r="A10" s="146">
        <v>650</v>
      </c>
      <c r="B10" s="24" t="s">
        <v>570</v>
      </c>
      <c r="C10" s="129">
        <v>700151204</v>
      </c>
      <c r="D10" s="22" t="s">
        <v>81</v>
      </c>
      <c r="E10" s="22" t="s">
        <v>571</v>
      </c>
      <c r="F10" s="23" t="s">
        <v>572</v>
      </c>
      <c r="G10" s="23" t="s">
        <v>573</v>
      </c>
      <c r="H10" s="23" t="s">
        <v>574</v>
      </c>
      <c r="I10" s="22" t="s">
        <v>575</v>
      </c>
      <c r="J10" s="22" t="s">
        <v>576</v>
      </c>
      <c r="K10" s="22" t="s">
        <v>577</v>
      </c>
      <c r="L10" s="22" t="s">
        <v>579</v>
      </c>
      <c r="M10" s="24" t="s">
        <v>217</v>
      </c>
      <c r="N10" s="25"/>
      <c r="O10" s="25" t="s">
        <v>580</v>
      </c>
      <c r="P10" s="26" t="s">
        <v>578</v>
      </c>
      <c r="Q10" s="25"/>
      <c r="R10" s="26" t="s">
        <v>419</v>
      </c>
      <c r="S10" s="26" t="s">
        <v>581</v>
      </c>
      <c r="T10" s="27">
        <v>37970</v>
      </c>
    </row>
    <row r="11" spans="1:20" s="16" customFormat="1" ht="18.75" hidden="1" customHeight="1" x14ac:dyDescent="0.2">
      <c r="A11" s="146">
        <v>850</v>
      </c>
      <c r="B11" s="24" t="s">
        <v>655</v>
      </c>
      <c r="C11" s="129">
        <v>703708005</v>
      </c>
      <c r="D11" s="22" t="s">
        <v>81</v>
      </c>
      <c r="E11" s="22" t="s">
        <v>656</v>
      </c>
      <c r="F11" s="23" t="s">
        <v>657</v>
      </c>
      <c r="G11" s="23" t="s">
        <v>658</v>
      </c>
      <c r="H11" s="23" t="s">
        <v>659</v>
      </c>
      <c r="I11" s="22" t="s">
        <v>660</v>
      </c>
      <c r="J11" s="22" t="s">
        <v>661</v>
      </c>
      <c r="K11" s="22" t="s">
        <v>662</v>
      </c>
      <c r="L11" s="22" t="s">
        <v>664</v>
      </c>
      <c r="M11" s="24" t="s">
        <v>344</v>
      </c>
      <c r="N11" s="25" t="s">
        <v>606</v>
      </c>
      <c r="O11" s="25" t="s">
        <v>663</v>
      </c>
      <c r="P11" s="26"/>
      <c r="Q11" s="25"/>
      <c r="R11" s="26">
        <v>93401</v>
      </c>
      <c r="S11" s="26" t="s">
        <v>665</v>
      </c>
      <c r="T11" s="27">
        <v>37960</v>
      </c>
    </row>
    <row r="12" spans="1:20" s="16" customFormat="1" ht="18.75" hidden="1" customHeight="1" x14ac:dyDescent="0.2">
      <c r="A12" s="146">
        <v>870</v>
      </c>
      <c r="B12" s="24" t="s">
        <v>220</v>
      </c>
      <c r="C12" s="129">
        <v>712382007</v>
      </c>
      <c r="D12" s="22" t="s">
        <v>53</v>
      </c>
      <c r="E12" s="22" t="s">
        <v>221</v>
      </c>
      <c r="F12" s="23" t="s">
        <v>222</v>
      </c>
      <c r="G12" s="23" t="s">
        <v>223</v>
      </c>
      <c r="H12" s="23" t="s">
        <v>224</v>
      </c>
      <c r="I12" s="22" t="s">
        <v>225</v>
      </c>
      <c r="J12" s="22" t="s">
        <v>226</v>
      </c>
      <c r="K12" s="22" t="s">
        <v>227</v>
      </c>
      <c r="L12" s="22" t="s">
        <v>228</v>
      </c>
      <c r="M12" s="24" t="s">
        <v>51</v>
      </c>
      <c r="N12" s="25" t="s">
        <v>230</v>
      </c>
      <c r="O12" s="25" t="s">
        <v>229</v>
      </c>
      <c r="P12" s="26"/>
      <c r="Q12" s="25"/>
      <c r="R12" s="26" t="s">
        <v>48</v>
      </c>
      <c r="S12" s="26" t="s">
        <v>231</v>
      </c>
      <c r="T12" s="27">
        <v>37970</v>
      </c>
    </row>
    <row r="13" spans="1:20" s="16" customFormat="1" ht="18.75" hidden="1" customHeight="1" x14ac:dyDescent="0.2">
      <c r="A13" s="146">
        <v>900</v>
      </c>
      <c r="B13" s="24" t="s">
        <v>275</v>
      </c>
      <c r="C13" s="129">
        <v>700156427</v>
      </c>
      <c r="D13" s="22" t="s">
        <v>245</v>
      </c>
      <c r="E13" s="22" t="s">
        <v>246</v>
      </c>
      <c r="F13" s="23" t="s">
        <v>27</v>
      </c>
      <c r="G13" s="23" t="s">
        <v>247</v>
      </c>
      <c r="H13" s="23" t="s">
        <v>29</v>
      </c>
      <c r="I13" s="22"/>
      <c r="J13" s="22"/>
      <c r="K13" s="22" t="s">
        <v>276</v>
      </c>
      <c r="L13" s="22" t="s">
        <v>278</v>
      </c>
      <c r="M13" s="24" t="s">
        <v>50</v>
      </c>
      <c r="N13" s="25" t="s">
        <v>1893</v>
      </c>
      <c r="O13" s="25" t="s">
        <v>279</v>
      </c>
      <c r="P13" s="26" t="s">
        <v>277</v>
      </c>
      <c r="Q13" s="25"/>
      <c r="R13" s="26" t="s">
        <v>281</v>
      </c>
      <c r="S13" s="115" t="s">
        <v>282</v>
      </c>
      <c r="T13" s="27">
        <v>37970</v>
      </c>
    </row>
    <row r="14" spans="1:20" s="16" customFormat="1" ht="18.75" hidden="1" customHeight="1" x14ac:dyDescent="0.2">
      <c r="A14" s="146">
        <v>950</v>
      </c>
      <c r="B14" s="24" t="s">
        <v>283</v>
      </c>
      <c r="C14" s="129">
        <v>703481000</v>
      </c>
      <c r="D14" s="22" t="s">
        <v>245</v>
      </c>
      <c r="E14" s="22" t="s">
        <v>284</v>
      </c>
      <c r="F14" s="23" t="s">
        <v>27</v>
      </c>
      <c r="G14" s="23" t="s">
        <v>247</v>
      </c>
      <c r="H14" s="23" t="s">
        <v>29</v>
      </c>
      <c r="I14" s="22"/>
      <c r="J14" s="22"/>
      <c r="K14" s="22" t="s">
        <v>285</v>
      </c>
      <c r="L14" s="22" t="s">
        <v>287</v>
      </c>
      <c r="M14" s="24" t="s">
        <v>6167</v>
      </c>
      <c r="N14" s="25" t="s">
        <v>289</v>
      </c>
      <c r="O14" s="25" t="s">
        <v>288</v>
      </c>
      <c r="P14" s="26" t="s">
        <v>286</v>
      </c>
      <c r="Q14" s="25"/>
      <c r="R14" s="26">
        <v>93910</v>
      </c>
      <c r="S14" s="26" t="s">
        <v>290</v>
      </c>
      <c r="T14" s="27">
        <v>37970</v>
      </c>
    </row>
    <row r="15" spans="1:20" s="16" customFormat="1" ht="18.75" hidden="1" customHeight="1" x14ac:dyDescent="0.2">
      <c r="A15" s="146">
        <v>1000</v>
      </c>
      <c r="B15" s="24" t="s">
        <v>335</v>
      </c>
      <c r="C15" s="129">
        <v>703168000</v>
      </c>
      <c r="D15" s="22" t="s">
        <v>298</v>
      </c>
      <c r="E15" s="22" t="s">
        <v>336</v>
      </c>
      <c r="F15" s="23" t="s">
        <v>337</v>
      </c>
      <c r="G15" s="23" t="s">
        <v>247</v>
      </c>
      <c r="H15" s="23" t="s">
        <v>29</v>
      </c>
      <c r="I15" s="22" t="s">
        <v>3496</v>
      </c>
      <c r="J15" s="22" t="s">
        <v>3496</v>
      </c>
      <c r="K15" s="30" t="s">
        <v>7256</v>
      </c>
      <c r="L15" s="30" t="s">
        <v>6982</v>
      </c>
      <c r="M15" s="24" t="s">
        <v>51</v>
      </c>
      <c r="N15" s="25" t="s">
        <v>338</v>
      </c>
      <c r="O15" s="25" t="s">
        <v>6983</v>
      </c>
      <c r="P15" s="38" t="s">
        <v>6984</v>
      </c>
      <c r="Q15" s="25"/>
      <c r="R15" s="26">
        <v>93910</v>
      </c>
      <c r="S15" s="26" t="s">
        <v>6503</v>
      </c>
      <c r="T15" s="27">
        <v>37970</v>
      </c>
    </row>
    <row r="16" spans="1:20" s="16" customFormat="1" ht="18.75" hidden="1" customHeight="1" x14ac:dyDescent="0.2">
      <c r="A16" s="146">
        <v>1050</v>
      </c>
      <c r="B16" s="24" t="s">
        <v>297</v>
      </c>
      <c r="C16" s="129">
        <v>700006700</v>
      </c>
      <c r="D16" s="22" t="s">
        <v>298</v>
      </c>
      <c r="E16" s="22" t="s">
        <v>299</v>
      </c>
      <c r="F16" s="23" t="s">
        <v>27</v>
      </c>
      <c r="G16" s="23" t="s">
        <v>247</v>
      </c>
      <c r="H16" s="23" t="s">
        <v>29</v>
      </c>
      <c r="I16" s="22"/>
      <c r="J16" s="22"/>
      <c r="K16" s="15" t="s">
        <v>8125</v>
      </c>
      <c r="L16" s="22" t="s">
        <v>302</v>
      </c>
      <c r="M16" s="24" t="s">
        <v>50</v>
      </c>
      <c r="N16" s="25" t="s">
        <v>6479</v>
      </c>
      <c r="O16" s="25" t="s">
        <v>301</v>
      </c>
      <c r="P16" s="26" t="s">
        <v>300</v>
      </c>
      <c r="Q16" s="92" t="s">
        <v>6480</v>
      </c>
      <c r="R16" s="26" t="s">
        <v>303</v>
      </c>
      <c r="S16" s="31" t="s">
        <v>6990</v>
      </c>
      <c r="T16" s="27">
        <v>37970</v>
      </c>
    </row>
    <row r="17" spans="1:20" s="16" customFormat="1" ht="18.75" hidden="1" customHeight="1" x14ac:dyDescent="0.2">
      <c r="A17" s="146">
        <v>1100</v>
      </c>
      <c r="B17" s="24" t="s">
        <v>312</v>
      </c>
      <c r="C17" s="129">
        <v>813748002</v>
      </c>
      <c r="D17" s="22" t="s">
        <v>245</v>
      </c>
      <c r="E17" s="22" t="s">
        <v>313</v>
      </c>
      <c r="F17" s="23" t="s">
        <v>27</v>
      </c>
      <c r="G17" s="23" t="s">
        <v>247</v>
      </c>
      <c r="H17" s="23" t="s">
        <v>29</v>
      </c>
      <c r="I17" s="22"/>
      <c r="J17" s="22"/>
      <c r="K17" s="22" t="s">
        <v>314</v>
      </c>
      <c r="L17" s="22" t="s">
        <v>315</v>
      </c>
      <c r="M17" s="24" t="s">
        <v>50</v>
      </c>
      <c r="N17" s="25" t="s">
        <v>295</v>
      </c>
      <c r="O17" s="25" t="s">
        <v>316</v>
      </c>
      <c r="P17" s="26" t="s">
        <v>320</v>
      </c>
      <c r="Q17" s="25"/>
      <c r="R17" s="26">
        <v>93910</v>
      </c>
      <c r="S17" s="26" t="s">
        <v>317</v>
      </c>
      <c r="T17" s="27">
        <v>37970</v>
      </c>
    </row>
    <row r="18" spans="1:20" s="16" customFormat="1" ht="18.75" hidden="1" customHeight="1" x14ac:dyDescent="0.2">
      <c r="A18" s="148">
        <v>1150</v>
      </c>
      <c r="B18" s="35" t="s">
        <v>323</v>
      </c>
      <c r="C18" s="131">
        <v>706724001</v>
      </c>
      <c r="D18" s="30" t="s">
        <v>245</v>
      </c>
      <c r="E18" s="30" t="s">
        <v>324</v>
      </c>
      <c r="F18" s="29" t="s">
        <v>27</v>
      </c>
      <c r="G18" s="29" t="s">
        <v>247</v>
      </c>
      <c r="H18" s="29" t="s">
        <v>29</v>
      </c>
      <c r="I18" s="30"/>
      <c r="J18" s="30"/>
      <c r="K18" s="30" t="s">
        <v>325</v>
      </c>
      <c r="L18" s="110" t="s">
        <v>326</v>
      </c>
      <c r="M18" s="35" t="s">
        <v>6169</v>
      </c>
      <c r="N18" s="36" t="s">
        <v>328</v>
      </c>
      <c r="O18" s="36" t="s">
        <v>327</v>
      </c>
      <c r="P18" s="31"/>
      <c r="Q18" s="36"/>
      <c r="R18" s="31">
        <v>93910</v>
      </c>
      <c r="S18" s="122" t="s">
        <v>6898</v>
      </c>
      <c r="T18" s="37">
        <v>37970</v>
      </c>
    </row>
    <row r="19" spans="1:20" s="16" customFormat="1" ht="18.75" hidden="1" customHeight="1" x14ac:dyDescent="0.2">
      <c r="A19" s="147">
        <v>1200</v>
      </c>
      <c r="B19" s="17" t="s">
        <v>244</v>
      </c>
      <c r="C19" s="130">
        <v>702002001</v>
      </c>
      <c r="D19" s="15" t="s">
        <v>245</v>
      </c>
      <c r="E19" s="15" t="s">
        <v>246</v>
      </c>
      <c r="F19" s="14" t="s">
        <v>27</v>
      </c>
      <c r="G19" s="14" t="s">
        <v>247</v>
      </c>
      <c r="H19" s="14" t="s">
        <v>29</v>
      </c>
      <c r="I19" s="15" t="s">
        <v>29</v>
      </c>
      <c r="J19" s="15" t="s">
        <v>29</v>
      </c>
      <c r="K19" s="15" t="s">
        <v>248</v>
      </c>
      <c r="L19" s="15" t="s">
        <v>249</v>
      </c>
      <c r="M19" s="17" t="s">
        <v>50</v>
      </c>
      <c r="N19" s="18" t="s">
        <v>250</v>
      </c>
      <c r="O19" s="18" t="s">
        <v>6478</v>
      </c>
      <c r="P19" s="19" t="s">
        <v>6477</v>
      </c>
      <c r="Q19" s="18"/>
      <c r="R19" s="19" t="s">
        <v>251</v>
      </c>
      <c r="S19" s="19" t="s">
        <v>7748</v>
      </c>
      <c r="T19" s="20">
        <v>37956</v>
      </c>
    </row>
    <row r="20" spans="1:20" s="16" customFormat="1" ht="18.75" hidden="1" customHeight="1" x14ac:dyDescent="0.2">
      <c r="A20" s="146">
        <v>1225</v>
      </c>
      <c r="B20" s="24" t="s">
        <v>347</v>
      </c>
      <c r="C20" s="129">
        <v>700836002</v>
      </c>
      <c r="D20" s="22" t="s">
        <v>245</v>
      </c>
      <c r="E20" s="22" t="s">
        <v>246</v>
      </c>
      <c r="F20" s="23" t="s">
        <v>27</v>
      </c>
      <c r="G20" s="23" t="s">
        <v>247</v>
      </c>
      <c r="H20" s="23" t="s">
        <v>29</v>
      </c>
      <c r="I20" s="22"/>
      <c r="J20" s="22"/>
      <c r="K20" s="22" t="s">
        <v>348</v>
      </c>
      <c r="L20" s="22" t="s">
        <v>349</v>
      </c>
      <c r="M20" s="24" t="s">
        <v>50</v>
      </c>
      <c r="N20" s="25" t="s">
        <v>3485</v>
      </c>
      <c r="O20" s="25" t="s">
        <v>350</v>
      </c>
      <c r="P20" s="26"/>
      <c r="Q20" s="25"/>
      <c r="R20" s="26" t="s">
        <v>281</v>
      </c>
      <c r="S20" s="26" t="s">
        <v>351</v>
      </c>
      <c r="T20" s="27">
        <v>37970</v>
      </c>
    </row>
    <row r="21" spans="1:20" s="16" customFormat="1" ht="18.75" hidden="1" customHeight="1" x14ac:dyDescent="0.2">
      <c r="A21" s="146">
        <v>1250</v>
      </c>
      <c r="B21" s="24" t="s">
        <v>352</v>
      </c>
      <c r="C21" s="129">
        <v>826902000</v>
      </c>
      <c r="D21" s="22" t="s">
        <v>245</v>
      </c>
      <c r="E21" s="22" t="s">
        <v>353</v>
      </c>
      <c r="F21" s="23" t="s">
        <v>27</v>
      </c>
      <c r="G21" s="23" t="s">
        <v>247</v>
      </c>
      <c r="H21" s="23" t="s">
        <v>29</v>
      </c>
      <c r="I21" s="22"/>
      <c r="J21" s="22"/>
      <c r="K21" s="22" t="s">
        <v>354</v>
      </c>
      <c r="L21" s="30" t="s">
        <v>6988</v>
      </c>
      <c r="M21" s="24" t="s">
        <v>50</v>
      </c>
      <c r="N21" s="25" t="s">
        <v>280</v>
      </c>
      <c r="O21" s="25" t="s">
        <v>356</v>
      </c>
      <c r="P21" s="26" t="s">
        <v>355</v>
      </c>
      <c r="Q21" s="25"/>
      <c r="R21" s="26">
        <v>93910</v>
      </c>
      <c r="S21" s="31" t="s">
        <v>6989</v>
      </c>
      <c r="T21" s="27">
        <v>37970</v>
      </c>
    </row>
    <row r="22" spans="1:20" s="16" customFormat="1" ht="18.75" hidden="1" customHeight="1" x14ac:dyDescent="0.2">
      <c r="A22" s="146">
        <v>1300</v>
      </c>
      <c r="B22" s="22" t="s">
        <v>318</v>
      </c>
      <c r="C22" s="129">
        <v>700156303</v>
      </c>
      <c r="D22" s="22" t="s">
        <v>298</v>
      </c>
      <c r="E22" s="22" t="s">
        <v>319</v>
      </c>
      <c r="F22" s="23" t="s">
        <v>27</v>
      </c>
      <c r="G22" s="23" t="s">
        <v>247</v>
      </c>
      <c r="H22" s="23" t="s">
        <v>29</v>
      </c>
      <c r="I22" s="22"/>
      <c r="J22" s="22"/>
      <c r="K22" s="22" t="s">
        <v>5646</v>
      </c>
      <c r="L22" s="22" t="s">
        <v>5647</v>
      </c>
      <c r="M22" s="24" t="s">
        <v>50</v>
      </c>
      <c r="N22" s="25" t="s">
        <v>280</v>
      </c>
      <c r="O22" s="25" t="s">
        <v>5648</v>
      </c>
      <c r="P22" s="26" t="s">
        <v>321</v>
      </c>
      <c r="Q22" s="25"/>
      <c r="R22" s="26">
        <v>93910</v>
      </c>
      <c r="S22" s="26" t="s">
        <v>322</v>
      </c>
      <c r="T22" s="27">
        <v>37970</v>
      </c>
    </row>
    <row r="23" spans="1:20" s="16" customFormat="1" ht="18.75" hidden="1" customHeight="1" x14ac:dyDescent="0.2">
      <c r="A23" s="146">
        <v>1325</v>
      </c>
      <c r="B23" s="24" t="s">
        <v>339</v>
      </c>
      <c r="C23" s="129">
        <v>800665116</v>
      </c>
      <c r="D23" s="22" t="s">
        <v>245</v>
      </c>
      <c r="E23" s="22" t="s">
        <v>153</v>
      </c>
      <c r="F23" s="23" t="s">
        <v>27</v>
      </c>
      <c r="G23" s="23" t="s">
        <v>247</v>
      </c>
      <c r="H23" s="23" t="s">
        <v>29</v>
      </c>
      <c r="I23" s="22"/>
      <c r="J23" s="22"/>
      <c r="K23" s="22" t="s">
        <v>340</v>
      </c>
      <c r="L23" s="22" t="s">
        <v>342</v>
      </c>
      <c r="M23" s="24" t="s">
        <v>344</v>
      </c>
      <c r="N23" s="25" t="s">
        <v>345</v>
      </c>
      <c r="O23" s="25" t="s">
        <v>343</v>
      </c>
      <c r="P23" s="26" t="s">
        <v>341</v>
      </c>
      <c r="Q23" s="25"/>
      <c r="R23" s="26" t="s">
        <v>251</v>
      </c>
      <c r="S23" s="26" t="s">
        <v>346</v>
      </c>
      <c r="T23" s="27">
        <v>37970</v>
      </c>
    </row>
    <row r="24" spans="1:20" s="16" customFormat="1" ht="18.75" hidden="1" customHeight="1" x14ac:dyDescent="0.2">
      <c r="A24" s="146">
        <v>1350</v>
      </c>
      <c r="B24" s="24" t="s">
        <v>329</v>
      </c>
      <c r="C24" s="129">
        <v>829024004</v>
      </c>
      <c r="D24" s="22" t="s">
        <v>245</v>
      </c>
      <c r="E24" s="22" t="s">
        <v>305</v>
      </c>
      <c r="F24" s="23" t="s">
        <v>27</v>
      </c>
      <c r="G24" s="23" t="s">
        <v>247</v>
      </c>
      <c r="H24" s="23" t="s">
        <v>29</v>
      </c>
      <c r="I24" s="22"/>
      <c r="J24" s="22"/>
      <c r="K24" s="22" t="s">
        <v>330</v>
      </c>
      <c r="L24" s="22" t="s">
        <v>332</v>
      </c>
      <c r="M24" s="24" t="s">
        <v>50</v>
      </c>
      <c r="N24" s="25" t="s">
        <v>3329</v>
      </c>
      <c r="O24" s="25" t="s">
        <v>333</v>
      </c>
      <c r="P24" s="26" t="s">
        <v>331</v>
      </c>
      <c r="Q24" s="25"/>
      <c r="R24" s="26" t="s">
        <v>251</v>
      </c>
      <c r="S24" s="26" t="s">
        <v>334</v>
      </c>
      <c r="T24" s="27">
        <v>37970</v>
      </c>
    </row>
    <row r="25" spans="1:20" s="16" customFormat="1" ht="18.75" hidden="1" customHeight="1" x14ac:dyDescent="0.2">
      <c r="A25" s="147">
        <v>1450</v>
      </c>
      <c r="B25" s="17" t="s">
        <v>360</v>
      </c>
      <c r="C25" s="130">
        <v>700813002</v>
      </c>
      <c r="D25" s="15" t="s">
        <v>245</v>
      </c>
      <c r="E25" s="15" t="s">
        <v>305</v>
      </c>
      <c r="F25" s="14" t="s">
        <v>7647</v>
      </c>
      <c r="G25" s="14" t="s">
        <v>247</v>
      </c>
      <c r="H25" s="14" t="s">
        <v>29</v>
      </c>
      <c r="I25" s="15"/>
      <c r="J25" s="15"/>
      <c r="K25" s="15" t="s">
        <v>6441</v>
      </c>
      <c r="L25" s="15" t="s">
        <v>361</v>
      </c>
      <c r="M25" s="17" t="s">
        <v>50</v>
      </c>
      <c r="N25" s="18" t="s">
        <v>358</v>
      </c>
      <c r="O25" s="18" t="s">
        <v>362</v>
      </c>
      <c r="P25" s="19"/>
      <c r="Q25" s="18"/>
      <c r="R25" s="19" t="s">
        <v>251</v>
      </c>
      <c r="S25" s="19" t="s">
        <v>7685</v>
      </c>
      <c r="T25" s="20">
        <v>37970</v>
      </c>
    </row>
    <row r="26" spans="1:20" s="16" customFormat="1" ht="18.75" hidden="1" customHeight="1" x14ac:dyDescent="0.2">
      <c r="A26" s="147">
        <v>1500</v>
      </c>
      <c r="B26" s="17" t="s">
        <v>357</v>
      </c>
      <c r="C26" s="130">
        <v>821567009</v>
      </c>
      <c r="D26" s="15" t="s">
        <v>298</v>
      </c>
      <c r="E26" s="15" t="s">
        <v>246</v>
      </c>
      <c r="F26" s="14" t="s">
        <v>7574</v>
      </c>
      <c r="G26" s="15" t="s">
        <v>247</v>
      </c>
      <c r="H26" s="14" t="s">
        <v>7575</v>
      </c>
      <c r="I26" s="15"/>
      <c r="J26" s="15"/>
      <c r="K26" s="15" t="s">
        <v>6145</v>
      </c>
      <c r="L26" s="15" t="s">
        <v>6890</v>
      </c>
      <c r="M26" s="17" t="s">
        <v>50</v>
      </c>
      <c r="N26" s="18" t="s">
        <v>358</v>
      </c>
      <c r="O26" s="18" t="s">
        <v>359</v>
      </c>
      <c r="P26" s="19"/>
      <c r="Q26" s="18"/>
      <c r="R26" s="19" t="s">
        <v>251</v>
      </c>
      <c r="S26" s="19" t="s">
        <v>7591</v>
      </c>
      <c r="T26" s="20">
        <v>37970</v>
      </c>
    </row>
    <row r="27" spans="1:20" s="16" customFormat="1" ht="18.75" hidden="1" customHeight="1" x14ac:dyDescent="0.2">
      <c r="A27" s="147">
        <v>1550</v>
      </c>
      <c r="B27" s="17" t="s">
        <v>363</v>
      </c>
      <c r="C27" s="130">
        <v>700230201</v>
      </c>
      <c r="D27" s="15" t="s">
        <v>245</v>
      </c>
      <c r="E27" s="15" t="s">
        <v>364</v>
      </c>
      <c r="F27" s="14" t="s">
        <v>27</v>
      </c>
      <c r="G27" s="14" t="s">
        <v>247</v>
      </c>
      <c r="H27" s="14" t="s">
        <v>29</v>
      </c>
      <c r="I27" s="15"/>
      <c r="J27" s="15"/>
      <c r="K27" s="15" t="s">
        <v>365</v>
      </c>
      <c r="L27" s="15" t="s">
        <v>366</v>
      </c>
      <c r="M27" s="17" t="s">
        <v>50</v>
      </c>
      <c r="N27" s="18" t="s">
        <v>367</v>
      </c>
      <c r="O27" s="18" t="s">
        <v>8126</v>
      </c>
      <c r="P27" s="39" t="s">
        <v>8127</v>
      </c>
      <c r="Q27" s="18"/>
      <c r="R27" s="19" t="s">
        <v>368</v>
      </c>
      <c r="S27" s="19" t="s">
        <v>8128</v>
      </c>
      <c r="T27" s="20">
        <v>37970</v>
      </c>
    </row>
    <row r="28" spans="1:20" s="16" customFormat="1" ht="18.75" hidden="1" customHeight="1" x14ac:dyDescent="0.2">
      <c r="A28" s="146">
        <v>1600</v>
      </c>
      <c r="B28" s="24" t="s">
        <v>369</v>
      </c>
      <c r="C28" s="129">
        <v>700218708</v>
      </c>
      <c r="D28" s="22" t="s">
        <v>298</v>
      </c>
      <c r="E28" s="22" t="s">
        <v>353</v>
      </c>
      <c r="F28" s="23" t="s">
        <v>27</v>
      </c>
      <c r="G28" s="23" t="s">
        <v>247</v>
      </c>
      <c r="H28" s="23" t="s">
        <v>29</v>
      </c>
      <c r="I28" s="22"/>
      <c r="J28" s="22"/>
      <c r="K28" s="22" t="s">
        <v>370</v>
      </c>
      <c r="L28" s="22" t="s">
        <v>371</v>
      </c>
      <c r="M28" s="24" t="s">
        <v>50</v>
      </c>
      <c r="N28" s="25" t="s">
        <v>6091</v>
      </c>
      <c r="O28" s="25" t="s">
        <v>372</v>
      </c>
      <c r="P28" s="26"/>
      <c r="Q28" s="25"/>
      <c r="R28" s="26">
        <v>93910</v>
      </c>
      <c r="S28" s="26" t="s">
        <v>373</v>
      </c>
      <c r="T28" s="27">
        <v>37970</v>
      </c>
    </row>
    <row r="29" spans="1:20" s="16" customFormat="1" ht="18.75" hidden="1" customHeight="1" x14ac:dyDescent="0.2">
      <c r="A29" s="146">
        <v>1650</v>
      </c>
      <c r="B29" s="24" t="s">
        <v>374</v>
      </c>
      <c r="C29" s="129" t="s">
        <v>7796</v>
      </c>
      <c r="D29" s="22" t="s">
        <v>245</v>
      </c>
      <c r="E29" s="22" t="s">
        <v>375</v>
      </c>
      <c r="F29" s="23" t="s">
        <v>27</v>
      </c>
      <c r="G29" s="23" t="s">
        <v>247</v>
      </c>
      <c r="H29" s="23" t="s">
        <v>29</v>
      </c>
      <c r="I29" s="22"/>
      <c r="J29" s="22"/>
      <c r="K29" s="30" t="s">
        <v>7257</v>
      </c>
      <c r="L29" s="22" t="s">
        <v>376</v>
      </c>
      <c r="M29" s="24" t="s">
        <v>50</v>
      </c>
      <c r="N29" s="25" t="s">
        <v>1476</v>
      </c>
      <c r="O29" s="25" t="s">
        <v>377</v>
      </c>
      <c r="P29" s="26"/>
      <c r="Q29" s="25"/>
      <c r="R29" s="26" t="s">
        <v>281</v>
      </c>
      <c r="S29" s="26" t="s">
        <v>378</v>
      </c>
      <c r="T29" s="27">
        <v>37970</v>
      </c>
    </row>
    <row r="30" spans="1:20" s="16" customFormat="1" ht="18.75" hidden="1" customHeight="1" x14ac:dyDescent="0.2">
      <c r="A30" s="146">
        <v>1700</v>
      </c>
      <c r="B30" s="24" t="s">
        <v>291</v>
      </c>
      <c r="C30" s="129">
        <v>825359001</v>
      </c>
      <c r="D30" s="22" t="s">
        <v>245</v>
      </c>
      <c r="E30" s="22" t="s">
        <v>246</v>
      </c>
      <c r="F30" s="23" t="s">
        <v>27</v>
      </c>
      <c r="G30" s="23" t="s">
        <v>247</v>
      </c>
      <c r="H30" s="23" t="s">
        <v>29</v>
      </c>
      <c r="I30" s="22"/>
      <c r="J30" s="22"/>
      <c r="K30" s="22" t="s">
        <v>292</v>
      </c>
      <c r="L30" s="22" t="s">
        <v>294</v>
      </c>
      <c r="M30" s="24" t="s">
        <v>50</v>
      </c>
      <c r="N30" s="25" t="s">
        <v>295</v>
      </c>
      <c r="O30" s="25" t="s">
        <v>293</v>
      </c>
      <c r="P30" s="26"/>
      <c r="Q30" s="25"/>
      <c r="R30" s="26" t="s">
        <v>251</v>
      </c>
      <c r="S30" s="26" t="s">
        <v>296</v>
      </c>
      <c r="T30" s="27">
        <v>37970</v>
      </c>
    </row>
    <row r="31" spans="1:20" s="16" customFormat="1" ht="18.75" hidden="1" customHeight="1" x14ac:dyDescent="0.2">
      <c r="A31" s="149">
        <v>3860</v>
      </c>
      <c r="B31" s="24" t="s">
        <v>7277</v>
      </c>
      <c r="C31" s="129">
        <v>711524002</v>
      </c>
      <c r="D31" s="22" t="s">
        <v>1566</v>
      </c>
      <c r="E31" s="22" t="s">
        <v>1883</v>
      </c>
      <c r="F31" s="29" t="s">
        <v>7278</v>
      </c>
      <c r="G31" s="23" t="s">
        <v>1884</v>
      </c>
      <c r="H31" s="29" t="s">
        <v>7279</v>
      </c>
      <c r="I31" s="22" t="s">
        <v>1885</v>
      </c>
      <c r="J31" s="30" t="s">
        <v>7280</v>
      </c>
      <c r="K31" s="22" t="s">
        <v>1886</v>
      </c>
      <c r="L31" s="22" t="s">
        <v>1887</v>
      </c>
      <c r="M31" s="24" t="s">
        <v>50</v>
      </c>
      <c r="N31" s="25" t="s">
        <v>1889</v>
      </c>
      <c r="O31" s="25" t="s">
        <v>1888</v>
      </c>
      <c r="P31" s="26"/>
      <c r="Q31" s="100"/>
      <c r="R31" s="26">
        <v>93401</v>
      </c>
      <c r="S31" s="31" t="s">
        <v>7292</v>
      </c>
      <c r="T31" s="27">
        <v>37970</v>
      </c>
    </row>
    <row r="32" spans="1:20" s="16" customFormat="1" ht="18.75" hidden="1" customHeight="1" x14ac:dyDescent="0.2">
      <c r="A32" s="147">
        <v>1750</v>
      </c>
      <c r="B32" s="17" t="s">
        <v>390</v>
      </c>
      <c r="C32" s="130">
        <v>817951724</v>
      </c>
      <c r="D32" s="15" t="s">
        <v>245</v>
      </c>
      <c r="E32" s="15" t="s">
        <v>391</v>
      </c>
      <c r="F32" s="14" t="s">
        <v>27</v>
      </c>
      <c r="G32" s="14" t="s">
        <v>247</v>
      </c>
      <c r="H32" s="14" t="s">
        <v>29</v>
      </c>
      <c r="I32" s="15"/>
      <c r="J32" s="15"/>
      <c r="K32" s="15" t="s">
        <v>386</v>
      </c>
      <c r="L32" s="15" t="s">
        <v>7027</v>
      </c>
      <c r="M32" s="17" t="s">
        <v>344</v>
      </c>
      <c r="N32" s="18" t="s">
        <v>1108</v>
      </c>
      <c r="O32" s="18" t="s">
        <v>6475</v>
      </c>
      <c r="P32" s="19" t="s">
        <v>6476</v>
      </c>
      <c r="Q32" s="18"/>
      <c r="R32" s="19" t="s">
        <v>281</v>
      </c>
      <c r="S32" s="19" t="s">
        <v>6991</v>
      </c>
      <c r="T32" s="20">
        <v>37970</v>
      </c>
    </row>
    <row r="33" spans="1:20" s="16" customFormat="1" ht="18.75" hidden="1" customHeight="1" x14ac:dyDescent="0.2">
      <c r="A33" s="146">
        <v>1800</v>
      </c>
      <c r="B33" s="24" t="s">
        <v>6162</v>
      </c>
      <c r="C33" s="129">
        <v>700376001</v>
      </c>
      <c r="D33" s="22" t="s">
        <v>1579</v>
      </c>
      <c r="E33" s="22" t="s">
        <v>1781</v>
      </c>
      <c r="F33" s="23" t="s">
        <v>7334</v>
      </c>
      <c r="G33" s="23" t="s">
        <v>1782</v>
      </c>
      <c r="H33" s="29" t="s">
        <v>8194</v>
      </c>
      <c r="I33" s="22" t="s">
        <v>1783</v>
      </c>
      <c r="J33" s="30" t="s">
        <v>8195</v>
      </c>
      <c r="K33" s="22" t="s">
        <v>7335</v>
      </c>
      <c r="L33" s="22" t="s">
        <v>1784</v>
      </c>
      <c r="M33" s="24" t="s">
        <v>50</v>
      </c>
      <c r="N33" s="25" t="s">
        <v>852</v>
      </c>
      <c r="O33" s="25" t="s">
        <v>1785</v>
      </c>
      <c r="P33" s="26" t="s">
        <v>1786</v>
      </c>
      <c r="Q33" s="25"/>
      <c r="R33" s="26" t="s">
        <v>48</v>
      </c>
      <c r="S33" s="26" t="s">
        <v>7548</v>
      </c>
      <c r="T33" s="27">
        <v>37970</v>
      </c>
    </row>
    <row r="34" spans="1:20" s="16" customFormat="1" ht="18.75" hidden="1" customHeight="1" x14ac:dyDescent="0.2">
      <c r="A34" s="146">
        <v>1850</v>
      </c>
      <c r="B34" s="24" t="s">
        <v>141</v>
      </c>
      <c r="C34" s="129">
        <v>820273001</v>
      </c>
      <c r="D34" s="22" t="s">
        <v>53</v>
      </c>
      <c r="E34" s="22" t="s">
        <v>142</v>
      </c>
      <c r="F34" s="23" t="s">
        <v>143</v>
      </c>
      <c r="G34" s="23" t="s">
        <v>144</v>
      </c>
      <c r="H34" s="23" t="s">
        <v>145</v>
      </c>
      <c r="I34" s="22" t="s">
        <v>123</v>
      </c>
      <c r="J34" s="22" t="s">
        <v>146</v>
      </c>
      <c r="K34" s="22" t="s">
        <v>147</v>
      </c>
      <c r="L34" s="22" t="s">
        <v>149</v>
      </c>
      <c r="M34" s="24" t="s">
        <v>50</v>
      </c>
      <c r="N34" s="25" t="s">
        <v>78</v>
      </c>
      <c r="O34" s="25" t="s">
        <v>148</v>
      </c>
      <c r="P34" s="26" t="s">
        <v>89</v>
      </c>
      <c r="Q34" s="25"/>
      <c r="R34" s="26" t="s">
        <v>92</v>
      </c>
      <c r="S34" s="26" t="s">
        <v>150</v>
      </c>
      <c r="T34" s="27">
        <v>37970</v>
      </c>
    </row>
    <row r="35" spans="1:20" s="16" customFormat="1" ht="18.75" hidden="1" customHeight="1" x14ac:dyDescent="0.2">
      <c r="A35" s="146">
        <v>1900</v>
      </c>
      <c r="B35" s="24" t="s">
        <v>80</v>
      </c>
      <c r="C35" s="129">
        <v>702783003</v>
      </c>
      <c r="D35" s="22" t="s">
        <v>81</v>
      </c>
      <c r="E35" s="22" t="s">
        <v>82</v>
      </c>
      <c r="F35" s="23" t="s">
        <v>83</v>
      </c>
      <c r="G35" s="23" t="s">
        <v>84</v>
      </c>
      <c r="H35" s="23" t="s">
        <v>85</v>
      </c>
      <c r="I35" s="22" t="s">
        <v>86</v>
      </c>
      <c r="J35" s="22" t="s">
        <v>87</v>
      </c>
      <c r="K35" s="22" t="s">
        <v>88</v>
      </c>
      <c r="L35" s="22" t="s">
        <v>91</v>
      </c>
      <c r="M35" s="24" t="s">
        <v>344</v>
      </c>
      <c r="N35" s="25" t="s">
        <v>78</v>
      </c>
      <c r="O35" s="25" t="s">
        <v>90</v>
      </c>
      <c r="P35" s="26" t="s">
        <v>89</v>
      </c>
      <c r="Q35" s="25"/>
      <c r="R35" s="26" t="s">
        <v>92</v>
      </c>
      <c r="S35" s="26" t="s">
        <v>93</v>
      </c>
      <c r="T35" s="27">
        <v>37970</v>
      </c>
    </row>
    <row r="36" spans="1:20" s="16" customFormat="1" ht="18.75" hidden="1" customHeight="1" x14ac:dyDescent="0.2">
      <c r="A36" s="146">
        <v>1910</v>
      </c>
      <c r="B36" s="24" t="s">
        <v>118</v>
      </c>
      <c r="C36" s="129">
        <v>710002002</v>
      </c>
      <c r="D36" s="22" t="s">
        <v>81</v>
      </c>
      <c r="E36" s="22" t="s">
        <v>119</v>
      </c>
      <c r="F36" s="23" t="s">
        <v>120</v>
      </c>
      <c r="G36" s="23" t="s">
        <v>121</v>
      </c>
      <c r="H36" s="23" t="s">
        <v>122</v>
      </c>
      <c r="I36" s="22" t="s">
        <v>123</v>
      </c>
      <c r="J36" s="22" t="s">
        <v>124</v>
      </c>
      <c r="K36" s="22" t="s">
        <v>125</v>
      </c>
      <c r="L36" s="22" t="s">
        <v>127</v>
      </c>
      <c r="M36" s="24" t="s">
        <v>630</v>
      </c>
      <c r="N36" s="25" t="s">
        <v>128</v>
      </c>
      <c r="O36" s="25" t="s">
        <v>126</v>
      </c>
      <c r="P36" s="26" t="s">
        <v>63</v>
      </c>
      <c r="Q36" s="25"/>
      <c r="R36" s="26">
        <v>93401</v>
      </c>
      <c r="S36" s="26" t="s">
        <v>129</v>
      </c>
      <c r="T36" s="27">
        <v>37970</v>
      </c>
    </row>
    <row r="37" spans="1:20" s="16" customFormat="1" ht="18.75" hidden="1" customHeight="1" x14ac:dyDescent="0.2">
      <c r="A37" s="147">
        <v>1950</v>
      </c>
      <c r="B37" s="17" t="s">
        <v>4136</v>
      </c>
      <c r="C37" s="130">
        <v>700175006</v>
      </c>
      <c r="D37" s="15" t="s">
        <v>53</v>
      </c>
      <c r="E37" s="15" t="s">
        <v>4137</v>
      </c>
      <c r="F37" s="14" t="s">
        <v>7352</v>
      </c>
      <c r="G37" s="14" t="s">
        <v>4138</v>
      </c>
      <c r="H37" s="14" t="s">
        <v>7353</v>
      </c>
      <c r="I37" s="15" t="s">
        <v>1571</v>
      </c>
      <c r="J37" s="15" t="s">
        <v>7354</v>
      </c>
      <c r="K37" s="15" t="s">
        <v>7355</v>
      </c>
      <c r="L37" s="15" t="s">
        <v>4139</v>
      </c>
      <c r="M37" s="17" t="s">
        <v>50</v>
      </c>
      <c r="N37" s="18" t="s">
        <v>1430</v>
      </c>
      <c r="O37" s="18" t="s">
        <v>4141</v>
      </c>
      <c r="P37" s="19" t="s">
        <v>4140</v>
      </c>
      <c r="Q37" s="18"/>
      <c r="R37" s="19" t="s">
        <v>92</v>
      </c>
      <c r="S37" s="19" t="s">
        <v>7356</v>
      </c>
      <c r="T37" s="20">
        <v>37970</v>
      </c>
    </row>
    <row r="38" spans="1:20" s="16" customFormat="1" ht="18.75" hidden="1" customHeight="1" x14ac:dyDescent="0.2">
      <c r="A38" s="146">
        <v>2000</v>
      </c>
      <c r="B38" s="24" t="s">
        <v>445</v>
      </c>
      <c r="C38" s="129">
        <v>707437006</v>
      </c>
      <c r="D38" s="22" t="s">
        <v>81</v>
      </c>
      <c r="E38" s="22" t="s">
        <v>446</v>
      </c>
      <c r="F38" s="23" t="s">
        <v>447</v>
      </c>
      <c r="G38" s="23" t="s">
        <v>448</v>
      </c>
      <c r="H38" s="23" t="s">
        <v>449</v>
      </c>
      <c r="I38" s="22" t="s">
        <v>450</v>
      </c>
      <c r="J38" s="22" t="s">
        <v>451</v>
      </c>
      <c r="K38" s="22" t="s">
        <v>452</v>
      </c>
      <c r="L38" s="22" t="s">
        <v>454</v>
      </c>
      <c r="M38" s="24" t="s">
        <v>51</v>
      </c>
      <c r="N38" s="25" t="s">
        <v>455</v>
      </c>
      <c r="O38" s="25" t="s">
        <v>453</v>
      </c>
      <c r="P38" s="26"/>
      <c r="Q38" s="26"/>
      <c r="R38" s="26" t="s">
        <v>92</v>
      </c>
      <c r="S38" s="26" t="s">
        <v>456</v>
      </c>
      <c r="T38" s="27">
        <v>37970</v>
      </c>
    </row>
    <row r="39" spans="1:20" s="16" customFormat="1" ht="18.75" hidden="1" customHeight="1" x14ac:dyDescent="0.2">
      <c r="A39" s="146">
        <v>2150</v>
      </c>
      <c r="B39" s="24" t="s">
        <v>1835</v>
      </c>
      <c r="C39" s="129">
        <v>702670004</v>
      </c>
      <c r="D39" s="22" t="s">
        <v>1566</v>
      </c>
      <c r="E39" s="22" t="s">
        <v>1836</v>
      </c>
      <c r="F39" s="29" t="s">
        <v>7561</v>
      </c>
      <c r="G39" s="23" t="s">
        <v>1837</v>
      </c>
      <c r="H39" s="29" t="s">
        <v>7562</v>
      </c>
      <c r="I39" s="22" t="s">
        <v>1838</v>
      </c>
      <c r="J39" s="30" t="s">
        <v>7563</v>
      </c>
      <c r="K39" s="30" t="s">
        <v>7564</v>
      </c>
      <c r="L39" s="22" t="s">
        <v>1839</v>
      </c>
      <c r="M39" s="24" t="s">
        <v>50</v>
      </c>
      <c r="N39" s="25" t="s">
        <v>1840</v>
      </c>
      <c r="O39" s="25" t="s">
        <v>1841</v>
      </c>
      <c r="P39" s="26" t="s">
        <v>1842</v>
      </c>
      <c r="Q39" s="25"/>
      <c r="R39" s="26">
        <v>93401</v>
      </c>
      <c r="S39" s="31" t="s">
        <v>7556</v>
      </c>
      <c r="T39" s="27">
        <v>37970</v>
      </c>
    </row>
    <row r="40" spans="1:20" s="16" customFormat="1" ht="18.75" hidden="1" customHeight="1" x14ac:dyDescent="0.2">
      <c r="A40" s="146">
        <v>2200</v>
      </c>
      <c r="B40" s="24" t="s">
        <v>674</v>
      </c>
      <c r="C40" s="129">
        <v>709659006</v>
      </c>
      <c r="D40" s="22" t="s">
        <v>81</v>
      </c>
      <c r="E40" s="22" t="s">
        <v>675</v>
      </c>
      <c r="F40" s="23" t="s">
        <v>676</v>
      </c>
      <c r="G40" s="23" t="s">
        <v>677</v>
      </c>
      <c r="H40" s="23" t="s">
        <v>678</v>
      </c>
      <c r="I40" s="22" t="s">
        <v>135</v>
      </c>
      <c r="J40" s="22" t="s">
        <v>679</v>
      </c>
      <c r="K40" s="22" t="s">
        <v>680</v>
      </c>
      <c r="L40" s="24" t="s">
        <v>682</v>
      </c>
      <c r="M40" s="24" t="s">
        <v>217</v>
      </c>
      <c r="N40" s="25" t="s">
        <v>501</v>
      </c>
      <c r="O40" s="25"/>
      <c r="P40" s="26" t="s">
        <v>681</v>
      </c>
      <c r="Q40" s="25"/>
      <c r="R40" s="26" t="s">
        <v>419</v>
      </c>
      <c r="S40" s="26" t="s">
        <v>684</v>
      </c>
      <c r="T40" s="27">
        <v>37970</v>
      </c>
    </row>
    <row r="41" spans="1:20" s="16" customFormat="1" ht="18.75" hidden="1" customHeight="1" x14ac:dyDescent="0.2">
      <c r="A41" s="147">
        <v>2260</v>
      </c>
      <c r="B41" s="17" t="s">
        <v>934</v>
      </c>
      <c r="C41" s="130">
        <v>711620001</v>
      </c>
      <c r="D41" s="15" t="s">
        <v>81</v>
      </c>
      <c r="E41" s="15" t="s">
        <v>935</v>
      </c>
      <c r="F41" s="14" t="s">
        <v>7193</v>
      </c>
      <c r="G41" s="14" t="s">
        <v>936</v>
      </c>
      <c r="H41" s="14" t="s">
        <v>7194</v>
      </c>
      <c r="I41" s="15" t="s">
        <v>7195</v>
      </c>
      <c r="J41" s="15" t="s">
        <v>6721</v>
      </c>
      <c r="K41" s="15" t="s">
        <v>937</v>
      </c>
      <c r="L41" s="15" t="s">
        <v>938</v>
      </c>
      <c r="M41" s="17" t="s">
        <v>50</v>
      </c>
      <c r="N41" s="18" t="s">
        <v>671</v>
      </c>
      <c r="O41" s="18">
        <v>225589874</v>
      </c>
      <c r="P41" s="39" t="s">
        <v>6615</v>
      </c>
      <c r="Q41" s="18"/>
      <c r="R41" s="19">
        <v>93401</v>
      </c>
      <c r="S41" s="19" t="s">
        <v>7244</v>
      </c>
      <c r="T41" s="20">
        <v>37970</v>
      </c>
    </row>
    <row r="42" spans="1:20" s="16" customFormat="1" ht="18.75" hidden="1" customHeight="1" x14ac:dyDescent="0.2">
      <c r="A42" s="147">
        <v>2330</v>
      </c>
      <c r="B42" s="17" t="s">
        <v>988</v>
      </c>
      <c r="C42" s="130">
        <v>713523003</v>
      </c>
      <c r="D42" s="15" t="s">
        <v>81</v>
      </c>
      <c r="E42" s="15" t="s">
        <v>989</v>
      </c>
      <c r="F42" s="14" t="s">
        <v>7076</v>
      </c>
      <c r="G42" s="14" t="s">
        <v>990</v>
      </c>
      <c r="H42" s="14" t="s">
        <v>7077</v>
      </c>
      <c r="I42" s="15" t="s">
        <v>903</v>
      </c>
      <c r="J42" s="15" t="s">
        <v>7078</v>
      </c>
      <c r="K42" s="15" t="s">
        <v>991</v>
      </c>
      <c r="L42" s="15" t="s">
        <v>7080</v>
      </c>
      <c r="M42" s="17" t="s">
        <v>6169</v>
      </c>
      <c r="N42" s="18" t="s">
        <v>992</v>
      </c>
      <c r="O42" s="18" t="s">
        <v>993</v>
      </c>
      <c r="P42" s="19" t="s">
        <v>7079</v>
      </c>
      <c r="Q42" s="18" t="s">
        <v>7081</v>
      </c>
      <c r="R42" s="18" t="s">
        <v>419</v>
      </c>
      <c r="S42" s="19" t="s">
        <v>7163</v>
      </c>
      <c r="T42" s="20">
        <v>37970</v>
      </c>
    </row>
    <row r="43" spans="1:20" s="16" customFormat="1" ht="18.75" hidden="1" customHeight="1" x14ac:dyDescent="0.2">
      <c r="A43" s="146">
        <v>2400</v>
      </c>
      <c r="B43" s="24" t="s">
        <v>1078</v>
      </c>
      <c r="C43" s="129">
        <v>700198006</v>
      </c>
      <c r="D43" s="22" t="s">
        <v>81</v>
      </c>
      <c r="E43" s="22" t="s">
        <v>1079</v>
      </c>
      <c r="F43" s="23" t="s">
        <v>1080</v>
      </c>
      <c r="G43" s="23" t="s">
        <v>1081</v>
      </c>
      <c r="H43" s="23" t="s">
        <v>1082</v>
      </c>
      <c r="I43" s="22" t="s">
        <v>1083</v>
      </c>
      <c r="J43" s="22" t="s">
        <v>1084</v>
      </c>
      <c r="K43" s="58" t="s">
        <v>1085</v>
      </c>
      <c r="L43" s="22" t="s">
        <v>1087</v>
      </c>
      <c r="M43" s="24" t="s">
        <v>50</v>
      </c>
      <c r="N43" s="25" t="s">
        <v>730</v>
      </c>
      <c r="O43" s="25" t="s">
        <v>1088</v>
      </c>
      <c r="P43" s="26" t="s">
        <v>1086</v>
      </c>
      <c r="Q43" s="25"/>
      <c r="R43" s="26">
        <v>93401</v>
      </c>
      <c r="S43" s="26" t="s">
        <v>1089</v>
      </c>
      <c r="T43" s="27">
        <v>37970</v>
      </c>
    </row>
    <row r="44" spans="1:20" s="16" customFormat="1" ht="18.75" hidden="1" customHeight="1" x14ac:dyDescent="0.2">
      <c r="A44" s="146">
        <v>2450</v>
      </c>
      <c r="B44" s="24" t="s">
        <v>1114</v>
      </c>
      <c r="C44" s="129">
        <v>700028100</v>
      </c>
      <c r="D44" s="22" t="s">
        <v>53</v>
      </c>
      <c r="E44" s="22" t="s">
        <v>1115</v>
      </c>
      <c r="F44" s="29" t="s">
        <v>7601</v>
      </c>
      <c r="G44" s="23" t="s">
        <v>1116</v>
      </c>
      <c r="H44" s="29" t="s">
        <v>7602</v>
      </c>
      <c r="I44" s="22" t="s">
        <v>1117</v>
      </c>
      <c r="J44" s="30" t="s">
        <v>7603</v>
      </c>
      <c r="K44" s="30" t="s">
        <v>8250</v>
      </c>
      <c r="L44" s="22" t="s">
        <v>1118</v>
      </c>
      <c r="M44" s="24" t="s">
        <v>50</v>
      </c>
      <c r="N44" s="25" t="s">
        <v>730</v>
      </c>
      <c r="O44" s="25" t="s">
        <v>6726</v>
      </c>
      <c r="P44" s="26" t="s">
        <v>1119</v>
      </c>
      <c r="Q44" s="25"/>
      <c r="R44" s="26">
        <v>93401</v>
      </c>
      <c r="S44" s="37" t="s">
        <v>7686</v>
      </c>
      <c r="T44" s="27">
        <v>37970</v>
      </c>
    </row>
    <row r="45" spans="1:20" s="16" customFormat="1" ht="18.75" hidden="1" customHeight="1" x14ac:dyDescent="0.2">
      <c r="A45" s="146">
        <v>2550</v>
      </c>
      <c r="B45" s="24" t="s">
        <v>1154</v>
      </c>
      <c r="C45" s="129">
        <v>708781002</v>
      </c>
      <c r="D45" s="22" t="s">
        <v>81</v>
      </c>
      <c r="E45" s="22" t="s">
        <v>1155</v>
      </c>
      <c r="F45" s="29" t="s">
        <v>7579</v>
      </c>
      <c r="G45" s="23" t="s">
        <v>1156</v>
      </c>
      <c r="H45" s="29" t="s">
        <v>7599</v>
      </c>
      <c r="I45" s="22" t="s">
        <v>1083</v>
      </c>
      <c r="J45" s="61" t="s">
        <v>7600</v>
      </c>
      <c r="K45" s="22" t="s">
        <v>6474</v>
      </c>
      <c r="L45" s="22" t="s">
        <v>1158</v>
      </c>
      <c r="M45" s="24" t="s">
        <v>50</v>
      </c>
      <c r="N45" s="25" t="s">
        <v>1160</v>
      </c>
      <c r="O45" s="25" t="s">
        <v>1159</v>
      </c>
      <c r="P45" s="26" t="s">
        <v>1157</v>
      </c>
      <c r="Q45" s="25"/>
      <c r="R45" s="26">
        <v>93101</v>
      </c>
      <c r="S45" s="31" t="s">
        <v>7578</v>
      </c>
      <c r="T45" s="27">
        <v>37970</v>
      </c>
    </row>
    <row r="46" spans="1:20" s="16" customFormat="1" ht="18.75" hidden="1" customHeight="1" x14ac:dyDescent="0.2">
      <c r="A46" s="146">
        <v>2800</v>
      </c>
      <c r="B46" s="24" t="s">
        <v>1264</v>
      </c>
      <c r="C46" s="129">
        <v>713286001</v>
      </c>
      <c r="D46" s="22" t="s">
        <v>53</v>
      </c>
      <c r="E46" s="22" t="s">
        <v>1265</v>
      </c>
      <c r="F46" s="23" t="s">
        <v>1267</v>
      </c>
      <c r="G46" s="23" t="s">
        <v>1266</v>
      </c>
      <c r="H46" s="23" t="s">
        <v>1268</v>
      </c>
      <c r="I46" s="22" t="s">
        <v>844</v>
      </c>
      <c r="J46" s="22" t="s">
        <v>1269</v>
      </c>
      <c r="K46" s="22" t="s">
        <v>1270</v>
      </c>
      <c r="L46" s="22" t="s">
        <v>1271</v>
      </c>
      <c r="M46" s="24" t="s">
        <v>6170</v>
      </c>
      <c r="N46" s="25" t="s">
        <v>1272</v>
      </c>
      <c r="O46" s="25" t="s">
        <v>1273</v>
      </c>
      <c r="P46" s="26"/>
      <c r="Q46" s="25"/>
      <c r="R46" s="26" t="s">
        <v>1274</v>
      </c>
      <c r="S46" s="26" t="s">
        <v>6159</v>
      </c>
      <c r="T46" s="27">
        <v>37970</v>
      </c>
    </row>
    <row r="47" spans="1:20" s="16" customFormat="1" ht="18.75" hidden="1" customHeight="1" x14ac:dyDescent="0.2">
      <c r="A47" s="146">
        <v>2950</v>
      </c>
      <c r="B47" s="24" t="s">
        <v>1195</v>
      </c>
      <c r="C47" s="129">
        <v>708352004</v>
      </c>
      <c r="D47" s="22" t="s">
        <v>81</v>
      </c>
      <c r="E47" s="22" t="s">
        <v>1196</v>
      </c>
      <c r="F47" s="23" t="s">
        <v>1197</v>
      </c>
      <c r="G47" s="23" t="s">
        <v>1198</v>
      </c>
      <c r="H47" s="23" t="s">
        <v>1199</v>
      </c>
      <c r="I47" s="22" t="s">
        <v>708</v>
      </c>
      <c r="J47" s="22" t="s">
        <v>1200</v>
      </c>
      <c r="K47" s="22" t="s">
        <v>1201</v>
      </c>
      <c r="L47" s="22" t="s">
        <v>1202</v>
      </c>
      <c r="M47" s="24" t="s">
        <v>50</v>
      </c>
      <c r="N47" s="25" t="s">
        <v>1204</v>
      </c>
      <c r="O47" s="25" t="s">
        <v>1203</v>
      </c>
      <c r="P47" s="26"/>
      <c r="Q47" s="25"/>
      <c r="R47" s="26">
        <v>93401</v>
      </c>
      <c r="S47" s="26" t="s">
        <v>1205</v>
      </c>
      <c r="T47" s="27">
        <v>37970</v>
      </c>
    </row>
    <row r="48" spans="1:20" s="16" customFormat="1" ht="18.75" hidden="1" customHeight="1" x14ac:dyDescent="0.2">
      <c r="A48" s="146">
        <v>3025</v>
      </c>
      <c r="B48" s="24" t="s">
        <v>1173</v>
      </c>
      <c r="C48" s="129">
        <v>713039004</v>
      </c>
      <c r="D48" s="22" t="s">
        <v>81</v>
      </c>
      <c r="E48" s="22" t="s">
        <v>1174</v>
      </c>
      <c r="F48" s="29" t="s">
        <v>7505</v>
      </c>
      <c r="G48" s="23" t="s">
        <v>1175</v>
      </c>
      <c r="H48" s="24" t="s">
        <v>1176</v>
      </c>
      <c r="I48" s="22" t="s">
        <v>1177</v>
      </c>
      <c r="J48" s="22" t="s">
        <v>1178</v>
      </c>
      <c r="K48" s="62" t="s">
        <v>7369</v>
      </c>
      <c r="L48" s="22" t="s">
        <v>1179</v>
      </c>
      <c r="M48" s="24" t="s">
        <v>50</v>
      </c>
      <c r="N48" s="25" t="s">
        <v>1181</v>
      </c>
      <c r="O48" s="25" t="s">
        <v>1180</v>
      </c>
      <c r="P48" s="60" t="s">
        <v>7367</v>
      </c>
      <c r="Q48" s="25"/>
      <c r="R48" s="26">
        <v>93401</v>
      </c>
      <c r="S48" s="31" t="s">
        <v>7368</v>
      </c>
      <c r="T48" s="27">
        <v>37970</v>
      </c>
    </row>
    <row r="49" spans="1:20" s="16" customFormat="1" ht="18.75" hidden="1" customHeight="1" x14ac:dyDescent="0.2">
      <c r="A49" s="146">
        <v>3100</v>
      </c>
      <c r="B49" s="24" t="s">
        <v>1275</v>
      </c>
      <c r="C49" s="129">
        <v>709337009</v>
      </c>
      <c r="D49" s="22" t="s">
        <v>81</v>
      </c>
      <c r="E49" s="22" t="s">
        <v>1276</v>
      </c>
      <c r="F49" s="23" t="s">
        <v>1277</v>
      </c>
      <c r="G49" s="23" t="s">
        <v>1278</v>
      </c>
      <c r="H49" s="23" t="s">
        <v>6107</v>
      </c>
      <c r="I49" s="22" t="s">
        <v>1279</v>
      </c>
      <c r="J49" s="22" t="s">
        <v>1280</v>
      </c>
      <c r="K49" s="22" t="s">
        <v>1281</v>
      </c>
      <c r="L49" s="22" t="s">
        <v>1282</v>
      </c>
      <c r="M49" s="24" t="s">
        <v>50</v>
      </c>
      <c r="N49" s="25" t="s">
        <v>671</v>
      </c>
      <c r="O49" s="25">
        <v>226785712</v>
      </c>
      <c r="P49" s="26" t="s">
        <v>1283</v>
      </c>
      <c r="Q49" s="25"/>
      <c r="R49" s="25">
        <v>93401</v>
      </c>
      <c r="S49" s="26" t="s">
        <v>1284</v>
      </c>
      <c r="T49" s="27">
        <v>37970</v>
      </c>
    </row>
    <row r="50" spans="1:20" s="16" customFormat="1" ht="18.75" hidden="1" customHeight="1" x14ac:dyDescent="0.2">
      <c r="A50" s="146">
        <v>3200</v>
      </c>
      <c r="B50" s="24" t="s">
        <v>1407</v>
      </c>
      <c r="C50" s="129">
        <v>709963007</v>
      </c>
      <c r="D50" s="22" t="s">
        <v>1408</v>
      </c>
      <c r="E50" s="22" t="s">
        <v>1409</v>
      </c>
      <c r="F50" s="29" t="s">
        <v>7642</v>
      </c>
      <c r="G50" s="23" t="s">
        <v>1410</v>
      </c>
      <c r="H50" s="23" t="s">
        <v>6538</v>
      </c>
      <c r="I50" s="22" t="s">
        <v>1411</v>
      </c>
      <c r="J50" s="30" t="s">
        <v>7643</v>
      </c>
      <c r="K50" s="22" t="s">
        <v>6296</v>
      </c>
      <c r="L50" s="22" t="s">
        <v>1413</v>
      </c>
      <c r="M50" s="24" t="s">
        <v>50</v>
      </c>
      <c r="N50" s="25" t="s">
        <v>1414</v>
      </c>
      <c r="O50" s="25"/>
      <c r="P50" s="26" t="s">
        <v>1412</v>
      </c>
      <c r="Q50" s="25"/>
      <c r="R50" s="26" t="s">
        <v>48</v>
      </c>
      <c r="S50" s="31" t="s">
        <v>7631</v>
      </c>
      <c r="T50" s="27">
        <v>37970</v>
      </c>
    </row>
    <row r="51" spans="1:20" s="16" customFormat="1" ht="18.75" hidden="1" customHeight="1" x14ac:dyDescent="0.2">
      <c r="A51" s="146">
        <v>3250</v>
      </c>
      <c r="B51" s="24" t="s">
        <v>1385</v>
      </c>
      <c r="C51" s="129">
        <v>703620000</v>
      </c>
      <c r="D51" s="22" t="s">
        <v>81</v>
      </c>
      <c r="E51" s="22" t="s">
        <v>1387</v>
      </c>
      <c r="F51" s="23" t="s">
        <v>81</v>
      </c>
      <c r="G51" s="23" t="s">
        <v>1386</v>
      </c>
      <c r="H51" s="23" t="s">
        <v>1389</v>
      </c>
      <c r="I51" s="22" t="s">
        <v>1388</v>
      </c>
      <c r="J51" s="22" t="s">
        <v>1390</v>
      </c>
      <c r="K51" s="22" t="s">
        <v>1391</v>
      </c>
      <c r="L51" s="22" t="s">
        <v>1393</v>
      </c>
      <c r="M51" s="24" t="s">
        <v>50</v>
      </c>
      <c r="N51" s="25" t="s">
        <v>852</v>
      </c>
      <c r="O51" s="25" t="s">
        <v>1394</v>
      </c>
      <c r="P51" s="26" t="s">
        <v>1392</v>
      </c>
      <c r="Q51" s="25"/>
      <c r="R51" s="26">
        <v>93401</v>
      </c>
      <c r="S51" s="26" t="s">
        <v>1395</v>
      </c>
      <c r="T51" s="27">
        <v>37970</v>
      </c>
    </row>
    <row r="52" spans="1:20" s="16" customFormat="1" ht="18.75" hidden="1" customHeight="1" x14ac:dyDescent="0.2">
      <c r="A52" s="147">
        <v>3450</v>
      </c>
      <c r="B52" s="17" t="s">
        <v>1560</v>
      </c>
      <c r="C52" s="130">
        <v>705121001</v>
      </c>
      <c r="D52" s="15" t="s">
        <v>1561</v>
      </c>
      <c r="E52" s="15" t="s">
        <v>1562</v>
      </c>
      <c r="F52" s="14" t="s">
        <v>27</v>
      </c>
      <c r="G52" s="14" t="s">
        <v>1563</v>
      </c>
      <c r="H52" s="14" t="s">
        <v>7768</v>
      </c>
      <c r="I52" s="15" t="s">
        <v>7771</v>
      </c>
      <c r="J52" s="15" t="s">
        <v>7769</v>
      </c>
      <c r="K52" s="15" t="s">
        <v>7770</v>
      </c>
      <c r="L52" s="15" t="s">
        <v>1564</v>
      </c>
      <c r="M52" s="17" t="s">
        <v>50</v>
      </c>
      <c r="N52" s="18" t="s">
        <v>852</v>
      </c>
      <c r="O52" s="18" t="s">
        <v>7766</v>
      </c>
      <c r="P52" s="19" t="s">
        <v>7767</v>
      </c>
      <c r="Q52" s="18"/>
      <c r="R52" s="19" t="s">
        <v>48</v>
      </c>
      <c r="S52" s="19" t="s">
        <v>7762</v>
      </c>
      <c r="T52" s="20">
        <v>37970</v>
      </c>
    </row>
    <row r="53" spans="1:20" s="16" customFormat="1" ht="18.75" hidden="1" customHeight="1" x14ac:dyDescent="0.2">
      <c r="A53" s="146">
        <v>3500</v>
      </c>
      <c r="B53" s="24" t="s">
        <v>945</v>
      </c>
      <c r="C53" s="129">
        <v>700230007</v>
      </c>
      <c r="D53" s="22" t="s">
        <v>81</v>
      </c>
      <c r="E53" s="22" t="s">
        <v>946</v>
      </c>
      <c r="F53" s="23" t="s">
        <v>947</v>
      </c>
      <c r="G53" s="23" t="s">
        <v>948</v>
      </c>
      <c r="H53" s="23" t="s">
        <v>949</v>
      </c>
      <c r="I53" s="22" t="s">
        <v>950</v>
      </c>
      <c r="J53" s="22" t="s">
        <v>951</v>
      </c>
      <c r="K53" s="22" t="s">
        <v>952</v>
      </c>
      <c r="L53" s="22" t="s">
        <v>954</v>
      </c>
      <c r="M53" s="24" t="s">
        <v>50</v>
      </c>
      <c r="N53" s="25" t="s">
        <v>730</v>
      </c>
      <c r="O53" s="25" t="s">
        <v>953</v>
      </c>
      <c r="P53" s="26" t="s">
        <v>955</v>
      </c>
      <c r="Q53" s="25"/>
      <c r="R53" s="26" t="s">
        <v>419</v>
      </c>
      <c r="S53" s="26" t="s">
        <v>956</v>
      </c>
      <c r="T53" s="27">
        <v>37970</v>
      </c>
    </row>
    <row r="54" spans="1:20" s="16" customFormat="1" ht="18.75" hidden="1" customHeight="1" x14ac:dyDescent="0.2">
      <c r="A54" s="146">
        <v>3650</v>
      </c>
      <c r="B54" s="24" t="s">
        <v>1855</v>
      </c>
      <c r="C54" s="129">
        <v>714041002</v>
      </c>
      <c r="D54" s="22" t="s">
        <v>1658</v>
      </c>
      <c r="E54" s="22" t="s">
        <v>1857</v>
      </c>
      <c r="F54" s="29" t="s">
        <v>7316</v>
      </c>
      <c r="G54" s="23" t="s">
        <v>1856</v>
      </c>
      <c r="H54" s="23" t="s">
        <v>6755</v>
      </c>
      <c r="I54" s="22" t="s">
        <v>268</v>
      </c>
      <c r="J54" s="30" t="s">
        <v>7317</v>
      </c>
      <c r="K54" s="30" t="s">
        <v>7322</v>
      </c>
      <c r="L54" s="30" t="s">
        <v>6900</v>
      </c>
      <c r="M54" s="35" t="s">
        <v>630</v>
      </c>
      <c r="N54" s="36" t="s">
        <v>4392</v>
      </c>
      <c r="O54" s="36">
        <v>352471664</v>
      </c>
      <c r="P54" s="60" t="s">
        <v>6901</v>
      </c>
      <c r="Q54" s="25"/>
      <c r="R54" s="26" t="s">
        <v>1274</v>
      </c>
      <c r="S54" s="31" t="s">
        <v>7336</v>
      </c>
      <c r="T54" s="27">
        <v>37970</v>
      </c>
    </row>
    <row r="55" spans="1:20" s="16" customFormat="1" ht="18.75" hidden="1" customHeight="1" x14ac:dyDescent="0.2">
      <c r="A55" s="146">
        <v>3700</v>
      </c>
      <c r="B55" s="24" t="s">
        <v>6191</v>
      </c>
      <c r="C55" s="129">
        <v>700043126</v>
      </c>
      <c r="D55" s="22" t="s">
        <v>1579</v>
      </c>
      <c r="E55" s="22" t="s">
        <v>1618</v>
      </c>
      <c r="F55" s="23" t="s">
        <v>1619</v>
      </c>
      <c r="G55" s="23" t="s">
        <v>48</v>
      </c>
      <c r="H55" s="23" t="s">
        <v>1620</v>
      </c>
      <c r="I55" s="22" t="s">
        <v>1621</v>
      </c>
      <c r="J55" s="22" t="s">
        <v>139</v>
      </c>
      <c r="K55" s="22" t="s">
        <v>1622</v>
      </c>
      <c r="L55" s="22" t="s">
        <v>1624</v>
      </c>
      <c r="M55" s="24" t="s">
        <v>6171</v>
      </c>
      <c r="N55" s="25" t="s">
        <v>1626</v>
      </c>
      <c r="O55" s="25" t="s">
        <v>1625</v>
      </c>
      <c r="P55" s="26" t="s">
        <v>1623</v>
      </c>
      <c r="Q55" s="25"/>
      <c r="R55" s="26" t="s">
        <v>48</v>
      </c>
      <c r="S55" s="26" t="s">
        <v>1627</v>
      </c>
      <c r="T55" s="27">
        <v>37970</v>
      </c>
    </row>
    <row r="56" spans="1:20" s="16" customFormat="1" ht="18.75" hidden="1" customHeight="1" x14ac:dyDescent="0.2">
      <c r="A56" s="147">
        <v>3800</v>
      </c>
      <c r="B56" s="17" t="s">
        <v>1775</v>
      </c>
      <c r="C56" s="130">
        <v>700177300</v>
      </c>
      <c r="D56" s="15" t="s">
        <v>1681</v>
      </c>
      <c r="E56" s="15" t="s">
        <v>1776</v>
      </c>
      <c r="F56" s="14" t="s">
        <v>1700</v>
      </c>
      <c r="G56" s="14" t="s">
        <v>1777</v>
      </c>
      <c r="H56" s="14" t="s">
        <v>7024</v>
      </c>
      <c r="I56" s="15" t="s">
        <v>7644</v>
      </c>
      <c r="J56" s="15" t="s">
        <v>7645</v>
      </c>
      <c r="K56" s="15" t="s">
        <v>1778</v>
      </c>
      <c r="L56" s="15" t="s">
        <v>7026</v>
      </c>
      <c r="M56" s="17" t="s">
        <v>344</v>
      </c>
      <c r="N56" s="18" t="s">
        <v>1780</v>
      </c>
      <c r="O56" s="18"/>
      <c r="P56" s="19" t="s">
        <v>1779</v>
      </c>
      <c r="Q56" s="18"/>
      <c r="R56" s="19" t="s">
        <v>48</v>
      </c>
      <c r="S56" s="19" t="s">
        <v>7025</v>
      </c>
      <c r="T56" s="20">
        <v>37970</v>
      </c>
    </row>
    <row r="57" spans="1:20" s="16" customFormat="1" ht="18.75" hidden="1" customHeight="1" x14ac:dyDescent="0.2">
      <c r="A57" s="146">
        <v>3842</v>
      </c>
      <c r="B57" s="24" t="s">
        <v>7403</v>
      </c>
      <c r="C57" s="129">
        <v>719400000</v>
      </c>
      <c r="D57" s="22" t="s">
        <v>81</v>
      </c>
      <c r="E57" s="22" t="s">
        <v>724</v>
      </c>
      <c r="F57" s="29" t="s">
        <v>7404</v>
      </c>
      <c r="G57" s="29" t="s">
        <v>725</v>
      </c>
      <c r="H57" s="29" t="s">
        <v>7405</v>
      </c>
      <c r="I57" s="22" t="s">
        <v>726</v>
      </c>
      <c r="J57" s="22" t="s">
        <v>727</v>
      </c>
      <c r="K57" s="22" t="s">
        <v>728</v>
      </c>
      <c r="L57" s="22" t="s">
        <v>729</v>
      </c>
      <c r="M57" s="24" t="s">
        <v>50</v>
      </c>
      <c r="N57" s="26" t="s">
        <v>730</v>
      </c>
      <c r="O57" s="36" t="s">
        <v>7406</v>
      </c>
      <c r="P57" s="26" t="s">
        <v>731</v>
      </c>
      <c r="Q57" s="25"/>
      <c r="R57" s="26" t="s">
        <v>419</v>
      </c>
      <c r="S57" s="31" t="s">
        <v>7420</v>
      </c>
      <c r="T57" s="27">
        <v>37970</v>
      </c>
    </row>
    <row r="58" spans="1:20" s="16" customFormat="1" ht="18.75" hidden="1" customHeight="1" x14ac:dyDescent="0.2">
      <c r="A58" s="146">
        <v>3844</v>
      </c>
      <c r="B58" s="24" t="s">
        <v>252</v>
      </c>
      <c r="C58" s="129">
        <v>531710509</v>
      </c>
      <c r="D58" s="22" t="s">
        <v>81</v>
      </c>
      <c r="E58" s="22" t="s">
        <v>253</v>
      </c>
      <c r="F58" s="23" t="s">
        <v>254</v>
      </c>
      <c r="G58" s="23" t="s">
        <v>255</v>
      </c>
      <c r="H58" s="23" t="s">
        <v>256</v>
      </c>
      <c r="I58" s="22" t="s">
        <v>257</v>
      </c>
      <c r="J58" s="22" t="s">
        <v>258</v>
      </c>
      <c r="K58" s="22" t="s">
        <v>259</v>
      </c>
      <c r="L58" s="22" t="s">
        <v>260</v>
      </c>
      <c r="M58" s="24" t="s">
        <v>344</v>
      </c>
      <c r="N58" s="25" t="s">
        <v>262</v>
      </c>
      <c r="O58" s="25" t="s">
        <v>261</v>
      </c>
      <c r="P58" s="26"/>
      <c r="Q58" s="25"/>
      <c r="R58" s="26">
        <v>93401</v>
      </c>
      <c r="S58" s="26" t="s">
        <v>263</v>
      </c>
      <c r="T58" s="27">
        <v>37960</v>
      </c>
    </row>
    <row r="59" spans="1:20" s="16" customFormat="1" ht="18.75" hidden="1" customHeight="1" x14ac:dyDescent="0.2">
      <c r="A59" s="147">
        <v>3846</v>
      </c>
      <c r="B59" s="17" t="s">
        <v>5816</v>
      </c>
      <c r="C59" s="130">
        <v>800665612</v>
      </c>
      <c r="D59" s="15" t="s">
        <v>3965</v>
      </c>
      <c r="E59" s="15" t="s">
        <v>5817</v>
      </c>
      <c r="F59" s="14" t="s">
        <v>5818</v>
      </c>
      <c r="G59" s="14" t="s">
        <v>5818</v>
      </c>
      <c r="H59" s="14" t="s">
        <v>29</v>
      </c>
      <c r="I59" s="15"/>
      <c r="J59" s="15"/>
      <c r="K59" s="15" t="s">
        <v>7665</v>
      </c>
      <c r="L59" s="15" t="s">
        <v>5819</v>
      </c>
      <c r="M59" s="17" t="s">
        <v>344</v>
      </c>
      <c r="N59" s="18" t="s">
        <v>1736</v>
      </c>
      <c r="O59" s="18" t="s">
        <v>5820</v>
      </c>
      <c r="P59" s="19"/>
      <c r="Q59" s="18"/>
      <c r="R59" s="19" t="s">
        <v>251</v>
      </c>
      <c r="S59" s="19" t="s">
        <v>7558</v>
      </c>
      <c r="T59" s="20">
        <v>37970</v>
      </c>
    </row>
    <row r="60" spans="1:20" s="16" customFormat="1" ht="18.75" hidden="1" customHeight="1" x14ac:dyDescent="0.2">
      <c r="A60" s="147">
        <v>3848</v>
      </c>
      <c r="B60" s="17" t="s">
        <v>3964</v>
      </c>
      <c r="C60" s="130">
        <v>702085047</v>
      </c>
      <c r="D60" s="15" t="s">
        <v>3965</v>
      </c>
      <c r="E60" s="15" t="s">
        <v>153</v>
      </c>
      <c r="F60" s="14" t="s">
        <v>1700</v>
      </c>
      <c r="G60" s="14" t="s">
        <v>3966</v>
      </c>
      <c r="H60" s="14" t="s">
        <v>29</v>
      </c>
      <c r="I60" s="15"/>
      <c r="J60" s="15"/>
      <c r="K60" s="15" t="s">
        <v>7180</v>
      </c>
      <c r="L60" s="15" t="s">
        <v>6443</v>
      </c>
      <c r="M60" s="17" t="s">
        <v>6166</v>
      </c>
      <c r="N60" s="18" t="s">
        <v>4272</v>
      </c>
      <c r="O60" s="18" t="s">
        <v>6442</v>
      </c>
      <c r="P60" s="39" t="s">
        <v>6444</v>
      </c>
      <c r="Q60" s="18"/>
      <c r="R60" s="19" t="s">
        <v>251</v>
      </c>
      <c r="S60" s="19" t="s">
        <v>7308</v>
      </c>
      <c r="T60" s="20">
        <v>37970</v>
      </c>
    </row>
    <row r="61" spans="1:20" s="16" customFormat="1" ht="18.75" hidden="1" customHeight="1" x14ac:dyDescent="0.2">
      <c r="A61" s="146">
        <v>3900</v>
      </c>
      <c r="B61" s="22" t="s">
        <v>1871</v>
      </c>
      <c r="C61" s="129">
        <v>710474001</v>
      </c>
      <c r="D61" s="22" t="s">
        <v>1579</v>
      </c>
      <c r="E61" s="22" t="s">
        <v>1872</v>
      </c>
      <c r="F61" s="23" t="s">
        <v>1873</v>
      </c>
      <c r="G61" s="23" t="s">
        <v>1874</v>
      </c>
      <c r="H61" s="23" t="s">
        <v>1875</v>
      </c>
      <c r="I61" s="22" t="s">
        <v>1700</v>
      </c>
      <c r="J61" s="22" t="s">
        <v>1876</v>
      </c>
      <c r="K61" s="22" t="s">
        <v>1877</v>
      </c>
      <c r="L61" s="71" t="s">
        <v>1879</v>
      </c>
      <c r="M61" s="24" t="s">
        <v>50</v>
      </c>
      <c r="N61" s="25" t="s">
        <v>1880</v>
      </c>
      <c r="O61" s="25" t="s">
        <v>1878</v>
      </c>
      <c r="P61" s="26"/>
      <c r="Q61" s="25"/>
      <c r="R61" s="26" t="s">
        <v>48</v>
      </c>
      <c r="S61" s="26" t="s">
        <v>1881</v>
      </c>
      <c r="T61" s="27">
        <v>37970</v>
      </c>
    </row>
    <row r="62" spans="1:20" s="16" customFormat="1" ht="18.75" hidden="1" customHeight="1" x14ac:dyDescent="0.2">
      <c r="A62" s="146">
        <v>3950</v>
      </c>
      <c r="B62" s="24" t="s">
        <v>1890</v>
      </c>
      <c r="C62" s="129">
        <v>814968006</v>
      </c>
      <c r="D62" s="22" t="s">
        <v>1566</v>
      </c>
      <c r="E62" s="22" t="s">
        <v>1891</v>
      </c>
      <c r="F62" s="29" t="s">
        <v>7208</v>
      </c>
      <c r="G62" s="23" t="s">
        <v>1892</v>
      </c>
      <c r="H62" s="29" t="s">
        <v>7484</v>
      </c>
      <c r="I62" s="30" t="s">
        <v>7472</v>
      </c>
      <c r="J62" s="30" t="s">
        <v>8197</v>
      </c>
      <c r="K62" s="30" t="s">
        <v>7485</v>
      </c>
      <c r="L62" s="30" t="s">
        <v>6899</v>
      </c>
      <c r="M62" s="24" t="s">
        <v>50</v>
      </c>
      <c r="N62" s="25" t="s">
        <v>1893</v>
      </c>
      <c r="O62" s="36">
        <v>225409300</v>
      </c>
      <c r="P62" s="31" t="s">
        <v>7471</v>
      </c>
      <c r="Q62" s="25"/>
      <c r="R62" s="26" t="s">
        <v>1274</v>
      </c>
      <c r="S62" s="31" t="s">
        <v>6941</v>
      </c>
      <c r="T62" s="27">
        <v>37970</v>
      </c>
    </row>
    <row r="63" spans="1:20" s="16" customFormat="1" ht="18.75" hidden="1" customHeight="1" x14ac:dyDescent="0.2">
      <c r="A63" s="146">
        <v>4050</v>
      </c>
      <c r="B63" s="24" t="s">
        <v>2148</v>
      </c>
      <c r="C63" s="129">
        <v>821849012</v>
      </c>
      <c r="D63" s="22" t="s">
        <v>1579</v>
      </c>
      <c r="E63" s="22" t="s">
        <v>2149</v>
      </c>
      <c r="F63" s="23" t="s">
        <v>2150</v>
      </c>
      <c r="G63" s="23" t="s">
        <v>2151</v>
      </c>
      <c r="H63" s="23" t="s">
        <v>2152</v>
      </c>
      <c r="I63" s="22" t="s">
        <v>2153</v>
      </c>
      <c r="J63" s="22" t="s">
        <v>2154</v>
      </c>
      <c r="K63" s="22" t="s">
        <v>2155</v>
      </c>
      <c r="L63" s="22" t="s">
        <v>2156</v>
      </c>
      <c r="M63" s="24" t="s">
        <v>630</v>
      </c>
      <c r="N63" s="25" t="s">
        <v>205</v>
      </c>
      <c r="O63" s="25"/>
      <c r="P63" s="26"/>
      <c r="Q63" s="25"/>
      <c r="R63" s="26">
        <v>93401</v>
      </c>
      <c r="S63" s="26" t="s">
        <v>2157</v>
      </c>
      <c r="T63" s="27">
        <v>37970</v>
      </c>
    </row>
    <row r="64" spans="1:20" s="16" customFormat="1" ht="18.75" hidden="1" customHeight="1" x14ac:dyDescent="0.2">
      <c r="A64" s="146">
        <v>4100</v>
      </c>
      <c r="B64" s="24" t="s">
        <v>2158</v>
      </c>
      <c r="C64" s="129">
        <v>707182008</v>
      </c>
      <c r="D64" s="22" t="s">
        <v>1579</v>
      </c>
      <c r="E64" s="22" t="s">
        <v>2159</v>
      </c>
      <c r="F64" s="23" t="s">
        <v>2160</v>
      </c>
      <c r="G64" s="23" t="s">
        <v>2161</v>
      </c>
      <c r="H64" s="29" t="s">
        <v>7004</v>
      </c>
      <c r="I64" s="22" t="s">
        <v>2162</v>
      </c>
      <c r="J64" s="30" t="s">
        <v>7005</v>
      </c>
      <c r="K64" s="22" t="s">
        <v>2163</v>
      </c>
      <c r="L64" s="22" t="s">
        <v>2165</v>
      </c>
      <c r="M64" s="24" t="s">
        <v>6171</v>
      </c>
      <c r="N64" s="25" t="s">
        <v>1013</v>
      </c>
      <c r="O64" s="25" t="s">
        <v>2166</v>
      </c>
      <c r="P64" s="26" t="s">
        <v>2164</v>
      </c>
      <c r="Q64" s="25"/>
      <c r="R64" s="26">
        <v>91401</v>
      </c>
      <c r="S64" s="31" t="s">
        <v>7006</v>
      </c>
      <c r="T64" s="27">
        <v>37970</v>
      </c>
    </row>
    <row r="65" spans="1:20" s="16" customFormat="1" ht="18.75" hidden="1" customHeight="1" x14ac:dyDescent="0.2">
      <c r="A65" s="147">
        <v>4250</v>
      </c>
      <c r="B65" s="17" t="s">
        <v>2349</v>
      </c>
      <c r="C65" s="130" t="s">
        <v>7816</v>
      </c>
      <c r="D65" s="15" t="s">
        <v>1639</v>
      </c>
      <c r="E65" s="15" t="s">
        <v>2350</v>
      </c>
      <c r="F65" s="14" t="s">
        <v>7712</v>
      </c>
      <c r="G65" s="14" t="s">
        <v>2351</v>
      </c>
      <c r="H65" s="17" t="s">
        <v>8207</v>
      </c>
      <c r="I65" s="15" t="s">
        <v>482</v>
      </c>
      <c r="J65" s="15" t="s">
        <v>7713</v>
      </c>
      <c r="K65" s="15" t="s">
        <v>8208</v>
      </c>
      <c r="L65" s="15" t="s">
        <v>2352</v>
      </c>
      <c r="M65" s="15" t="s">
        <v>50</v>
      </c>
      <c r="N65" s="18" t="s">
        <v>852</v>
      </c>
      <c r="O65" s="18" t="s">
        <v>2353</v>
      </c>
      <c r="P65" s="19" t="s">
        <v>7746</v>
      </c>
      <c r="Q65" s="18"/>
      <c r="R65" s="19">
        <v>93401</v>
      </c>
      <c r="S65" s="19" t="s">
        <v>7028</v>
      </c>
      <c r="T65" s="20">
        <v>37970</v>
      </c>
    </row>
    <row r="66" spans="1:20" s="16" customFormat="1" ht="18.75" hidden="1" customHeight="1" x14ac:dyDescent="0.2">
      <c r="A66" s="147">
        <v>4300</v>
      </c>
      <c r="B66" s="17" t="s">
        <v>2354</v>
      </c>
      <c r="C66" s="130" t="s">
        <v>7817</v>
      </c>
      <c r="D66" s="15" t="s">
        <v>1579</v>
      </c>
      <c r="E66" s="15" t="s">
        <v>2355</v>
      </c>
      <c r="F66" s="14" t="s">
        <v>7357</v>
      </c>
      <c r="G66" s="14" t="s">
        <v>2356</v>
      </c>
      <c r="H66" s="14" t="s">
        <v>7359</v>
      </c>
      <c r="I66" s="15" t="s">
        <v>4773</v>
      </c>
      <c r="J66" s="73">
        <v>43622</v>
      </c>
      <c r="K66" s="15" t="s">
        <v>6599</v>
      </c>
      <c r="L66" s="15" t="s">
        <v>2357</v>
      </c>
      <c r="M66" s="17" t="s">
        <v>6171</v>
      </c>
      <c r="N66" s="18" t="s">
        <v>2358</v>
      </c>
      <c r="O66" s="18" t="s">
        <v>7358</v>
      </c>
      <c r="P66" s="19" t="s">
        <v>6598</v>
      </c>
      <c r="Q66" s="18"/>
      <c r="R66" s="19">
        <v>93401</v>
      </c>
      <c r="S66" s="19" t="s">
        <v>7069</v>
      </c>
      <c r="T66" s="20">
        <v>37970</v>
      </c>
    </row>
    <row r="67" spans="1:20" s="16" customFormat="1" ht="18.75" hidden="1" customHeight="1" x14ac:dyDescent="0.2">
      <c r="A67" s="146">
        <v>4350</v>
      </c>
      <c r="B67" s="24" t="s">
        <v>7822</v>
      </c>
      <c r="C67" s="129">
        <v>705749000</v>
      </c>
      <c r="D67" s="22" t="s">
        <v>2728</v>
      </c>
      <c r="E67" s="22" t="s">
        <v>2729</v>
      </c>
      <c r="F67" s="23" t="s">
        <v>2730</v>
      </c>
      <c r="G67" s="23" t="s">
        <v>2731</v>
      </c>
      <c r="H67" s="23" t="s">
        <v>2732</v>
      </c>
      <c r="I67" s="22" t="s">
        <v>2733</v>
      </c>
      <c r="J67" s="22" t="s">
        <v>139</v>
      </c>
      <c r="K67" s="22" t="s">
        <v>2734</v>
      </c>
      <c r="L67" s="22" t="s">
        <v>2735</v>
      </c>
      <c r="M67" s="24" t="s">
        <v>50</v>
      </c>
      <c r="N67" s="25" t="s">
        <v>730</v>
      </c>
      <c r="O67" s="25"/>
      <c r="P67" s="26"/>
      <c r="Q67" s="25"/>
      <c r="R67" s="26">
        <v>93401</v>
      </c>
      <c r="S67" s="26" t="s">
        <v>2736</v>
      </c>
      <c r="T67" s="27">
        <v>37970</v>
      </c>
    </row>
    <row r="68" spans="1:20" s="16" customFormat="1" ht="18.75" hidden="1" customHeight="1" x14ac:dyDescent="0.2">
      <c r="A68" s="146">
        <v>4400</v>
      </c>
      <c r="B68" s="24" t="s">
        <v>2413</v>
      </c>
      <c r="C68" s="129">
        <v>702358000</v>
      </c>
      <c r="D68" s="22" t="s">
        <v>1579</v>
      </c>
      <c r="E68" s="22" t="s">
        <v>2414</v>
      </c>
      <c r="F68" s="29" t="s">
        <v>7412</v>
      </c>
      <c r="G68" s="23" t="s">
        <v>2415</v>
      </c>
      <c r="H68" s="29" t="s">
        <v>7413</v>
      </c>
      <c r="I68" s="30" t="s">
        <v>7414</v>
      </c>
      <c r="J68" s="30" t="s">
        <v>7415</v>
      </c>
      <c r="K68" s="30" t="s">
        <v>7416</v>
      </c>
      <c r="L68" s="22" t="s">
        <v>7417</v>
      </c>
      <c r="M68" s="24" t="s">
        <v>50</v>
      </c>
      <c r="N68" s="25" t="s">
        <v>2417</v>
      </c>
      <c r="O68" s="25" t="s">
        <v>2416</v>
      </c>
      <c r="P68" s="38" t="s">
        <v>6913</v>
      </c>
      <c r="Q68" s="25"/>
      <c r="R68" s="26" t="s">
        <v>2418</v>
      </c>
      <c r="S68" s="31" t="s">
        <v>7267</v>
      </c>
      <c r="T68" s="27">
        <v>37970</v>
      </c>
    </row>
    <row r="69" spans="1:20" s="16" customFormat="1" ht="18.75" hidden="1" customHeight="1" x14ac:dyDescent="0.2">
      <c r="A69" s="146">
        <v>4425</v>
      </c>
      <c r="B69" s="24" t="s">
        <v>2459</v>
      </c>
      <c r="C69" s="129">
        <v>711789006</v>
      </c>
      <c r="D69" s="22" t="s">
        <v>1579</v>
      </c>
      <c r="E69" s="22" t="s">
        <v>2460</v>
      </c>
      <c r="F69" s="29" t="s">
        <v>7554</v>
      </c>
      <c r="G69" s="23" t="s">
        <v>2459</v>
      </c>
      <c r="H69" s="29" t="s">
        <v>7609</v>
      </c>
      <c r="I69" s="22" t="s">
        <v>2461</v>
      </c>
      <c r="J69" s="30" t="s">
        <v>7610</v>
      </c>
      <c r="K69" s="22" t="s">
        <v>2462</v>
      </c>
      <c r="L69" s="22" t="s">
        <v>2464</v>
      </c>
      <c r="M69" s="24" t="s">
        <v>50</v>
      </c>
      <c r="N69" s="25" t="s">
        <v>2466</v>
      </c>
      <c r="O69" s="25" t="s">
        <v>2465</v>
      </c>
      <c r="P69" s="26" t="s">
        <v>2463</v>
      </c>
      <c r="Q69" s="25"/>
      <c r="R69" s="26">
        <v>93401</v>
      </c>
      <c r="S69" s="31" t="s">
        <v>7613</v>
      </c>
      <c r="T69" s="27">
        <v>37970</v>
      </c>
    </row>
    <row r="70" spans="1:20" s="16" customFormat="1" ht="18.75" customHeight="1" x14ac:dyDescent="0.2">
      <c r="A70" s="146">
        <v>4450</v>
      </c>
      <c r="B70" s="24" t="s">
        <v>7727</v>
      </c>
      <c r="C70" s="129">
        <v>706786007</v>
      </c>
      <c r="D70" s="22" t="s">
        <v>1579</v>
      </c>
      <c r="E70" s="22" t="s">
        <v>2531</v>
      </c>
      <c r="F70" s="29" t="s">
        <v>7576</v>
      </c>
      <c r="G70" s="23" t="s">
        <v>2532</v>
      </c>
      <c r="H70" s="29" t="s">
        <v>7577</v>
      </c>
      <c r="I70" s="22" t="s">
        <v>2533</v>
      </c>
      <c r="J70" s="22" t="s">
        <v>2534</v>
      </c>
      <c r="K70" s="22" t="s">
        <v>2535</v>
      </c>
      <c r="L70" s="22" t="s">
        <v>2537</v>
      </c>
      <c r="M70" s="24" t="s">
        <v>50</v>
      </c>
      <c r="N70" s="25" t="s">
        <v>852</v>
      </c>
      <c r="O70" s="25"/>
      <c r="P70" s="26" t="s">
        <v>2536</v>
      </c>
      <c r="Q70" s="25"/>
      <c r="R70" s="26">
        <v>93401</v>
      </c>
      <c r="S70" s="31" t="s">
        <v>7590</v>
      </c>
      <c r="T70" s="27">
        <v>37970</v>
      </c>
    </row>
    <row r="71" spans="1:20" s="16" customFormat="1" ht="18.75" hidden="1" customHeight="1" x14ac:dyDescent="0.2">
      <c r="A71" s="146">
        <v>4500</v>
      </c>
      <c r="B71" s="24" t="s">
        <v>2538</v>
      </c>
      <c r="C71" s="129">
        <v>700966003</v>
      </c>
      <c r="D71" s="22" t="s">
        <v>1566</v>
      </c>
      <c r="E71" s="22" t="s">
        <v>2539</v>
      </c>
      <c r="F71" s="23" t="s">
        <v>2540</v>
      </c>
      <c r="G71" s="23" t="s">
        <v>2541</v>
      </c>
      <c r="H71" s="23" t="s">
        <v>2542</v>
      </c>
      <c r="I71" s="22" t="s">
        <v>2543</v>
      </c>
      <c r="J71" s="22" t="s">
        <v>2544</v>
      </c>
      <c r="K71" s="22" t="s">
        <v>2545</v>
      </c>
      <c r="L71" s="22" t="s">
        <v>2546</v>
      </c>
      <c r="M71" s="24" t="s">
        <v>50</v>
      </c>
      <c r="N71" s="25" t="s">
        <v>1889</v>
      </c>
      <c r="O71" s="25"/>
      <c r="P71" s="26"/>
      <c r="Q71" s="25"/>
      <c r="R71" s="26">
        <v>93401</v>
      </c>
      <c r="S71" s="26" t="s">
        <v>2547</v>
      </c>
      <c r="T71" s="27">
        <v>37970</v>
      </c>
    </row>
    <row r="72" spans="1:20" s="16" customFormat="1" ht="18.75" hidden="1" customHeight="1" x14ac:dyDescent="0.2">
      <c r="A72" s="146">
        <v>4550</v>
      </c>
      <c r="B72" s="24" t="s">
        <v>2581</v>
      </c>
      <c r="C72" s="129">
        <v>700155609</v>
      </c>
      <c r="D72" s="22" t="s">
        <v>1579</v>
      </c>
      <c r="E72" s="22" t="s">
        <v>2582</v>
      </c>
      <c r="F72" s="29" t="s">
        <v>7572</v>
      </c>
      <c r="G72" s="23" t="s">
        <v>2583</v>
      </c>
      <c r="H72" s="29" t="s">
        <v>7573</v>
      </c>
      <c r="I72" s="22" t="s">
        <v>2584</v>
      </c>
      <c r="J72" s="22" t="s">
        <v>2585</v>
      </c>
      <c r="K72" s="22" t="s">
        <v>2586</v>
      </c>
      <c r="L72" s="22" t="s">
        <v>2587</v>
      </c>
      <c r="M72" s="24" t="s">
        <v>630</v>
      </c>
      <c r="N72" s="25" t="s">
        <v>205</v>
      </c>
      <c r="O72" s="25" t="s">
        <v>2588</v>
      </c>
      <c r="P72" s="26" t="s">
        <v>2589</v>
      </c>
      <c r="Q72" s="25"/>
      <c r="R72" s="26">
        <v>93401</v>
      </c>
      <c r="S72" s="31" t="s">
        <v>7586</v>
      </c>
      <c r="T72" s="27">
        <v>37970</v>
      </c>
    </row>
    <row r="73" spans="1:20" s="16" customFormat="1" ht="18.75" hidden="1" customHeight="1" x14ac:dyDescent="0.2">
      <c r="A73" s="146">
        <v>4600</v>
      </c>
      <c r="B73" s="24" t="s">
        <v>2600</v>
      </c>
      <c r="C73" s="129">
        <v>700122808</v>
      </c>
      <c r="D73" s="22" t="s">
        <v>1579</v>
      </c>
      <c r="E73" s="22" t="s">
        <v>2601</v>
      </c>
      <c r="F73" s="23" t="s">
        <v>2602</v>
      </c>
      <c r="G73" s="23" t="s">
        <v>2603</v>
      </c>
      <c r="H73" s="23" t="s">
        <v>2604</v>
      </c>
      <c r="I73" s="22" t="s">
        <v>2605</v>
      </c>
      <c r="J73" s="22" t="s">
        <v>2606</v>
      </c>
      <c r="K73" s="22" t="s">
        <v>2607</v>
      </c>
      <c r="L73" s="22" t="s">
        <v>2608</v>
      </c>
      <c r="M73" s="24" t="s">
        <v>50</v>
      </c>
      <c r="N73" s="25" t="s">
        <v>1889</v>
      </c>
      <c r="O73" s="25"/>
      <c r="P73" s="26" t="s">
        <v>2609</v>
      </c>
      <c r="Q73" s="25"/>
      <c r="R73" s="26" t="s">
        <v>1591</v>
      </c>
      <c r="S73" s="26" t="s">
        <v>2610</v>
      </c>
      <c r="T73" s="27">
        <v>37970</v>
      </c>
    </row>
    <row r="74" spans="1:20" s="16" customFormat="1" ht="18.75" hidden="1" customHeight="1" x14ac:dyDescent="0.2">
      <c r="A74" s="146">
        <v>4700</v>
      </c>
      <c r="B74" s="24" t="s">
        <v>2744</v>
      </c>
      <c r="C74" s="129">
        <v>610040004</v>
      </c>
      <c r="D74" s="22" t="s">
        <v>2745</v>
      </c>
      <c r="E74" s="22" t="s">
        <v>2746</v>
      </c>
      <c r="F74" s="23" t="s">
        <v>27</v>
      </c>
      <c r="G74" s="23" t="s">
        <v>2747</v>
      </c>
      <c r="H74" s="23" t="s">
        <v>29</v>
      </c>
      <c r="I74" s="22"/>
      <c r="J74" s="22"/>
      <c r="K74" s="22" t="s">
        <v>2748</v>
      </c>
      <c r="L74" s="22" t="s">
        <v>2749</v>
      </c>
      <c r="M74" s="24" t="s">
        <v>50</v>
      </c>
      <c r="N74" s="25" t="s">
        <v>1678</v>
      </c>
      <c r="O74" s="25" t="s">
        <v>2750</v>
      </c>
      <c r="P74" s="26"/>
      <c r="Q74" s="25"/>
      <c r="R74" s="26">
        <v>91001</v>
      </c>
      <c r="S74" s="27" t="s">
        <v>607</v>
      </c>
      <c r="T74" s="27">
        <v>37970</v>
      </c>
    </row>
    <row r="75" spans="1:20" s="16" customFormat="1" ht="18.75" hidden="1" customHeight="1" x14ac:dyDescent="0.2">
      <c r="A75" s="146">
        <v>4950</v>
      </c>
      <c r="B75" s="24" t="s">
        <v>2840</v>
      </c>
      <c r="C75" s="129">
        <v>709601008</v>
      </c>
      <c r="D75" s="22" t="s">
        <v>2841</v>
      </c>
      <c r="E75" s="22" t="s">
        <v>2842</v>
      </c>
      <c r="F75" s="23" t="s">
        <v>27</v>
      </c>
      <c r="G75" s="23" t="s">
        <v>2843</v>
      </c>
      <c r="H75" s="23" t="s">
        <v>29</v>
      </c>
      <c r="I75" s="22"/>
      <c r="J75" s="22"/>
      <c r="K75" s="22" t="s">
        <v>2844</v>
      </c>
      <c r="L75" s="22" t="s">
        <v>2845</v>
      </c>
      <c r="M75" s="24" t="s">
        <v>344</v>
      </c>
      <c r="N75" s="25" t="s">
        <v>2846</v>
      </c>
      <c r="O75" s="25"/>
      <c r="P75" s="26"/>
      <c r="Q75" s="25"/>
      <c r="R75" s="26">
        <v>93401</v>
      </c>
      <c r="S75" s="26" t="s">
        <v>2847</v>
      </c>
      <c r="T75" s="27">
        <v>37970</v>
      </c>
    </row>
    <row r="76" spans="1:20" s="16" customFormat="1" ht="18.75" hidden="1" customHeight="1" x14ac:dyDescent="0.2">
      <c r="A76" s="146">
        <v>5000</v>
      </c>
      <c r="B76" s="24" t="s">
        <v>4159</v>
      </c>
      <c r="C76" s="129">
        <v>702753007</v>
      </c>
      <c r="D76" s="22" t="s">
        <v>81</v>
      </c>
      <c r="E76" s="22" t="s">
        <v>4160</v>
      </c>
      <c r="F76" s="23" t="s">
        <v>4161</v>
      </c>
      <c r="G76" s="23" t="s">
        <v>4162</v>
      </c>
      <c r="H76" s="23" t="s">
        <v>4163</v>
      </c>
      <c r="I76" s="22" t="s">
        <v>4164</v>
      </c>
      <c r="J76" s="22" t="s">
        <v>4165</v>
      </c>
      <c r="K76" s="22" t="s">
        <v>4166</v>
      </c>
      <c r="L76" s="22" t="s">
        <v>4167</v>
      </c>
      <c r="M76" s="24" t="s">
        <v>6166</v>
      </c>
      <c r="N76" s="25" t="s">
        <v>1113</v>
      </c>
      <c r="O76" s="25"/>
      <c r="P76" s="26"/>
      <c r="Q76" s="25"/>
      <c r="R76" s="26" t="s">
        <v>419</v>
      </c>
      <c r="S76" s="115" t="s">
        <v>4168</v>
      </c>
      <c r="T76" s="27">
        <v>37970</v>
      </c>
    </row>
    <row r="77" spans="1:20" s="16" customFormat="1" ht="18.75" hidden="1" customHeight="1" x14ac:dyDescent="0.2">
      <c r="A77" s="146">
        <v>5050</v>
      </c>
      <c r="B77" s="24" t="s">
        <v>2848</v>
      </c>
      <c r="C77" s="129">
        <v>700393003</v>
      </c>
      <c r="D77" s="22" t="s">
        <v>81</v>
      </c>
      <c r="E77" s="22" t="s">
        <v>2849</v>
      </c>
      <c r="F77" s="23" t="s">
        <v>2850</v>
      </c>
      <c r="G77" s="23" t="s">
        <v>2851</v>
      </c>
      <c r="H77" s="23" t="s">
        <v>2852</v>
      </c>
      <c r="I77" s="22" t="s">
        <v>2860</v>
      </c>
      <c r="J77" s="22" t="s">
        <v>2861</v>
      </c>
      <c r="K77" s="22" t="s">
        <v>2862</v>
      </c>
      <c r="L77" s="24" t="s">
        <v>2863</v>
      </c>
      <c r="M77" s="24" t="s">
        <v>50</v>
      </c>
      <c r="N77" s="25" t="s">
        <v>1889</v>
      </c>
      <c r="O77" s="25"/>
      <c r="P77" s="26"/>
      <c r="Q77" s="25"/>
      <c r="R77" s="26" t="s">
        <v>92</v>
      </c>
      <c r="S77" s="26" t="s">
        <v>2864</v>
      </c>
      <c r="T77" s="27">
        <v>37970</v>
      </c>
    </row>
    <row r="78" spans="1:20" s="16" customFormat="1" ht="18.75" hidden="1" customHeight="1" x14ac:dyDescent="0.2">
      <c r="A78" s="147">
        <v>5150</v>
      </c>
      <c r="B78" s="17" t="s">
        <v>3148</v>
      </c>
      <c r="C78" s="130">
        <v>692403002</v>
      </c>
      <c r="D78" s="15" t="s">
        <v>2854</v>
      </c>
      <c r="E78" s="15" t="s">
        <v>2871</v>
      </c>
      <c r="F78" s="14" t="s">
        <v>27</v>
      </c>
      <c r="G78" s="14" t="s">
        <v>2872</v>
      </c>
      <c r="H78" s="14" t="s">
        <v>29</v>
      </c>
      <c r="I78" s="15"/>
      <c r="J78" s="15"/>
      <c r="K78" s="15" t="s">
        <v>3149</v>
      </c>
      <c r="L78" s="15" t="s">
        <v>3150</v>
      </c>
      <c r="M78" s="17" t="s">
        <v>890</v>
      </c>
      <c r="N78" s="18" t="s">
        <v>891</v>
      </c>
      <c r="O78" s="18"/>
      <c r="P78" s="19"/>
      <c r="Q78" s="18"/>
      <c r="R78" s="19">
        <v>91001</v>
      </c>
      <c r="S78" s="19" t="s">
        <v>2875</v>
      </c>
      <c r="T78" s="20">
        <v>37970</v>
      </c>
    </row>
    <row r="79" spans="1:20" s="16" customFormat="1" ht="18.75" hidden="1" customHeight="1" x14ac:dyDescent="0.2">
      <c r="A79" s="147">
        <v>5200</v>
      </c>
      <c r="B79" s="17" t="s">
        <v>3348</v>
      </c>
      <c r="C79" s="130">
        <v>690707004</v>
      </c>
      <c r="D79" s="15" t="s">
        <v>3348</v>
      </c>
      <c r="E79" s="15" t="s">
        <v>2871</v>
      </c>
      <c r="F79" s="14" t="s">
        <v>27</v>
      </c>
      <c r="G79" s="14" t="s">
        <v>2872</v>
      </c>
      <c r="H79" s="14" t="s">
        <v>29</v>
      </c>
      <c r="I79" s="15"/>
      <c r="J79" s="15"/>
      <c r="K79" s="15" t="s">
        <v>3349</v>
      </c>
      <c r="L79" s="15" t="s">
        <v>3350</v>
      </c>
      <c r="M79" s="17" t="s">
        <v>50</v>
      </c>
      <c r="N79" s="18" t="s">
        <v>671</v>
      </c>
      <c r="O79" s="18" t="s">
        <v>3351</v>
      </c>
      <c r="P79" s="19"/>
      <c r="Q79" s="18"/>
      <c r="R79" s="19">
        <v>91001</v>
      </c>
      <c r="S79" s="19" t="s">
        <v>2875</v>
      </c>
      <c r="T79" s="20">
        <v>37970</v>
      </c>
    </row>
    <row r="80" spans="1:20" s="16" customFormat="1" ht="18.75" hidden="1" customHeight="1" x14ac:dyDescent="0.2">
      <c r="A80" s="146">
        <v>5350</v>
      </c>
      <c r="B80" s="24" t="s">
        <v>2210</v>
      </c>
      <c r="C80" s="129">
        <v>817743005</v>
      </c>
      <c r="D80" s="22" t="s">
        <v>1579</v>
      </c>
      <c r="E80" s="22" t="s">
        <v>2211</v>
      </c>
      <c r="F80" s="23" t="s">
        <v>2212</v>
      </c>
      <c r="G80" s="23" t="s">
        <v>2213</v>
      </c>
      <c r="H80" s="23" t="s">
        <v>2214</v>
      </c>
      <c r="I80" s="22" t="s">
        <v>2215</v>
      </c>
      <c r="J80" s="22" t="s">
        <v>2216</v>
      </c>
      <c r="K80" s="22" t="s">
        <v>2217</v>
      </c>
      <c r="L80" s="22" t="s">
        <v>2218</v>
      </c>
      <c r="M80" s="24" t="s">
        <v>6170</v>
      </c>
      <c r="N80" s="25" t="s">
        <v>2219</v>
      </c>
      <c r="O80" s="25" t="s">
        <v>2220</v>
      </c>
      <c r="P80" s="26" t="s">
        <v>2221</v>
      </c>
      <c r="Q80" s="25"/>
      <c r="R80" s="26">
        <v>93401</v>
      </c>
      <c r="S80" s="26" t="s">
        <v>2222</v>
      </c>
      <c r="T80" s="27">
        <v>37970</v>
      </c>
    </row>
    <row r="81" spans="1:20" s="16" customFormat="1" ht="18.75" hidden="1" customHeight="1" x14ac:dyDescent="0.2">
      <c r="A81" s="146">
        <v>5450</v>
      </c>
      <c r="B81" s="24" t="s">
        <v>4208</v>
      </c>
      <c r="C81" s="129">
        <v>700160718</v>
      </c>
      <c r="D81" s="22" t="s">
        <v>152</v>
      </c>
      <c r="E81" s="22" t="s">
        <v>4209</v>
      </c>
      <c r="F81" s="23" t="s">
        <v>27</v>
      </c>
      <c r="G81" s="23" t="s">
        <v>4210</v>
      </c>
      <c r="H81" s="23" t="s">
        <v>29</v>
      </c>
      <c r="I81" s="22"/>
      <c r="J81" s="22"/>
      <c r="K81" s="22" t="s">
        <v>4211</v>
      </c>
      <c r="L81" s="22" t="s">
        <v>4212</v>
      </c>
      <c r="M81" s="24" t="s">
        <v>50</v>
      </c>
      <c r="N81" s="25" t="s">
        <v>1414</v>
      </c>
      <c r="O81" s="25"/>
      <c r="P81" s="26"/>
      <c r="Q81" s="25"/>
      <c r="R81" s="26">
        <v>93910</v>
      </c>
      <c r="S81" s="26" t="s">
        <v>4213</v>
      </c>
      <c r="T81" s="27">
        <v>37970</v>
      </c>
    </row>
    <row r="82" spans="1:20" s="16" customFormat="1" ht="18.75" hidden="1" customHeight="1" x14ac:dyDescent="0.2">
      <c r="A82" s="146">
        <v>5500</v>
      </c>
      <c r="B82" s="24" t="s">
        <v>4214</v>
      </c>
      <c r="C82" s="129">
        <v>823898002</v>
      </c>
      <c r="D82" s="22" t="s">
        <v>81</v>
      </c>
      <c r="E82" s="22" t="s">
        <v>4215</v>
      </c>
      <c r="F82" s="23" t="s">
        <v>4216</v>
      </c>
      <c r="G82" s="23" t="s">
        <v>4217</v>
      </c>
      <c r="H82" s="23" t="s">
        <v>4218</v>
      </c>
      <c r="I82" s="22" t="s">
        <v>186</v>
      </c>
      <c r="J82" s="22" t="s">
        <v>4219</v>
      </c>
      <c r="K82" s="22" t="s">
        <v>4220</v>
      </c>
      <c r="L82" s="22" t="s">
        <v>4221</v>
      </c>
      <c r="M82" s="24" t="s">
        <v>630</v>
      </c>
      <c r="N82" s="25" t="s">
        <v>462</v>
      </c>
      <c r="O82" s="25"/>
      <c r="P82" s="26"/>
      <c r="Q82" s="25"/>
      <c r="R82" s="26" t="s">
        <v>419</v>
      </c>
      <c r="S82" s="26" t="s">
        <v>4222</v>
      </c>
      <c r="T82" s="27">
        <v>37970</v>
      </c>
    </row>
    <row r="83" spans="1:20" s="16" customFormat="1" ht="18.75" hidden="1" customHeight="1" x14ac:dyDescent="0.2">
      <c r="A83" s="146">
        <v>5550</v>
      </c>
      <c r="B83" s="24" t="s">
        <v>151</v>
      </c>
      <c r="C83" s="129" t="s">
        <v>7795</v>
      </c>
      <c r="D83" s="22" t="s">
        <v>152</v>
      </c>
      <c r="E83" s="22" t="s">
        <v>153</v>
      </c>
      <c r="F83" s="23" t="s">
        <v>27</v>
      </c>
      <c r="G83" s="23" t="s">
        <v>154</v>
      </c>
      <c r="H83" s="23" t="s">
        <v>29</v>
      </c>
      <c r="I83" s="22" t="s">
        <v>155</v>
      </c>
      <c r="J83" s="22"/>
      <c r="K83" s="22" t="s">
        <v>156</v>
      </c>
      <c r="L83" s="22" t="s">
        <v>157</v>
      </c>
      <c r="M83" s="24" t="s">
        <v>898</v>
      </c>
      <c r="N83" s="25" t="s">
        <v>1833</v>
      </c>
      <c r="O83" s="25"/>
      <c r="P83" s="26"/>
      <c r="Q83" s="25" t="s">
        <v>6251</v>
      </c>
      <c r="R83" s="26">
        <v>93910</v>
      </c>
      <c r="S83" s="108" t="s">
        <v>6460</v>
      </c>
      <c r="T83" s="27">
        <v>37970</v>
      </c>
    </row>
    <row r="84" spans="1:20" s="16" customFormat="1" ht="18.75" hidden="1" customHeight="1" x14ac:dyDescent="0.2">
      <c r="A84" s="147">
        <v>5650</v>
      </c>
      <c r="B84" s="17" t="s">
        <v>5753</v>
      </c>
      <c r="C84" s="130">
        <v>708967009</v>
      </c>
      <c r="D84" s="15" t="s">
        <v>5754</v>
      </c>
      <c r="E84" s="15" t="s">
        <v>5755</v>
      </c>
      <c r="F84" s="14" t="s">
        <v>5756</v>
      </c>
      <c r="G84" s="14" t="s">
        <v>5757</v>
      </c>
      <c r="H84" s="14" t="s">
        <v>29</v>
      </c>
      <c r="I84" s="15"/>
      <c r="J84" s="15"/>
      <c r="K84" s="15" t="s">
        <v>5758</v>
      </c>
      <c r="L84" s="15" t="s">
        <v>5759</v>
      </c>
      <c r="M84" s="17" t="s">
        <v>6169</v>
      </c>
      <c r="N84" s="18" t="s">
        <v>3302</v>
      </c>
      <c r="O84" s="18" t="s">
        <v>5760</v>
      </c>
      <c r="P84" s="39" t="s">
        <v>7246</v>
      </c>
      <c r="Q84" s="18"/>
      <c r="R84" s="19" t="s">
        <v>5761</v>
      </c>
      <c r="S84" s="19" t="s">
        <v>7782</v>
      </c>
      <c r="T84" s="20">
        <v>37970</v>
      </c>
    </row>
    <row r="85" spans="1:20" s="16" customFormat="1" ht="18.75" hidden="1" customHeight="1" x14ac:dyDescent="0.2">
      <c r="A85" s="146">
        <v>5800</v>
      </c>
      <c r="B85" s="24" t="s">
        <v>1328</v>
      </c>
      <c r="C85" s="129">
        <v>700159108</v>
      </c>
      <c r="D85" s="22" t="s">
        <v>81</v>
      </c>
      <c r="E85" s="22" t="s">
        <v>1329</v>
      </c>
      <c r="F85" s="29" t="s">
        <v>8167</v>
      </c>
      <c r="G85" s="23" t="s">
        <v>1330</v>
      </c>
      <c r="H85" s="23" t="s">
        <v>1331</v>
      </c>
      <c r="I85" s="22" t="s">
        <v>1332</v>
      </c>
      <c r="J85" s="22" t="s">
        <v>1333</v>
      </c>
      <c r="K85" s="22" t="s">
        <v>1334</v>
      </c>
      <c r="L85" s="22" t="s">
        <v>1336</v>
      </c>
      <c r="M85" s="24" t="s">
        <v>50</v>
      </c>
      <c r="N85" s="25" t="s">
        <v>1338</v>
      </c>
      <c r="O85" s="25" t="s">
        <v>1337</v>
      </c>
      <c r="P85" s="26" t="s">
        <v>1335</v>
      </c>
      <c r="Q85" s="25"/>
      <c r="R85" s="26">
        <v>93401</v>
      </c>
      <c r="S85" s="122" t="s">
        <v>8168</v>
      </c>
      <c r="T85" s="27">
        <v>37970</v>
      </c>
    </row>
    <row r="86" spans="1:20" s="16" customFormat="1" ht="18.75" hidden="1" customHeight="1" x14ac:dyDescent="0.2">
      <c r="A86" s="148">
        <v>5850</v>
      </c>
      <c r="B86" s="35" t="s">
        <v>7764</v>
      </c>
      <c r="C86" s="131">
        <v>700270009</v>
      </c>
      <c r="D86" s="30" t="s">
        <v>5781</v>
      </c>
      <c r="E86" s="30" t="s">
        <v>5782</v>
      </c>
      <c r="F86" s="29" t="s">
        <v>7596</v>
      </c>
      <c r="G86" s="29" t="s">
        <v>4162</v>
      </c>
      <c r="H86" s="29" t="s">
        <v>29</v>
      </c>
      <c r="I86" s="30"/>
      <c r="J86" s="30"/>
      <c r="K86" s="30" t="s">
        <v>6608</v>
      </c>
      <c r="L86" s="30" t="s">
        <v>5783</v>
      </c>
      <c r="M86" s="35" t="s">
        <v>50</v>
      </c>
      <c r="N86" s="36" t="s">
        <v>31</v>
      </c>
      <c r="O86" s="36" t="s">
        <v>5784</v>
      </c>
      <c r="P86" s="31"/>
      <c r="Q86" s="36"/>
      <c r="R86" s="31" t="s">
        <v>5785</v>
      </c>
      <c r="S86" s="122" t="s">
        <v>7763</v>
      </c>
      <c r="T86" s="37">
        <v>37970</v>
      </c>
    </row>
    <row r="87" spans="1:20" s="16" customFormat="1" ht="18.75" hidden="1" customHeight="1" x14ac:dyDescent="0.2">
      <c r="A87" s="146">
        <v>5900</v>
      </c>
      <c r="B87" s="24" t="s">
        <v>5919</v>
      </c>
      <c r="C87" s="129">
        <v>823695004</v>
      </c>
      <c r="D87" s="22" t="s">
        <v>245</v>
      </c>
      <c r="E87" s="22" t="s">
        <v>5920</v>
      </c>
      <c r="F87" s="23" t="s">
        <v>5921</v>
      </c>
      <c r="G87" s="23" t="s">
        <v>247</v>
      </c>
      <c r="H87" s="23" t="s">
        <v>29</v>
      </c>
      <c r="I87" s="22"/>
      <c r="J87" s="22"/>
      <c r="K87" s="22" t="s">
        <v>5922</v>
      </c>
      <c r="L87" s="22" t="s">
        <v>5923</v>
      </c>
      <c r="M87" s="24" t="s">
        <v>630</v>
      </c>
      <c r="N87" s="25" t="s">
        <v>462</v>
      </c>
      <c r="O87" s="25" t="s">
        <v>5924</v>
      </c>
      <c r="P87" s="26"/>
      <c r="Q87" s="25"/>
      <c r="R87" s="26">
        <v>93910</v>
      </c>
      <c r="S87" s="31" t="s">
        <v>6891</v>
      </c>
      <c r="T87" s="27">
        <v>37970</v>
      </c>
    </row>
    <row r="88" spans="1:20" s="16" customFormat="1" ht="18.75" hidden="1" customHeight="1" x14ac:dyDescent="0.2">
      <c r="A88" s="147">
        <v>5950</v>
      </c>
      <c r="B88" s="17" t="s">
        <v>2525</v>
      </c>
      <c r="C88" s="130">
        <v>708401005</v>
      </c>
      <c r="D88" s="15" t="s">
        <v>1566</v>
      </c>
      <c r="E88" s="15" t="s">
        <v>2526</v>
      </c>
      <c r="F88" s="83" t="s">
        <v>7506</v>
      </c>
      <c r="G88" s="14" t="s">
        <v>2527</v>
      </c>
      <c r="H88" s="14" t="s">
        <v>7703</v>
      </c>
      <c r="I88" s="15" t="s">
        <v>7507</v>
      </c>
      <c r="J88" s="15" t="s">
        <v>7508</v>
      </c>
      <c r="K88" s="15" t="s">
        <v>7509</v>
      </c>
      <c r="L88" s="15" t="s">
        <v>2529</v>
      </c>
      <c r="M88" s="17" t="s">
        <v>630</v>
      </c>
      <c r="N88" s="18" t="s">
        <v>205</v>
      </c>
      <c r="O88" s="18" t="s">
        <v>2530</v>
      </c>
      <c r="P88" s="19" t="s">
        <v>2528</v>
      </c>
      <c r="Q88" s="18"/>
      <c r="R88" s="19" t="s">
        <v>92</v>
      </c>
      <c r="S88" s="19" t="s">
        <v>7166</v>
      </c>
      <c r="T88" s="20">
        <v>37970</v>
      </c>
    </row>
    <row r="89" spans="1:20" s="16" customFormat="1" ht="18.75" hidden="1" customHeight="1" x14ac:dyDescent="0.2">
      <c r="A89" s="147">
        <v>6100</v>
      </c>
      <c r="B89" s="17" t="s">
        <v>5934</v>
      </c>
      <c r="C89" s="130">
        <v>700124509</v>
      </c>
      <c r="D89" s="15" t="s">
        <v>81</v>
      </c>
      <c r="E89" s="15" t="s">
        <v>5935</v>
      </c>
      <c r="F89" s="14" t="s">
        <v>7293</v>
      </c>
      <c r="G89" s="14" t="s">
        <v>5936</v>
      </c>
      <c r="H89" s="14" t="s">
        <v>7294</v>
      </c>
      <c r="I89" s="15" t="s">
        <v>5937</v>
      </c>
      <c r="J89" s="15" t="s">
        <v>6743</v>
      </c>
      <c r="K89" s="15" t="s">
        <v>5938</v>
      </c>
      <c r="L89" s="15" t="s">
        <v>5940</v>
      </c>
      <c r="M89" s="17" t="s">
        <v>50</v>
      </c>
      <c r="N89" s="18" t="s">
        <v>5942</v>
      </c>
      <c r="O89" s="18" t="s">
        <v>5941</v>
      </c>
      <c r="P89" s="31" t="s">
        <v>5939</v>
      </c>
      <c r="Q89" s="18"/>
      <c r="R89" s="19">
        <v>93401</v>
      </c>
      <c r="S89" s="19" t="s">
        <v>7380</v>
      </c>
      <c r="T89" s="20">
        <v>37970</v>
      </c>
    </row>
    <row r="90" spans="1:20" s="16" customFormat="1" ht="18.75" hidden="1" customHeight="1" x14ac:dyDescent="0.2">
      <c r="A90" s="146">
        <v>6150</v>
      </c>
      <c r="B90" s="24" t="s">
        <v>5943</v>
      </c>
      <c r="C90" s="129">
        <v>702758009</v>
      </c>
      <c r="D90" s="22" t="s">
        <v>81</v>
      </c>
      <c r="E90" s="22" t="s">
        <v>5944</v>
      </c>
      <c r="F90" s="29" t="s">
        <v>7757</v>
      </c>
      <c r="G90" s="23" t="s">
        <v>5945</v>
      </c>
      <c r="H90" s="29" t="s">
        <v>7758</v>
      </c>
      <c r="I90" s="30" t="s">
        <v>7759</v>
      </c>
      <c r="J90" s="30" t="s">
        <v>7760</v>
      </c>
      <c r="K90" s="30" t="s">
        <v>7761</v>
      </c>
      <c r="L90" s="22" t="s">
        <v>5946</v>
      </c>
      <c r="M90" s="24" t="s">
        <v>6172</v>
      </c>
      <c r="N90" s="25" t="s">
        <v>5948</v>
      </c>
      <c r="O90" s="25" t="s">
        <v>5947</v>
      </c>
      <c r="P90" s="119" t="s">
        <v>7772</v>
      </c>
      <c r="Q90" s="25"/>
      <c r="R90" s="26">
        <v>93401</v>
      </c>
      <c r="S90" s="31" t="s">
        <v>7719</v>
      </c>
      <c r="T90" s="27">
        <v>37970</v>
      </c>
    </row>
    <row r="91" spans="1:20" s="16" customFormat="1" ht="18.75" hidden="1" customHeight="1" x14ac:dyDescent="0.2">
      <c r="A91" s="146">
        <v>6250</v>
      </c>
      <c r="B91" s="24" t="s">
        <v>5966</v>
      </c>
      <c r="C91" s="129">
        <v>821303001</v>
      </c>
      <c r="D91" s="22" t="s">
        <v>81</v>
      </c>
      <c r="E91" s="22" t="s">
        <v>5967</v>
      </c>
      <c r="F91" s="23" t="s">
        <v>5968</v>
      </c>
      <c r="G91" s="23" t="s">
        <v>5969</v>
      </c>
      <c r="H91" s="23" t="s">
        <v>5971</v>
      </c>
      <c r="I91" s="22" t="s">
        <v>5972</v>
      </c>
      <c r="J91" s="22" t="s">
        <v>5973</v>
      </c>
      <c r="K91" s="22" t="s">
        <v>5974</v>
      </c>
      <c r="L91" s="22" t="s">
        <v>5975</v>
      </c>
      <c r="M91" s="24" t="s">
        <v>50</v>
      </c>
      <c r="N91" s="25" t="s">
        <v>852</v>
      </c>
      <c r="O91" s="25" t="s">
        <v>5976</v>
      </c>
      <c r="P91" s="26"/>
      <c r="Q91" s="25"/>
      <c r="R91" s="26">
        <v>93401</v>
      </c>
      <c r="S91" s="26" t="s">
        <v>5970</v>
      </c>
      <c r="T91" s="27">
        <v>37970</v>
      </c>
    </row>
    <row r="92" spans="1:20" s="16" customFormat="1" ht="18.75" hidden="1" customHeight="1" x14ac:dyDescent="0.2">
      <c r="A92" s="146">
        <v>6300</v>
      </c>
      <c r="B92" s="24" t="s">
        <v>5977</v>
      </c>
      <c r="C92" s="129">
        <v>700183807</v>
      </c>
      <c r="D92" s="22" t="s">
        <v>81</v>
      </c>
      <c r="E92" s="22" t="s">
        <v>5978</v>
      </c>
      <c r="F92" s="23" t="s">
        <v>5979</v>
      </c>
      <c r="G92" s="23" t="s">
        <v>5980</v>
      </c>
      <c r="H92" s="23" t="s">
        <v>5981</v>
      </c>
      <c r="I92" s="22" t="s">
        <v>1934</v>
      </c>
      <c r="J92" s="22" t="s">
        <v>5982</v>
      </c>
      <c r="K92" s="22" t="s">
        <v>5983</v>
      </c>
      <c r="L92" s="22" t="s">
        <v>5984</v>
      </c>
      <c r="M92" s="24" t="s">
        <v>6173</v>
      </c>
      <c r="N92" s="25" t="s">
        <v>1108</v>
      </c>
      <c r="O92" s="25" t="s">
        <v>5985</v>
      </c>
      <c r="P92" s="26"/>
      <c r="Q92" s="25"/>
      <c r="R92" s="26">
        <v>93401</v>
      </c>
      <c r="S92" s="26" t="s">
        <v>5986</v>
      </c>
      <c r="T92" s="27">
        <v>37970</v>
      </c>
    </row>
    <row r="93" spans="1:20" s="16" customFormat="1" ht="18.75" hidden="1" customHeight="1" x14ac:dyDescent="0.2">
      <c r="A93" s="146">
        <v>6350</v>
      </c>
      <c r="B93" s="24" t="s">
        <v>5779</v>
      </c>
      <c r="C93" s="129">
        <v>817325009</v>
      </c>
      <c r="D93" s="22" t="s">
        <v>152</v>
      </c>
      <c r="E93" s="22" t="s">
        <v>5780</v>
      </c>
      <c r="F93" s="23" t="s">
        <v>27</v>
      </c>
      <c r="G93" s="23" t="s">
        <v>154</v>
      </c>
      <c r="H93" s="23" t="s">
        <v>29</v>
      </c>
      <c r="I93" s="22"/>
      <c r="J93" s="22"/>
      <c r="K93" s="22" t="s">
        <v>6451</v>
      </c>
      <c r="L93" s="22" t="s">
        <v>6449</v>
      </c>
      <c r="M93" s="24" t="s">
        <v>51</v>
      </c>
      <c r="N93" s="25" t="s">
        <v>1690</v>
      </c>
      <c r="O93" s="25" t="s">
        <v>6448</v>
      </c>
      <c r="P93" s="26" t="s">
        <v>6450</v>
      </c>
      <c r="Q93" s="25"/>
      <c r="R93" s="26">
        <v>93910</v>
      </c>
      <c r="S93" s="22" t="s">
        <v>6447</v>
      </c>
      <c r="T93" s="27">
        <v>37970</v>
      </c>
    </row>
    <row r="94" spans="1:20" s="16" customFormat="1" ht="18.75" hidden="1" customHeight="1" x14ac:dyDescent="0.2">
      <c r="A94" s="146">
        <v>6400</v>
      </c>
      <c r="B94" s="24" t="s">
        <v>1190</v>
      </c>
      <c r="C94" s="129">
        <v>714506005</v>
      </c>
      <c r="D94" s="22" t="s">
        <v>81</v>
      </c>
      <c r="E94" s="22" t="s">
        <v>1191</v>
      </c>
      <c r="F94" s="29" t="s">
        <v>7510</v>
      </c>
      <c r="G94" s="23" t="s">
        <v>1192</v>
      </c>
      <c r="H94" s="29" t="s">
        <v>7511</v>
      </c>
      <c r="I94" s="22" t="s">
        <v>1193</v>
      </c>
      <c r="J94" s="30" t="s">
        <v>7512</v>
      </c>
      <c r="K94" s="22" t="s">
        <v>6690</v>
      </c>
      <c r="L94" s="30" t="s">
        <v>6914</v>
      </c>
      <c r="M94" s="24" t="s">
        <v>6166</v>
      </c>
      <c r="N94" s="25" t="s">
        <v>1194</v>
      </c>
      <c r="O94" s="25" t="s">
        <v>6688</v>
      </c>
      <c r="P94" s="26" t="s">
        <v>6689</v>
      </c>
      <c r="Q94" s="25"/>
      <c r="R94" s="26">
        <v>93401</v>
      </c>
      <c r="S94" s="31" t="s">
        <v>7486</v>
      </c>
      <c r="T94" s="27">
        <v>37970</v>
      </c>
    </row>
    <row r="95" spans="1:20" s="16" customFormat="1" ht="18.75" hidden="1" customHeight="1" x14ac:dyDescent="0.2">
      <c r="A95" s="150">
        <v>6410</v>
      </c>
      <c r="B95" s="24" t="s">
        <v>1218</v>
      </c>
      <c r="C95" s="129">
        <v>709836005</v>
      </c>
      <c r="D95" s="22" t="s">
        <v>81</v>
      </c>
      <c r="E95" s="22" t="s">
        <v>1219</v>
      </c>
      <c r="F95" s="23" t="s">
        <v>6266</v>
      </c>
      <c r="G95" s="23" t="s">
        <v>1220</v>
      </c>
      <c r="H95" s="29" t="s">
        <v>7667</v>
      </c>
      <c r="I95" s="22" t="s">
        <v>1221</v>
      </c>
      <c r="J95" s="22" t="s">
        <v>1222</v>
      </c>
      <c r="K95" s="22" t="s">
        <v>1223</v>
      </c>
      <c r="L95" s="22" t="s">
        <v>1224</v>
      </c>
      <c r="M95" s="24" t="s">
        <v>630</v>
      </c>
      <c r="N95" s="25" t="s">
        <v>811</v>
      </c>
      <c r="O95" s="25"/>
      <c r="P95" s="26"/>
      <c r="Q95" s="25"/>
      <c r="R95" s="26">
        <v>93401</v>
      </c>
      <c r="S95" s="31" t="s">
        <v>7688</v>
      </c>
      <c r="T95" s="27">
        <v>37970</v>
      </c>
    </row>
    <row r="96" spans="1:20" s="16" customFormat="1" ht="18.75" hidden="1" customHeight="1" x14ac:dyDescent="0.2">
      <c r="A96" s="147">
        <v>6430</v>
      </c>
      <c r="B96" s="17" t="s">
        <v>5767</v>
      </c>
      <c r="C96" s="130">
        <v>703130003</v>
      </c>
      <c r="D96" s="15" t="s">
        <v>139</v>
      </c>
      <c r="E96" s="15" t="s">
        <v>5768</v>
      </c>
      <c r="F96" s="14" t="s">
        <v>5756</v>
      </c>
      <c r="G96" s="14" t="s">
        <v>5757</v>
      </c>
      <c r="H96" s="14" t="s">
        <v>29</v>
      </c>
      <c r="I96" s="15"/>
      <c r="J96" s="15"/>
      <c r="K96" s="15" t="s">
        <v>8247</v>
      </c>
      <c r="L96" s="15" t="s">
        <v>5769</v>
      </c>
      <c r="M96" s="17" t="s">
        <v>630</v>
      </c>
      <c r="N96" s="18" t="s">
        <v>6231</v>
      </c>
      <c r="O96" s="18" t="s">
        <v>5770</v>
      </c>
      <c r="P96" s="39" t="s">
        <v>6985</v>
      </c>
      <c r="Q96" s="18" t="s">
        <v>8248</v>
      </c>
      <c r="R96" s="19" t="s">
        <v>5761</v>
      </c>
      <c r="S96" s="19" t="s">
        <v>6986</v>
      </c>
      <c r="T96" s="20">
        <v>37970</v>
      </c>
    </row>
    <row r="97" spans="1:20" s="16" customFormat="1" ht="18.75" hidden="1" customHeight="1" x14ac:dyDescent="0.2">
      <c r="A97" s="147">
        <v>6470</v>
      </c>
      <c r="B97" s="17" t="s">
        <v>2388</v>
      </c>
      <c r="C97" s="130">
        <v>716316009</v>
      </c>
      <c r="D97" s="15" t="s">
        <v>1579</v>
      </c>
      <c r="E97" s="15" t="s">
        <v>2389</v>
      </c>
      <c r="F97" s="14" t="s">
        <v>7100</v>
      </c>
      <c r="G97" s="14" t="s">
        <v>2390</v>
      </c>
      <c r="H97" s="14" t="s">
        <v>7103</v>
      </c>
      <c r="I97" s="15" t="s">
        <v>2391</v>
      </c>
      <c r="J97" s="15" t="s">
        <v>7104</v>
      </c>
      <c r="K97" s="15" t="s">
        <v>2392</v>
      </c>
      <c r="L97" s="15" t="s">
        <v>7101</v>
      </c>
      <c r="M97" s="17" t="s">
        <v>50</v>
      </c>
      <c r="N97" s="18" t="s">
        <v>730</v>
      </c>
      <c r="O97" s="18" t="s">
        <v>7102</v>
      </c>
      <c r="P97" s="19" t="s">
        <v>4985</v>
      </c>
      <c r="Q97" s="18"/>
      <c r="R97" s="19">
        <v>93401</v>
      </c>
      <c r="S97" s="19" t="s">
        <v>7300</v>
      </c>
      <c r="T97" s="20">
        <v>37970</v>
      </c>
    </row>
    <row r="98" spans="1:20" s="16" customFormat="1" ht="18.75" hidden="1" customHeight="1" x14ac:dyDescent="0.2">
      <c r="A98" s="146">
        <v>6490</v>
      </c>
      <c r="B98" s="24" t="s">
        <v>105</v>
      </c>
      <c r="C98" s="129">
        <v>710658005</v>
      </c>
      <c r="D98" s="22" t="s">
        <v>81</v>
      </c>
      <c r="E98" s="22" t="s">
        <v>106</v>
      </c>
      <c r="F98" s="23" t="s">
        <v>107</v>
      </c>
      <c r="G98" s="23" t="s">
        <v>108</v>
      </c>
      <c r="H98" s="23" t="s">
        <v>109</v>
      </c>
      <c r="I98" s="22" t="s">
        <v>110</v>
      </c>
      <c r="J98" s="22" t="s">
        <v>111</v>
      </c>
      <c r="K98" s="22" t="s">
        <v>112</v>
      </c>
      <c r="L98" s="22" t="s">
        <v>114</v>
      </c>
      <c r="M98" s="24" t="s">
        <v>6166</v>
      </c>
      <c r="N98" s="25" t="s">
        <v>116</v>
      </c>
      <c r="O98" s="25" t="s">
        <v>113</v>
      </c>
      <c r="P98" s="26" t="s">
        <v>115</v>
      </c>
      <c r="Q98" s="25"/>
      <c r="R98" s="26">
        <v>93401</v>
      </c>
      <c r="S98" s="26" t="s">
        <v>117</v>
      </c>
      <c r="T98" s="27">
        <v>37970</v>
      </c>
    </row>
    <row r="99" spans="1:20" s="16" customFormat="1" ht="18.75" hidden="1" customHeight="1" x14ac:dyDescent="0.2">
      <c r="A99" s="146">
        <v>6510</v>
      </c>
      <c r="B99" s="24" t="s">
        <v>1100</v>
      </c>
      <c r="C99" s="129">
        <v>713707007</v>
      </c>
      <c r="D99" s="22" t="s">
        <v>81</v>
      </c>
      <c r="E99" s="22" t="s">
        <v>1101</v>
      </c>
      <c r="F99" s="23" t="s">
        <v>1102</v>
      </c>
      <c r="G99" s="23" t="s">
        <v>1103</v>
      </c>
      <c r="H99" s="23" t="s">
        <v>1104</v>
      </c>
      <c r="I99" s="22" t="s">
        <v>1071</v>
      </c>
      <c r="J99" s="22" t="s">
        <v>1105</v>
      </c>
      <c r="K99" s="22" t="s">
        <v>1106</v>
      </c>
      <c r="L99" s="22" t="s">
        <v>1107</v>
      </c>
      <c r="M99" s="24" t="s">
        <v>344</v>
      </c>
      <c r="N99" s="25" t="s">
        <v>1108</v>
      </c>
      <c r="O99" s="25"/>
      <c r="P99" s="26"/>
      <c r="Q99" s="25"/>
      <c r="R99" s="26" t="s">
        <v>419</v>
      </c>
      <c r="S99" s="26" t="s">
        <v>1109</v>
      </c>
      <c r="T99" s="27">
        <v>37970</v>
      </c>
    </row>
    <row r="100" spans="1:20" s="16" customFormat="1" ht="18.75" hidden="1" customHeight="1" x14ac:dyDescent="0.2">
      <c r="A100" s="146">
        <v>6520</v>
      </c>
      <c r="B100" s="24" t="s">
        <v>5821</v>
      </c>
      <c r="C100" s="129">
        <v>702209048</v>
      </c>
      <c r="D100" s="22" t="s">
        <v>152</v>
      </c>
      <c r="E100" s="22" t="s">
        <v>5822</v>
      </c>
      <c r="F100" s="23" t="s">
        <v>27</v>
      </c>
      <c r="G100" s="23" t="s">
        <v>5823</v>
      </c>
      <c r="H100" s="23" t="s">
        <v>29</v>
      </c>
      <c r="I100" s="22"/>
      <c r="J100" s="22"/>
      <c r="K100" s="22" t="s">
        <v>5824</v>
      </c>
      <c r="L100" s="22" t="s">
        <v>6215</v>
      </c>
      <c r="M100" s="24" t="s">
        <v>6168</v>
      </c>
      <c r="N100" s="25" t="s">
        <v>1370</v>
      </c>
      <c r="O100" s="25"/>
      <c r="P100" s="26"/>
      <c r="Q100" s="25"/>
      <c r="R100" s="26" t="s">
        <v>281</v>
      </c>
      <c r="S100" s="26" t="s">
        <v>5825</v>
      </c>
      <c r="T100" s="27">
        <v>37970</v>
      </c>
    </row>
    <row r="101" spans="1:20" s="16" customFormat="1" ht="18.75" hidden="1" customHeight="1" x14ac:dyDescent="0.2">
      <c r="A101" s="146">
        <v>6540</v>
      </c>
      <c r="B101" s="24" t="s">
        <v>232</v>
      </c>
      <c r="C101" s="129">
        <v>716592006</v>
      </c>
      <c r="D101" s="22" t="s">
        <v>53</v>
      </c>
      <c r="E101" s="22" t="s">
        <v>233</v>
      </c>
      <c r="F101" s="23" t="s">
        <v>234</v>
      </c>
      <c r="G101" s="23" t="s">
        <v>235</v>
      </c>
      <c r="H101" s="23" t="s">
        <v>236</v>
      </c>
      <c r="I101" s="22" t="s">
        <v>237</v>
      </c>
      <c r="J101" s="22" t="s">
        <v>238</v>
      </c>
      <c r="K101" s="22" t="s">
        <v>239</v>
      </c>
      <c r="L101" s="22" t="s">
        <v>242</v>
      </c>
      <c r="M101" s="24" t="s">
        <v>344</v>
      </c>
      <c r="N101" s="25" t="s">
        <v>162</v>
      </c>
      <c r="O101" s="25" t="s">
        <v>240</v>
      </c>
      <c r="P101" s="26" t="s">
        <v>241</v>
      </c>
      <c r="Q101" s="25"/>
      <c r="R101" s="26" t="s">
        <v>48</v>
      </c>
      <c r="S101" s="26" t="s">
        <v>243</v>
      </c>
      <c r="T101" s="27">
        <v>37970</v>
      </c>
    </row>
    <row r="102" spans="1:20" s="16" customFormat="1" ht="18.75" hidden="1" customHeight="1" x14ac:dyDescent="0.2">
      <c r="A102" s="146">
        <v>6550</v>
      </c>
      <c r="B102" s="24" t="s">
        <v>5879</v>
      </c>
      <c r="C102" s="129">
        <v>800665264</v>
      </c>
      <c r="D102" s="22" t="s">
        <v>152</v>
      </c>
      <c r="E102" s="22" t="s">
        <v>5880</v>
      </c>
      <c r="F102" s="23" t="s">
        <v>27</v>
      </c>
      <c r="G102" s="23" t="s">
        <v>5823</v>
      </c>
      <c r="H102" s="23" t="s">
        <v>29</v>
      </c>
      <c r="I102" s="22"/>
      <c r="J102" s="22"/>
      <c r="K102" s="22" t="s">
        <v>5881</v>
      </c>
      <c r="L102" s="22" t="s">
        <v>5882</v>
      </c>
      <c r="M102" s="24" t="s">
        <v>344</v>
      </c>
      <c r="N102" s="25" t="s">
        <v>3166</v>
      </c>
      <c r="O102" s="25"/>
      <c r="P102" s="26"/>
      <c r="Q102" s="25"/>
      <c r="R102" s="26" t="s">
        <v>5883</v>
      </c>
      <c r="S102" s="26" t="s">
        <v>5884</v>
      </c>
      <c r="T102" s="27">
        <v>37970</v>
      </c>
    </row>
    <row r="103" spans="1:20" s="16" customFormat="1" ht="18.75" hidden="1" customHeight="1" x14ac:dyDescent="0.2">
      <c r="A103" s="146">
        <v>6560</v>
      </c>
      <c r="B103" s="24" t="s">
        <v>2371</v>
      </c>
      <c r="C103" s="129">
        <v>716569004</v>
      </c>
      <c r="D103" s="22" t="s">
        <v>1579</v>
      </c>
      <c r="E103" s="22" t="s">
        <v>2372</v>
      </c>
      <c r="F103" s="29" t="s">
        <v>7148</v>
      </c>
      <c r="G103" s="23" t="s">
        <v>2373</v>
      </c>
      <c r="H103" s="23" t="s">
        <v>6694</v>
      </c>
      <c r="I103" s="22" t="s">
        <v>2374</v>
      </c>
      <c r="J103" s="30" t="s">
        <v>7151</v>
      </c>
      <c r="K103" s="22" t="s">
        <v>2375</v>
      </c>
      <c r="L103" s="22" t="s">
        <v>2376</v>
      </c>
      <c r="M103" s="25" t="s">
        <v>50</v>
      </c>
      <c r="N103" s="25" t="s">
        <v>2260</v>
      </c>
      <c r="O103" s="36" t="s">
        <v>7149</v>
      </c>
      <c r="P103" s="60" t="s">
        <v>7150</v>
      </c>
      <c r="Q103" s="25"/>
      <c r="R103" s="26">
        <v>93105</v>
      </c>
      <c r="S103" s="31" t="s">
        <v>7187</v>
      </c>
      <c r="T103" s="27">
        <v>37970</v>
      </c>
    </row>
    <row r="104" spans="1:20" s="16" customFormat="1" ht="18.75" hidden="1" customHeight="1" x14ac:dyDescent="0.2">
      <c r="A104" s="146">
        <v>6570</v>
      </c>
      <c r="B104" s="24" t="s">
        <v>6436</v>
      </c>
      <c r="C104" s="129">
        <v>717150007</v>
      </c>
      <c r="D104" s="22" t="s">
        <v>81</v>
      </c>
      <c r="E104" s="22" t="s">
        <v>847</v>
      </c>
      <c r="F104" s="23" t="s">
        <v>6437</v>
      </c>
      <c r="G104" s="23" t="s">
        <v>848</v>
      </c>
      <c r="H104" s="23" t="s">
        <v>6438</v>
      </c>
      <c r="I104" s="22" t="s">
        <v>849</v>
      </c>
      <c r="J104" s="22" t="s">
        <v>6439</v>
      </c>
      <c r="K104" s="22" t="s">
        <v>850</v>
      </c>
      <c r="L104" s="22" t="s">
        <v>851</v>
      </c>
      <c r="M104" s="24" t="s">
        <v>50</v>
      </c>
      <c r="N104" s="25" t="s">
        <v>852</v>
      </c>
      <c r="O104" s="25" t="s">
        <v>6440</v>
      </c>
      <c r="P104" s="26"/>
      <c r="Q104" s="25"/>
      <c r="R104" s="26" t="s">
        <v>419</v>
      </c>
      <c r="S104" s="31" t="s">
        <v>7379</v>
      </c>
      <c r="T104" s="27">
        <v>37970</v>
      </c>
    </row>
    <row r="105" spans="1:20" s="16" customFormat="1" ht="18.75" hidden="1" customHeight="1" x14ac:dyDescent="0.2">
      <c r="A105" s="147">
        <v>6580</v>
      </c>
      <c r="B105" s="17" t="s">
        <v>1014</v>
      </c>
      <c r="C105" s="130">
        <v>714523007</v>
      </c>
      <c r="D105" s="15" t="s">
        <v>81</v>
      </c>
      <c r="E105" s="15" t="s">
        <v>1015</v>
      </c>
      <c r="F105" s="14" t="s">
        <v>7709</v>
      </c>
      <c r="G105" s="14" t="s">
        <v>1016</v>
      </c>
      <c r="H105" s="14" t="s">
        <v>1017</v>
      </c>
      <c r="I105" s="15" t="s">
        <v>1018</v>
      </c>
      <c r="J105" s="15" t="s">
        <v>6424</v>
      </c>
      <c r="K105" s="15" t="s">
        <v>1019</v>
      </c>
      <c r="L105" s="15" t="s">
        <v>1020</v>
      </c>
      <c r="M105" s="17" t="s">
        <v>50</v>
      </c>
      <c r="N105" s="18" t="s">
        <v>1021</v>
      </c>
      <c r="O105" s="18" t="s">
        <v>6425</v>
      </c>
      <c r="P105" s="19" t="s">
        <v>6426</v>
      </c>
      <c r="Q105" s="18"/>
      <c r="R105" s="19">
        <v>93401</v>
      </c>
      <c r="S105" s="48" t="s">
        <v>7710</v>
      </c>
      <c r="T105" s="20">
        <v>37970</v>
      </c>
    </row>
    <row r="106" spans="1:20" s="16" customFormat="1" ht="18.75" hidden="1" customHeight="1" x14ac:dyDescent="0.2">
      <c r="A106" s="147">
        <v>6650</v>
      </c>
      <c r="B106" s="17" t="s">
        <v>5891</v>
      </c>
      <c r="C106" s="130" t="s">
        <v>7871</v>
      </c>
      <c r="D106" s="15" t="s">
        <v>152</v>
      </c>
      <c r="E106" s="15" t="s">
        <v>5892</v>
      </c>
      <c r="F106" s="14" t="s">
        <v>27</v>
      </c>
      <c r="G106" s="14" t="s">
        <v>5823</v>
      </c>
      <c r="H106" s="14" t="s">
        <v>29</v>
      </c>
      <c r="I106" s="15"/>
      <c r="J106" s="15"/>
      <c r="K106" s="15" t="s">
        <v>6987</v>
      </c>
      <c r="L106" s="15" t="s">
        <v>5893</v>
      </c>
      <c r="M106" s="17" t="s">
        <v>344</v>
      </c>
      <c r="N106" s="18" t="s">
        <v>5894</v>
      </c>
      <c r="O106" s="18" t="s">
        <v>6675</v>
      </c>
      <c r="P106" s="39" t="s">
        <v>6676</v>
      </c>
      <c r="Q106" s="18"/>
      <c r="R106" s="19" t="s">
        <v>281</v>
      </c>
      <c r="S106" s="19" t="s">
        <v>7308</v>
      </c>
      <c r="T106" s="20">
        <v>37970</v>
      </c>
    </row>
    <row r="107" spans="1:20" s="16" customFormat="1" ht="18.75" hidden="1" customHeight="1" x14ac:dyDescent="0.2">
      <c r="A107" s="146">
        <v>6660</v>
      </c>
      <c r="B107" s="24" t="s">
        <v>1339</v>
      </c>
      <c r="C107" s="129">
        <v>716594009</v>
      </c>
      <c r="D107" s="22" t="s">
        <v>53</v>
      </c>
      <c r="E107" s="22" t="s">
        <v>1340</v>
      </c>
      <c r="F107" s="23" t="s">
        <v>1341</v>
      </c>
      <c r="G107" s="23" t="s">
        <v>1342</v>
      </c>
      <c r="H107" s="23" t="s">
        <v>1343</v>
      </c>
      <c r="I107" s="22" t="s">
        <v>1230</v>
      </c>
      <c r="J107" s="22" t="s">
        <v>1344</v>
      </c>
      <c r="K107" s="22" t="s">
        <v>1345</v>
      </c>
      <c r="L107" s="22" t="s">
        <v>1346</v>
      </c>
      <c r="M107" s="24" t="s">
        <v>630</v>
      </c>
      <c r="N107" s="25" t="s">
        <v>1347</v>
      </c>
      <c r="O107" s="25" t="s">
        <v>1348</v>
      </c>
      <c r="P107" s="26"/>
      <c r="Q107" s="25"/>
      <c r="R107" s="26" t="s">
        <v>48</v>
      </c>
      <c r="S107" s="26" t="s">
        <v>1349</v>
      </c>
      <c r="T107" s="27">
        <v>37970</v>
      </c>
    </row>
    <row r="108" spans="1:20" s="16" customFormat="1" ht="18.75" hidden="1" customHeight="1" x14ac:dyDescent="0.2">
      <c r="A108" s="146">
        <v>6670</v>
      </c>
      <c r="B108" s="24" t="s">
        <v>1350</v>
      </c>
      <c r="C108" s="129">
        <v>706381007</v>
      </c>
      <c r="D108" s="22" t="s">
        <v>81</v>
      </c>
      <c r="E108" s="22" t="s">
        <v>1351</v>
      </c>
      <c r="F108" s="23" t="s">
        <v>1352</v>
      </c>
      <c r="G108" s="23" t="s">
        <v>1353</v>
      </c>
      <c r="H108" s="23" t="s">
        <v>1354</v>
      </c>
      <c r="I108" s="22" t="s">
        <v>1355</v>
      </c>
      <c r="J108" s="22" t="s">
        <v>1356</v>
      </c>
      <c r="K108" s="22" t="s">
        <v>1357</v>
      </c>
      <c r="L108" s="22" t="s">
        <v>1358</v>
      </c>
      <c r="M108" s="24" t="s">
        <v>50</v>
      </c>
      <c r="N108" s="25" t="s">
        <v>906</v>
      </c>
      <c r="O108" s="25" t="s">
        <v>1359</v>
      </c>
      <c r="P108" s="26"/>
      <c r="Q108" s="25"/>
      <c r="R108" s="26">
        <v>93401</v>
      </c>
      <c r="S108" s="26" t="s">
        <v>1360</v>
      </c>
      <c r="T108" s="27">
        <v>37970</v>
      </c>
    </row>
    <row r="109" spans="1:20" s="16" customFormat="1" ht="18.75" hidden="1" customHeight="1" x14ac:dyDescent="0.2">
      <c r="A109" s="146">
        <v>6680</v>
      </c>
      <c r="B109" s="24" t="s">
        <v>1916</v>
      </c>
      <c r="C109" s="129">
        <v>717618009</v>
      </c>
      <c r="D109" s="22" t="s">
        <v>1579</v>
      </c>
      <c r="E109" s="22" t="s">
        <v>1917</v>
      </c>
      <c r="F109" s="23" t="s">
        <v>1918</v>
      </c>
      <c r="G109" s="23" t="s">
        <v>1919</v>
      </c>
      <c r="H109" s="23" t="s">
        <v>1920</v>
      </c>
      <c r="I109" s="22" t="s">
        <v>1908</v>
      </c>
      <c r="J109" s="22" t="s">
        <v>1921</v>
      </c>
      <c r="K109" s="22" t="s">
        <v>1922</v>
      </c>
      <c r="L109" s="22" t="s">
        <v>1924</v>
      </c>
      <c r="M109" s="24" t="s">
        <v>6169</v>
      </c>
      <c r="N109" s="25" t="s">
        <v>1588</v>
      </c>
      <c r="O109" s="25"/>
      <c r="P109" s="26" t="s">
        <v>1923</v>
      </c>
      <c r="Q109" s="25"/>
      <c r="R109" s="26" t="s">
        <v>48</v>
      </c>
      <c r="S109" s="26" t="s">
        <v>1925</v>
      </c>
      <c r="T109" s="27">
        <v>37970</v>
      </c>
    </row>
    <row r="110" spans="1:20" s="16" customFormat="1" ht="18.75" hidden="1" customHeight="1" x14ac:dyDescent="0.2">
      <c r="A110" s="147">
        <v>6690</v>
      </c>
      <c r="B110" s="17" t="s">
        <v>5776</v>
      </c>
      <c r="C110" s="130">
        <v>703553001</v>
      </c>
      <c r="D110" s="15" t="s">
        <v>139</v>
      </c>
      <c r="E110" s="15" t="s">
        <v>7457</v>
      </c>
      <c r="F110" s="14" t="s">
        <v>7458</v>
      </c>
      <c r="G110" s="14" t="s">
        <v>5777</v>
      </c>
      <c r="H110" s="15" t="s">
        <v>29</v>
      </c>
      <c r="I110" s="15" t="s">
        <v>7185</v>
      </c>
      <c r="J110" s="15" t="s">
        <v>7185</v>
      </c>
      <c r="K110" s="15" t="s">
        <v>7401</v>
      </c>
      <c r="L110" s="15" t="s">
        <v>6629</v>
      </c>
      <c r="M110" s="17" t="s">
        <v>6172</v>
      </c>
      <c r="N110" s="18" t="s">
        <v>1113</v>
      </c>
      <c r="O110" s="18" t="s">
        <v>5778</v>
      </c>
      <c r="P110" s="39" t="s">
        <v>7402</v>
      </c>
      <c r="Q110" s="18" t="s">
        <v>6630</v>
      </c>
      <c r="R110" s="19" t="s">
        <v>5761</v>
      </c>
      <c r="S110" s="19" t="s">
        <v>7459</v>
      </c>
      <c r="T110" s="20">
        <v>37970</v>
      </c>
    </row>
    <row r="111" spans="1:20" s="16" customFormat="1" ht="18.75" hidden="1" customHeight="1" x14ac:dyDescent="0.2">
      <c r="A111" s="146">
        <v>6730</v>
      </c>
      <c r="B111" s="24" t="s">
        <v>1285</v>
      </c>
      <c r="C111" s="129">
        <v>708789003</v>
      </c>
      <c r="D111" s="22" t="s">
        <v>81</v>
      </c>
      <c r="E111" s="22" t="s">
        <v>1286</v>
      </c>
      <c r="F111" s="23" t="s">
        <v>1287</v>
      </c>
      <c r="G111" s="23" t="s">
        <v>1288</v>
      </c>
      <c r="H111" s="23" t="s">
        <v>1289</v>
      </c>
      <c r="I111" s="22" t="s">
        <v>1290</v>
      </c>
      <c r="J111" s="22" t="s">
        <v>1291</v>
      </c>
      <c r="K111" s="22" t="s">
        <v>1292</v>
      </c>
      <c r="L111" s="22" t="s">
        <v>1293</v>
      </c>
      <c r="M111" s="24" t="s">
        <v>630</v>
      </c>
      <c r="N111" s="25" t="s">
        <v>1295</v>
      </c>
      <c r="O111" s="25" t="s">
        <v>1294</v>
      </c>
      <c r="P111" s="26"/>
      <c r="Q111" s="25"/>
      <c r="R111" s="26">
        <v>93101</v>
      </c>
      <c r="S111" s="26" t="s">
        <v>1296</v>
      </c>
      <c r="T111" s="27">
        <v>37970</v>
      </c>
    </row>
    <row r="112" spans="1:20" s="16" customFormat="1" ht="18.75" hidden="1" customHeight="1" x14ac:dyDescent="0.2">
      <c r="A112" s="146">
        <v>6740</v>
      </c>
      <c r="B112" s="24" t="s">
        <v>2177</v>
      </c>
      <c r="C112" s="129">
        <v>714792008</v>
      </c>
      <c r="D112" s="22" t="s">
        <v>1566</v>
      </c>
      <c r="E112" s="22" t="s">
        <v>2178</v>
      </c>
      <c r="F112" s="23" t="s">
        <v>6281</v>
      </c>
      <c r="G112" s="23" t="s">
        <v>2179</v>
      </c>
      <c r="H112" s="23" t="s">
        <v>2180</v>
      </c>
      <c r="I112" s="22" t="s">
        <v>2181</v>
      </c>
      <c r="J112" s="22" t="s">
        <v>2182</v>
      </c>
      <c r="K112" s="22" t="s">
        <v>2183</v>
      </c>
      <c r="L112" s="22" t="s">
        <v>6408</v>
      </c>
      <c r="M112" s="24" t="s">
        <v>6166</v>
      </c>
      <c r="N112" s="25" t="s">
        <v>2185</v>
      </c>
      <c r="O112" s="25" t="s">
        <v>2184</v>
      </c>
      <c r="P112" s="26" t="s">
        <v>6307</v>
      </c>
      <c r="Q112" s="25" t="s">
        <v>6407</v>
      </c>
      <c r="R112" s="26" t="s">
        <v>1274</v>
      </c>
      <c r="S112" s="31" t="s">
        <v>7067</v>
      </c>
      <c r="T112" s="27">
        <v>37970</v>
      </c>
    </row>
    <row r="113" spans="1:20" s="16" customFormat="1" ht="18.75" hidden="1" customHeight="1" x14ac:dyDescent="0.2">
      <c r="A113" s="147">
        <v>6760</v>
      </c>
      <c r="B113" s="17" t="s">
        <v>264</v>
      </c>
      <c r="C113" s="130">
        <v>718362008</v>
      </c>
      <c r="D113" s="15" t="s">
        <v>81</v>
      </c>
      <c r="E113" s="15" t="s">
        <v>265</v>
      </c>
      <c r="F113" s="14" t="s">
        <v>7669</v>
      </c>
      <c r="G113" s="14" t="s">
        <v>266</v>
      </c>
      <c r="H113" s="14" t="s">
        <v>267</v>
      </c>
      <c r="I113" s="15" t="s">
        <v>268</v>
      </c>
      <c r="J113" s="15" t="s">
        <v>6592</v>
      </c>
      <c r="K113" s="15" t="s">
        <v>7755</v>
      </c>
      <c r="L113" s="15" t="s">
        <v>6575</v>
      </c>
      <c r="M113" s="17" t="s">
        <v>630</v>
      </c>
      <c r="N113" s="18" t="s">
        <v>205</v>
      </c>
      <c r="O113" s="18" t="s">
        <v>6573</v>
      </c>
      <c r="P113" s="19" t="s">
        <v>6574</v>
      </c>
      <c r="Q113" s="18"/>
      <c r="R113" s="19" t="s">
        <v>92</v>
      </c>
      <c r="S113" s="19" t="s">
        <v>7690</v>
      </c>
      <c r="T113" s="20">
        <v>37970</v>
      </c>
    </row>
    <row r="114" spans="1:20" s="16" customFormat="1" ht="18.75" hidden="1" customHeight="1" x14ac:dyDescent="0.2">
      <c r="A114" s="146">
        <v>6780</v>
      </c>
      <c r="B114" s="24" t="s">
        <v>2244</v>
      </c>
      <c r="C114" s="129">
        <v>716223000</v>
      </c>
      <c r="D114" s="22" t="s">
        <v>1579</v>
      </c>
      <c r="E114" s="22" t="s">
        <v>2245</v>
      </c>
      <c r="F114" s="22" t="s">
        <v>2247</v>
      </c>
      <c r="G114" s="23" t="s">
        <v>2246</v>
      </c>
      <c r="H114" s="23" t="s">
        <v>2248</v>
      </c>
      <c r="I114" s="22" t="s">
        <v>2249</v>
      </c>
      <c r="J114" s="22" t="s">
        <v>2250</v>
      </c>
      <c r="K114" s="22" t="s">
        <v>2251</v>
      </c>
      <c r="L114" s="22" t="s">
        <v>2252</v>
      </c>
      <c r="M114" s="24" t="s">
        <v>6166</v>
      </c>
      <c r="N114" s="25" t="s">
        <v>1725</v>
      </c>
      <c r="O114" s="25"/>
      <c r="P114" s="26"/>
      <c r="Q114" s="25"/>
      <c r="R114" s="26" t="s">
        <v>1274</v>
      </c>
      <c r="S114" s="26" t="s">
        <v>2253</v>
      </c>
      <c r="T114" s="27">
        <v>37970</v>
      </c>
    </row>
    <row r="115" spans="1:20" s="16" customFormat="1" ht="18.75" hidden="1" customHeight="1" x14ac:dyDescent="0.2">
      <c r="A115" s="146">
        <v>6790</v>
      </c>
      <c r="B115" s="24" t="s">
        <v>5853</v>
      </c>
      <c r="C115" s="129" t="s">
        <v>7870</v>
      </c>
      <c r="D115" s="22" t="s">
        <v>152</v>
      </c>
      <c r="E115" s="22" t="s">
        <v>5854</v>
      </c>
      <c r="F115" s="23" t="s">
        <v>27</v>
      </c>
      <c r="G115" s="23" t="s">
        <v>5823</v>
      </c>
      <c r="H115" s="23" t="s">
        <v>29</v>
      </c>
      <c r="I115" s="22"/>
      <c r="J115" s="22"/>
      <c r="K115" s="22" t="s">
        <v>5855</v>
      </c>
      <c r="L115" s="22" t="s">
        <v>5856</v>
      </c>
      <c r="M115" s="24" t="s">
        <v>6166</v>
      </c>
      <c r="N115" s="25" t="s">
        <v>5857</v>
      </c>
      <c r="O115" s="25"/>
      <c r="P115" s="26"/>
      <c r="Q115" s="25"/>
      <c r="R115" s="26" t="s">
        <v>281</v>
      </c>
      <c r="S115" s="26" t="s">
        <v>5858</v>
      </c>
      <c r="T115" s="27">
        <v>37667</v>
      </c>
    </row>
    <row r="116" spans="1:20" s="16" customFormat="1" ht="18.75" hidden="1" customHeight="1" x14ac:dyDescent="0.2">
      <c r="A116" s="146">
        <v>6800</v>
      </c>
      <c r="B116" s="24" t="s">
        <v>5870</v>
      </c>
      <c r="C116" s="129">
        <v>729274003</v>
      </c>
      <c r="D116" s="22" t="s">
        <v>152</v>
      </c>
      <c r="E116" s="22" t="s">
        <v>5871</v>
      </c>
      <c r="F116" s="23" t="s">
        <v>27</v>
      </c>
      <c r="G116" s="23" t="s">
        <v>5823</v>
      </c>
      <c r="H116" s="23" t="s">
        <v>29</v>
      </c>
      <c r="I116" s="22"/>
      <c r="J116" s="22"/>
      <c r="K116" s="22" t="s">
        <v>5872</v>
      </c>
      <c r="L116" s="22" t="s">
        <v>5873</v>
      </c>
      <c r="M116" s="24" t="s">
        <v>51</v>
      </c>
      <c r="N116" s="25" t="s">
        <v>2901</v>
      </c>
      <c r="O116" s="25" t="s">
        <v>5874</v>
      </c>
      <c r="P116" s="26"/>
      <c r="Q116" s="25"/>
      <c r="R116" s="26" t="s">
        <v>368</v>
      </c>
      <c r="S116" s="26" t="s">
        <v>6154</v>
      </c>
      <c r="T116" s="27">
        <v>37970</v>
      </c>
    </row>
    <row r="117" spans="1:20" s="16" customFormat="1" ht="18.75" hidden="1" customHeight="1" x14ac:dyDescent="0.2">
      <c r="A117" s="147">
        <v>6830</v>
      </c>
      <c r="B117" s="17" t="s">
        <v>841</v>
      </c>
      <c r="C117" s="130">
        <v>717449002</v>
      </c>
      <c r="D117" s="15" t="s">
        <v>81</v>
      </c>
      <c r="E117" s="15" t="s">
        <v>842</v>
      </c>
      <c r="F117" s="14" t="s">
        <v>7099</v>
      </c>
      <c r="G117" s="14" t="s">
        <v>843</v>
      </c>
      <c r="H117" s="14" t="s">
        <v>7328</v>
      </c>
      <c r="I117" s="15" t="s">
        <v>844</v>
      </c>
      <c r="J117" s="15" t="s">
        <v>6421</v>
      </c>
      <c r="K117" s="15" t="s">
        <v>845</v>
      </c>
      <c r="L117" s="70" t="s">
        <v>846</v>
      </c>
      <c r="M117" s="17" t="s">
        <v>217</v>
      </c>
      <c r="N117" s="18" t="s">
        <v>501</v>
      </c>
      <c r="O117" s="18" t="s">
        <v>6422</v>
      </c>
      <c r="P117" s="39" t="s">
        <v>6423</v>
      </c>
      <c r="Q117" s="18"/>
      <c r="R117" s="19" t="s">
        <v>419</v>
      </c>
      <c r="S117" s="19" t="s">
        <v>7165</v>
      </c>
      <c r="T117" s="20">
        <v>37970</v>
      </c>
    </row>
    <row r="118" spans="1:20" s="16" customFormat="1" ht="18.75" hidden="1" customHeight="1" x14ac:dyDescent="0.2">
      <c r="A118" s="146">
        <v>6840</v>
      </c>
      <c r="B118" s="24" t="s">
        <v>5915</v>
      </c>
      <c r="C118" s="129">
        <v>815133048</v>
      </c>
      <c r="D118" s="22" t="s">
        <v>152</v>
      </c>
      <c r="E118" s="22" t="s">
        <v>153</v>
      </c>
      <c r="F118" s="23" t="s">
        <v>27</v>
      </c>
      <c r="G118" s="23" t="s">
        <v>5823</v>
      </c>
      <c r="H118" s="23" t="s">
        <v>29</v>
      </c>
      <c r="I118" s="22"/>
      <c r="J118" s="22"/>
      <c r="K118" s="22" t="s">
        <v>5916</v>
      </c>
      <c r="L118" s="22" t="s">
        <v>5917</v>
      </c>
      <c r="M118" s="24" t="s">
        <v>6171</v>
      </c>
      <c r="N118" s="25" t="s">
        <v>3942</v>
      </c>
      <c r="O118" s="25" t="s">
        <v>5918</v>
      </c>
      <c r="P118" s="26"/>
      <c r="Q118" s="25"/>
      <c r="R118" s="26">
        <v>93910</v>
      </c>
      <c r="S118" s="26" t="s">
        <v>5863</v>
      </c>
      <c r="T118" s="27">
        <v>38159</v>
      </c>
    </row>
    <row r="119" spans="1:20" s="16" customFormat="1" ht="18.75" hidden="1" customHeight="1" x14ac:dyDescent="0.2">
      <c r="A119" s="146">
        <v>6850</v>
      </c>
      <c r="B119" s="103" t="s">
        <v>2108</v>
      </c>
      <c r="C119" s="132">
        <v>718429005</v>
      </c>
      <c r="D119" s="22" t="s">
        <v>1566</v>
      </c>
      <c r="E119" s="22" t="s">
        <v>2109</v>
      </c>
      <c r="F119" s="23" t="s">
        <v>2110</v>
      </c>
      <c r="G119" s="23" t="s">
        <v>2111</v>
      </c>
      <c r="H119" s="23" t="s">
        <v>2112</v>
      </c>
      <c r="I119" s="22" t="s">
        <v>27</v>
      </c>
      <c r="J119" s="22" t="s">
        <v>2113</v>
      </c>
      <c r="K119" s="22" t="s">
        <v>2114</v>
      </c>
      <c r="L119" s="22" t="s">
        <v>2115</v>
      </c>
      <c r="M119" s="24" t="s">
        <v>50</v>
      </c>
      <c r="N119" s="25" t="s">
        <v>2117</v>
      </c>
      <c r="O119" s="25"/>
      <c r="P119" s="26" t="s">
        <v>2116</v>
      </c>
      <c r="Q119" s="25"/>
      <c r="R119" s="26">
        <v>93401</v>
      </c>
      <c r="S119" s="26" t="s">
        <v>2118</v>
      </c>
      <c r="T119" s="27">
        <v>37970</v>
      </c>
    </row>
    <row r="120" spans="1:20" s="16" customFormat="1" ht="18.75" hidden="1" customHeight="1" x14ac:dyDescent="0.2">
      <c r="A120" s="146">
        <v>6860</v>
      </c>
      <c r="B120" s="24" t="s">
        <v>2359</v>
      </c>
      <c r="C120" s="129">
        <v>710993009</v>
      </c>
      <c r="D120" s="22" t="s">
        <v>1579</v>
      </c>
      <c r="E120" s="22" t="s">
        <v>2360</v>
      </c>
      <c r="F120" s="23" t="s">
        <v>2361</v>
      </c>
      <c r="G120" s="23" t="s">
        <v>2362</v>
      </c>
      <c r="H120" s="23" t="s">
        <v>2363</v>
      </c>
      <c r="I120" s="22" t="s">
        <v>2364</v>
      </c>
      <c r="J120" s="22" t="s">
        <v>2365</v>
      </c>
      <c r="K120" s="22" t="s">
        <v>2366</v>
      </c>
      <c r="L120" s="22" t="s">
        <v>2368</v>
      </c>
      <c r="M120" s="25" t="s">
        <v>50</v>
      </c>
      <c r="N120" s="25" t="s">
        <v>1489</v>
      </c>
      <c r="O120" s="25" t="s">
        <v>2367</v>
      </c>
      <c r="P120" s="26"/>
      <c r="Q120" s="25"/>
      <c r="R120" s="26" t="s">
        <v>92</v>
      </c>
      <c r="S120" s="26" t="s">
        <v>2370</v>
      </c>
      <c r="T120" s="27">
        <v>37970</v>
      </c>
    </row>
    <row r="121" spans="1:20" s="16" customFormat="1" ht="18.75" hidden="1" customHeight="1" x14ac:dyDescent="0.2">
      <c r="A121" s="146">
        <v>6861</v>
      </c>
      <c r="B121" s="24" t="s">
        <v>304</v>
      </c>
      <c r="C121" s="129">
        <v>706363009</v>
      </c>
      <c r="D121" s="22" t="s">
        <v>245</v>
      </c>
      <c r="E121" s="22" t="s">
        <v>305</v>
      </c>
      <c r="F121" s="23" t="s">
        <v>27</v>
      </c>
      <c r="G121" s="23" t="s">
        <v>247</v>
      </c>
      <c r="H121" s="23" t="s">
        <v>29</v>
      </c>
      <c r="I121" s="22"/>
      <c r="J121" s="22"/>
      <c r="K121" s="22" t="s">
        <v>306</v>
      </c>
      <c r="L121" s="22" t="s">
        <v>308</v>
      </c>
      <c r="M121" s="24" t="s">
        <v>6168</v>
      </c>
      <c r="N121" s="25" t="s">
        <v>310</v>
      </c>
      <c r="O121" s="25" t="s">
        <v>309</v>
      </c>
      <c r="P121" s="26" t="s">
        <v>307</v>
      </c>
      <c r="Q121" s="25"/>
      <c r="R121" s="26" t="s">
        <v>251</v>
      </c>
      <c r="S121" s="26" t="s">
        <v>311</v>
      </c>
      <c r="T121" s="27">
        <v>37970</v>
      </c>
    </row>
    <row r="122" spans="1:20" s="16" customFormat="1" ht="18.75" hidden="1" customHeight="1" x14ac:dyDescent="0.2">
      <c r="A122" s="146">
        <v>6862</v>
      </c>
      <c r="B122" s="24" t="s">
        <v>2278</v>
      </c>
      <c r="C122" s="129">
        <v>717538005</v>
      </c>
      <c r="D122" s="22" t="s">
        <v>1579</v>
      </c>
      <c r="E122" s="22" t="s">
        <v>2279</v>
      </c>
      <c r="F122" s="23" t="s">
        <v>6582</v>
      </c>
      <c r="G122" s="23" t="s">
        <v>2280</v>
      </c>
      <c r="H122" s="23" t="s">
        <v>2281</v>
      </c>
      <c r="I122" s="22" t="s">
        <v>186</v>
      </c>
      <c r="J122" s="22" t="s">
        <v>2284</v>
      </c>
      <c r="K122" s="22" t="s">
        <v>2285</v>
      </c>
      <c r="L122" s="22" t="s">
        <v>2282</v>
      </c>
      <c r="M122" s="24" t="s">
        <v>6169</v>
      </c>
      <c r="N122" s="25" t="s">
        <v>2286</v>
      </c>
      <c r="O122" s="25" t="s">
        <v>2283</v>
      </c>
      <c r="P122" s="26"/>
      <c r="Q122" s="25"/>
      <c r="R122" s="26">
        <v>93401</v>
      </c>
      <c r="S122" s="31" t="s">
        <v>7589</v>
      </c>
      <c r="T122" s="27">
        <v>37970</v>
      </c>
    </row>
    <row r="123" spans="1:20" s="16" customFormat="1" ht="18.75" hidden="1" customHeight="1" x14ac:dyDescent="0.2">
      <c r="A123" s="146">
        <v>6863</v>
      </c>
      <c r="B123" s="24" t="s">
        <v>5811</v>
      </c>
      <c r="C123" s="129">
        <v>651078105</v>
      </c>
      <c r="D123" s="22" t="s">
        <v>152</v>
      </c>
      <c r="E123" s="22" t="s">
        <v>5807</v>
      </c>
      <c r="F123" s="23" t="s">
        <v>27</v>
      </c>
      <c r="G123" s="23" t="s">
        <v>154</v>
      </c>
      <c r="H123" s="23" t="s">
        <v>29</v>
      </c>
      <c r="I123" s="22"/>
      <c r="J123" s="22"/>
      <c r="K123" s="22" t="s">
        <v>5812</v>
      </c>
      <c r="L123" s="22" t="s">
        <v>5813</v>
      </c>
      <c r="M123" s="24" t="s">
        <v>6171</v>
      </c>
      <c r="N123" s="25" t="s">
        <v>5814</v>
      </c>
      <c r="O123" s="25"/>
      <c r="P123" s="26"/>
      <c r="Q123" s="25"/>
      <c r="R123" s="26">
        <v>93910</v>
      </c>
      <c r="S123" s="26" t="s">
        <v>5815</v>
      </c>
      <c r="T123" s="27">
        <v>37970</v>
      </c>
    </row>
    <row r="124" spans="1:20" s="16" customFormat="1" ht="18.75" hidden="1" customHeight="1" x14ac:dyDescent="0.2">
      <c r="A124" s="146">
        <v>6864</v>
      </c>
      <c r="B124" s="24" t="s">
        <v>2028</v>
      </c>
      <c r="C124" s="129">
        <v>721476006</v>
      </c>
      <c r="D124" s="22" t="s">
        <v>1658</v>
      </c>
      <c r="E124" s="22" t="s">
        <v>2029</v>
      </c>
      <c r="F124" s="23" t="s">
        <v>2030</v>
      </c>
      <c r="G124" s="23" t="s">
        <v>2030</v>
      </c>
      <c r="H124" s="23" t="s">
        <v>2031</v>
      </c>
      <c r="I124" s="22" t="s">
        <v>1112</v>
      </c>
      <c r="J124" s="22" t="s">
        <v>2032</v>
      </c>
      <c r="K124" s="22" t="s">
        <v>2033</v>
      </c>
      <c r="L124" s="22" t="s">
        <v>2035</v>
      </c>
      <c r="M124" s="24" t="s">
        <v>6222</v>
      </c>
      <c r="N124" s="25" t="s">
        <v>2037</v>
      </c>
      <c r="O124" s="25" t="s">
        <v>2036</v>
      </c>
      <c r="P124" s="26" t="s">
        <v>2034</v>
      </c>
      <c r="Q124" s="25"/>
      <c r="R124" s="26">
        <v>93910</v>
      </c>
      <c r="S124" s="31" t="s">
        <v>7147</v>
      </c>
      <c r="T124" s="27">
        <v>37970</v>
      </c>
    </row>
    <row r="125" spans="1:20" s="16" customFormat="1" ht="18.75" hidden="1" customHeight="1" x14ac:dyDescent="0.2">
      <c r="A125" s="146">
        <v>6866</v>
      </c>
      <c r="B125" s="24" t="s">
        <v>587</v>
      </c>
      <c r="C125" s="129">
        <v>719926002</v>
      </c>
      <c r="D125" s="22" t="s">
        <v>53</v>
      </c>
      <c r="E125" s="22" t="s">
        <v>588</v>
      </c>
      <c r="F125" s="23" t="s">
        <v>6669</v>
      </c>
      <c r="G125" s="23" t="s">
        <v>589</v>
      </c>
      <c r="H125" s="23" t="s">
        <v>6670</v>
      </c>
      <c r="I125" s="22" t="s">
        <v>590</v>
      </c>
      <c r="J125" s="22" t="s">
        <v>6671</v>
      </c>
      <c r="K125" s="22" t="s">
        <v>591</v>
      </c>
      <c r="L125" s="30" t="s">
        <v>6929</v>
      </c>
      <c r="M125" s="24" t="s">
        <v>6168</v>
      </c>
      <c r="N125" s="25" t="s">
        <v>592</v>
      </c>
      <c r="O125" s="25" t="s">
        <v>6672</v>
      </c>
      <c r="P125" s="26" t="s">
        <v>6673</v>
      </c>
      <c r="Q125" s="25"/>
      <c r="R125" s="26" t="s">
        <v>419</v>
      </c>
      <c r="S125" s="31" t="s">
        <v>6933</v>
      </c>
      <c r="T125" s="27">
        <v>37970</v>
      </c>
    </row>
    <row r="126" spans="1:20" s="16" customFormat="1" ht="18.75" hidden="1" customHeight="1" x14ac:dyDescent="0.2">
      <c r="A126" s="146">
        <v>6870</v>
      </c>
      <c r="B126" s="24" t="s">
        <v>1415</v>
      </c>
      <c r="C126" s="129">
        <v>717461002</v>
      </c>
      <c r="D126" s="22" t="s">
        <v>81</v>
      </c>
      <c r="E126" s="22" t="s">
        <v>1416</v>
      </c>
      <c r="F126" s="23" t="s">
        <v>1417</v>
      </c>
      <c r="G126" s="23" t="s">
        <v>1418</v>
      </c>
      <c r="H126" s="23" t="s">
        <v>1419</v>
      </c>
      <c r="I126" s="22" t="s">
        <v>1420</v>
      </c>
      <c r="J126" s="22" t="s">
        <v>1421</v>
      </c>
      <c r="K126" s="22" t="s">
        <v>1422</v>
      </c>
      <c r="L126" s="22" t="s">
        <v>1423</v>
      </c>
      <c r="M126" s="24" t="s">
        <v>630</v>
      </c>
      <c r="N126" s="25" t="s">
        <v>462</v>
      </c>
      <c r="O126" s="25" t="s">
        <v>1424</v>
      </c>
      <c r="P126" s="26"/>
      <c r="Q126" s="25"/>
      <c r="R126" s="26">
        <v>93401</v>
      </c>
      <c r="S126" s="26" t="s">
        <v>1425</v>
      </c>
      <c r="T126" s="27">
        <v>37970</v>
      </c>
    </row>
    <row r="127" spans="1:20" s="16" customFormat="1" ht="18.75" hidden="1" customHeight="1" x14ac:dyDescent="0.2">
      <c r="A127" s="147">
        <v>6871</v>
      </c>
      <c r="B127" s="17" t="s">
        <v>465</v>
      </c>
      <c r="C127" s="130">
        <v>715787008</v>
      </c>
      <c r="D127" s="15" t="s">
        <v>53</v>
      </c>
      <c r="E127" s="15" t="s">
        <v>466</v>
      </c>
      <c r="F127" s="14" t="s">
        <v>8129</v>
      </c>
      <c r="G127" s="14" t="s">
        <v>467</v>
      </c>
      <c r="H127" s="14" t="s">
        <v>8130</v>
      </c>
      <c r="I127" s="15" t="s">
        <v>68</v>
      </c>
      <c r="J127" s="15" t="s">
        <v>8131</v>
      </c>
      <c r="K127" s="15" t="s">
        <v>8132</v>
      </c>
      <c r="L127" s="15" t="s">
        <v>468</v>
      </c>
      <c r="M127" s="17" t="s">
        <v>50</v>
      </c>
      <c r="N127" s="18" t="s">
        <v>469</v>
      </c>
      <c r="O127" s="18" t="s">
        <v>8133</v>
      </c>
      <c r="P127" s="39" t="s">
        <v>8134</v>
      </c>
      <c r="Q127" s="18"/>
      <c r="R127" s="19" t="s">
        <v>470</v>
      </c>
      <c r="S127" s="19" t="s">
        <v>8135</v>
      </c>
      <c r="T127" s="20">
        <v>37970</v>
      </c>
    </row>
    <row r="128" spans="1:20" s="16" customFormat="1" ht="18.75" hidden="1" customHeight="1" x14ac:dyDescent="0.2">
      <c r="A128" s="147">
        <v>6872</v>
      </c>
      <c r="B128" s="17" t="s">
        <v>3898</v>
      </c>
      <c r="C128" s="130">
        <v>690734001</v>
      </c>
      <c r="D128" s="15" t="s">
        <v>2854</v>
      </c>
      <c r="E128" s="15" t="s">
        <v>2871</v>
      </c>
      <c r="F128" s="14" t="s">
        <v>27</v>
      </c>
      <c r="G128" s="14" t="s">
        <v>2872</v>
      </c>
      <c r="H128" s="15"/>
      <c r="I128" s="15"/>
      <c r="J128" s="15"/>
      <c r="K128" s="15" t="s">
        <v>3900</v>
      </c>
      <c r="L128" s="14" t="s">
        <v>3899</v>
      </c>
      <c r="M128" s="17" t="s">
        <v>630</v>
      </c>
      <c r="N128" s="18" t="s">
        <v>3901</v>
      </c>
      <c r="O128" s="18"/>
      <c r="P128" s="19"/>
      <c r="Q128" s="18"/>
      <c r="R128" s="19">
        <v>91001</v>
      </c>
      <c r="S128" s="19" t="s">
        <v>3269</v>
      </c>
      <c r="T128" s="20">
        <v>38159</v>
      </c>
    </row>
    <row r="129" spans="1:20" s="16" customFormat="1" ht="18.75" hidden="1" customHeight="1" x14ac:dyDescent="0.2">
      <c r="A129" s="146">
        <v>6873</v>
      </c>
      <c r="B129" s="24" t="s">
        <v>621</v>
      </c>
      <c r="C129" s="129">
        <v>708168009</v>
      </c>
      <c r="D129" s="22" t="s">
        <v>602</v>
      </c>
      <c r="E129" s="22" t="s">
        <v>622</v>
      </c>
      <c r="F129" s="23" t="s">
        <v>27</v>
      </c>
      <c r="G129" s="23" t="s">
        <v>604</v>
      </c>
      <c r="H129" s="23" t="s">
        <v>623</v>
      </c>
      <c r="I129" s="22" t="s">
        <v>624</v>
      </c>
      <c r="J129" s="22" t="s">
        <v>625</v>
      </c>
      <c r="K129" s="22" t="s">
        <v>626</v>
      </c>
      <c r="L129" s="22" t="s">
        <v>628</v>
      </c>
      <c r="M129" s="24" t="s">
        <v>630</v>
      </c>
      <c r="N129" s="25" t="s">
        <v>629</v>
      </c>
      <c r="O129" s="25" t="s">
        <v>6294</v>
      </c>
      <c r="P129" s="26" t="s">
        <v>627</v>
      </c>
      <c r="Q129" s="25"/>
      <c r="R129" s="26">
        <v>91001</v>
      </c>
      <c r="S129" s="26" t="s">
        <v>620</v>
      </c>
      <c r="T129" s="27">
        <v>37970</v>
      </c>
    </row>
    <row r="130" spans="1:20" s="16" customFormat="1" ht="18.75" hidden="1" customHeight="1" x14ac:dyDescent="0.2">
      <c r="A130" s="146">
        <v>6876</v>
      </c>
      <c r="B130" s="24" t="s">
        <v>3115</v>
      </c>
      <c r="C130" s="129">
        <v>691201007</v>
      </c>
      <c r="D130" s="22" t="s">
        <v>2854</v>
      </c>
      <c r="E130" s="22" t="s">
        <v>2871</v>
      </c>
      <c r="F130" s="23" t="s">
        <v>27</v>
      </c>
      <c r="G130" s="23" t="s">
        <v>2872</v>
      </c>
      <c r="H130" s="23" t="s">
        <v>29</v>
      </c>
      <c r="I130" s="22"/>
      <c r="J130" s="22"/>
      <c r="K130" s="22" t="s">
        <v>3116</v>
      </c>
      <c r="L130" s="22" t="s">
        <v>3117</v>
      </c>
      <c r="M130" s="24" t="s">
        <v>6171</v>
      </c>
      <c r="N130" s="25" t="s">
        <v>3118</v>
      </c>
      <c r="O130" s="25"/>
      <c r="P130" s="26"/>
      <c r="Q130" s="25"/>
      <c r="R130" s="26">
        <v>91001</v>
      </c>
      <c r="S130" s="26" t="s">
        <v>3119</v>
      </c>
      <c r="T130" s="27">
        <v>37970</v>
      </c>
    </row>
    <row r="131" spans="1:20" s="16" customFormat="1" ht="18.75" hidden="1" customHeight="1" x14ac:dyDescent="0.2">
      <c r="A131" s="146">
        <v>6877</v>
      </c>
      <c r="B131" s="24" t="s">
        <v>5806</v>
      </c>
      <c r="C131" s="129">
        <v>821589088</v>
      </c>
      <c r="D131" s="22" t="s">
        <v>152</v>
      </c>
      <c r="E131" s="22" t="s">
        <v>5807</v>
      </c>
      <c r="F131" s="23" t="s">
        <v>27</v>
      </c>
      <c r="G131" s="23" t="s">
        <v>154</v>
      </c>
      <c r="H131" s="23" t="s">
        <v>29</v>
      </c>
      <c r="I131" s="22"/>
      <c r="J131" s="22"/>
      <c r="K131" s="22" t="s">
        <v>5808</v>
      </c>
      <c r="L131" s="22" t="s">
        <v>5809</v>
      </c>
      <c r="M131" s="24" t="s">
        <v>51</v>
      </c>
      <c r="N131" s="25" t="s">
        <v>5414</v>
      </c>
      <c r="O131" s="25"/>
      <c r="P131" s="26"/>
      <c r="Q131" s="25"/>
      <c r="R131" s="26" t="s">
        <v>5810</v>
      </c>
      <c r="S131" s="88" t="s">
        <v>6155</v>
      </c>
      <c r="T131" s="27">
        <v>37970</v>
      </c>
    </row>
    <row r="132" spans="1:20" s="16" customFormat="1" ht="18.75" hidden="1" customHeight="1" x14ac:dyDescent="0.2">
      <c r="A132" s="146">
        <v>6879</v>
      </c>
      <c r="B132" s="24" t="s">
        <v>5895</v>
      </c>
      <c r="C132" s="129" t="s">
        <v>7872</v>
      </c>
      <c r="D132" s="22" t="s">
        <v>152</v>
      </c>
      <c r="E132" s="22" t="s">
        <v>5896</v>
      </c>
      <c r="F132" s="23" t="s">
        <v>5897</v>
      </c>
      <c r="G132" s="23" t="s">
        <v>5823</v>
      </c>
      <c r="H132" s="23" t="s">
        <v>29</v>
      </c>
      <c r="I132" s="22"/>
      <c r="J132" s="22"/>
      <c r="K132" s="22" t="s">
        <v>5898</v>
      </c>
      <c r="L132" s="22" t="s">
        <v>5899</v>
      </c>
      <c r="M132" s="24" t="s">
        <v>630</v>
      </c>
      <c r="N132" s="25" t="s">
        <v>5901</v>
      </c>
      <c r="O132" s="25" t="s">
        <v>5900</v>
      </c>
      <c r="P132" s="26"/>
      <c r="Q132" s="25"/>
      <c r="R132" s="26" t="s">
        <v>281</v>
      </c>
      <c r="S132" s="26" t="s">
        <v>5902</v>
      </c>
      <c r="T132" s="27">
        <v>37970</v>
      </c>
    </row>
    <row r="133" spans="1:20" s="16" customFormat="1" ht="18.75" hidden="1" customHeight="1" x14ac:dyDescent="0.2">
      <c r="A133" s="147">
        <v>6880</v>
      </c>
      <c r="B133" s="17" t="s">
        <v>6827</v>
      </c>
      <c r="C133" s="130">
        <v>705528004</v>
      </c>
      <c r="D133" s="15" t="s">
        <v>1566</v>
      </c>
      <c r="E133" s="15" t="s">
        <v>1756</v>
      </c>
      <c r="F133" s="14" t="s">
        <v>7749</v>
      </c>
      <c r="G133" s="14" t="s">
        <v>1757</v>
      </c>
      <c r="H133" s="14" t="s">
        <v>7751</v>
      </c>
      <c r="I133" s="15" t="s">
        <v>7752</v>
      </c>
      <c r="J133" s="15" t="s">
        <v>7753</v>
      </c>
      <c r="K133" s="15" t="s">
        <v>1758</v>
      </c>
      <c r="L133" s="15" t="s">
        <v>1760</v>
      </c>
      <c r="M133" s="17" t="s">
        <v>6171</v>
      </c>
      <c r="N133" s="18" t="s">
        <v>1013</v>
      </c>
      <c r="O133" s="18" t="s">
        <v>7750</v>
      </c>
      <c r="P133" s="19" t="s">
        <v>1759</v>
      </c>
      <c r="Q133" s="18"/>
      <c r="R133" s="19">
        <v>93401</v>
      </c>
      <c r="S133" s="19" t="s">
        <v>7072</v>
      </c>
      <c r="T133" s="20">
        <v>37970</v>
      </c>
    </row>
    <row r="134" spans="1:20" s="16" customFormat="1" ht="18.75" hidden="1" customHeight="1" x14ac:dyDescent="0.2">
      <c r="A134" s="146">
        <v>6885</v>
      </c>
      <c r="B134" s="24" t="s">
        <v>1999</v>
      </c>
      <c r="C134" s="129">
        <v>715814005</v>
      </c>
      <c r="D134" s="22" t="s">
        <v>1566</v>
      </c>
      <c r="E134" s="22" t="s">
        <v>2000</v>
      </c>
      <c r="F134" s="23" t="s">
        <v>2001</v>
      </c>
      <c r="G134" s="23" t="s">
        <v>2002</v>
      </c>
      <c r="H134" s="23" t="s">
        <v>2003</v>
      </c>
      <c r="I134" s="22" t="s">
        <v>726</v>
      </c>
      <c r="J134" s="22" t="s">
        <v>2004</v>
      </c>
      <c r="K134" s="22" t="s">
        <v>2005</v>
      </c>
      <c r="L134" s="22" t="s">
        <v>2007</v>
      </c>
      <c r="M134" s="25" t="s">
        <v>50</v>
      </c>
      <c r="N134" s="25" t="s">
        <v>730</v>
      </c>
      <c r="O134" s="25" t="s">
        <v>2008</v>
      </c>
      <c r="P134" s="26" t="s">
        <v>2006</v>
      </c>
      <c r="Q134" s="25"/>
      <c r="R134" s="26">
        <v>93401</v>
      </c>
      <c r="S134" s="26" t="s">
        <v>2009</v>
      </c>
      <c r="T134" s="27">
        <v>37970</v>
      </c>
    </row>
    <row r="135" spans="1:20" s="16" customFormat="1" ht="18.75" hidden="1" customHeight="1" x14ac:dyDescent="0.2">
      <c r="A135" s="146">
        <v>6889</v>
      </c>
      <c r="B135" s="24" t="s">
        <v>711</v>
      </c>
      <c r="C135" s="129">
        <v>721291006</v>
      </c>
      <c r="D135" s="22" t="s">
        <v>712</v>
      </c>
      <c r="E135" s="22" t="s">
        <v>713</v>
      </c>
      <c r="F135" s="23" t="s">
        <v>714</v>
      </c>
      <c r="G135" s="23" t="s">
        <v>715</v>
      </c>
      <c r="H135" s="23" t="s">
        <v>716</v>
      </c>
      <c r="I135" s="22" t="s">
        <v>708</v>
      </c>
      <c r="J135" s="22" t="s">
        <v>717</v>
      </c>
      <c r="K135" s="22" t="s">
        <v>718</v>
      </c>
      <c r="L135" s="22" t="s">
        <v>720</v>
      </c>
      <c r="M135" s="24" t="s">
        <v>344</v>
      </c>
      <c r="N135" s="25" t="s">
        <v>722</v>
      </c>
      <c r="O135" s="25" t="s">
        <v>721</v>
      </c>
      <c r="P135" s="26" t="s">
        <v>719</v>
      </c>
      <c r="Q135" s="25"/>
      <c r="R135" s="26" t="s">
        <v>419</v>
      </c>
      <c r="S135" s="26" t="s">
        <v>723</v>
      </c>
      <c r="T135" s="27">
        <v>37970</v>
      </c>
    </row>
    <row r="136" spans="1:20" s="16" customFormat="1" ht="18.75" hidden="1" customHeight="1" x14ac:dyDescent="0.2">
      <c r="A136" s="146">
        <v>6890</v>
      </c>
      <c r="B136" s="24" t="s">
        <v>6025</v>
      </c>
      <c r="C136" s="129">
        <v>609100001</v>
      </c>
      <c r="D136" s="22" t="s">
        <v>6026</v>
      </c>
      <c r="E136" s="22" t="s">
        <v>6027</v>
      </c>
      <c r="F136" s="23" t="s">
        <v>1700</v>
      </c>
      <c r="G136" s="23" t="s">
        <v>6028</v>
      </c>
      <c r="H136" s="23" t="s">
        <v>29</v>
      </c>
      <c r="I136" s="22"/>
      <c r="J136" s="22"/>
      <c r="K136" s="22" t="s">
        <v>6786</v>
      </c>
      <c r="L136" s="22" t="s">
        <v>6029</v>
      </c>
      <c r="M136" s="24" t="s">
        <v>50</v>
      </c>
      <c r="N136" s="24" t="s">
        <v>730</v>
      </c>
      <c r="O136" s="25">
        <v>229781046</v>
      </c>
      <c r="P136" s="38" t="s">
        <v>6616</v>
      </c>
      <c r="Q136" s="25"/>
      <c r="R136" s="26">
        <v>93105</v>
      </c>
      <c r="S136" s="31" t="s">
        <v>7378</v>
      </c>
      <c r="T136" s="27">
        <v>37970</v>
      </c>
    </row>
    <row r="137" spans="1:20" s="16" customFormat="1" ht="18.75" hidden="1" customHeight="1" x14ac:dyDescent="0.2">
      <c r="A137" s="147">
        <v>6897</v>
      </c>
      <c r="B137" s="17" t="s">
        <v>4223</v>
      </c>
      <c r="C137" s="130" t="s">
        <v>7853</v>
      </c>
      <c r="D137" s="15" t="s">
        <v>81</v>
      </c>
      <c r="E137" s="15" t="s">
        <v>4224</v>
      </c>
      <c r="F137" s="14" t="s">
        <v>7500</v>
      </c>
      <c r="G137" s="14" t="s">
        <v>4225</v>
      </c>
      <c r="H137" s="14" t="s">
        <v>7501</v>
      </c>
      <c r="I137" s="15" t="s">
        <v>4226</v>
      </c>
      <c r="J137" s="15" t="s">
        <v>7502</v>
      </c>
      <c r="K137" s="15" t="s">
        <v>7504</v>
      </c>
      <c r="L137" s="15" t="s">
        <v>4227</v>
      </c>
      <c r="M137" s="17" t="s">
        <v>50</v>
      </c>
      <c r="N137" s="18" t="s">
        <v>3485</v>
      </c>
      <c r="O137" s="18" t="s">
        <v>4228</v>
      </c>
      <c r="P137" s="39" t="s">
        <v>6643</v>
      </c>
      <c r="Q137" s="18"/>
      <c r="R137" s="19" t="s">
        <v>419</v>
      </c>
      <c r="S137" s="19" t="s">
        <v>7503</v>
      </c>
      <c r="T137" s="20">
        <v>37970</v>
      </c>
    </row>
    <row r="138" spans="1:20" s="16" customFormat="1" ht="18.75" hidden="1" customHeight="1" x14ac:dyDescent="0.2">
      <c r="A138" s="147">
        <v>6899</v>
      </c>
      <c r="B138" s="17" t="s">
        <v>900</v>
      </c>
      <c r="C138" s="130">
        <v>719365000</v>
      </c>
      <c r="D138" s="15" t="s">
        <v>81</v>
      </c>
      <c r="E138" s="15" t="s">
        <v>901</v>
      </c>
      <c r="F138" s="14" t="s">
        <v>7773</v>
      </c>
      <c r="G138" s="14" t="s">
        <v>902</v>
      </c>
      <c r="H138" s="14" t="s">
        <v>6812</v>
      </c>
      <c r="I138" s="15" t="s">
        <v>903</v>
      </c>
      <c r="J138" s="15" t="s">
        <v>904</v>
      </c>
      <c r="K138" s="15" t="s">
        <v>6813</v>
      </c>
      <c r="L138" s="15" t="s">
        <v>905</v>
      </c>
      <c r="M138" s="17" t="s">
        <v>50</v>
      </c>
      <c r="N138" s="18" t="s">
        <v>906</v>
      </c>
      <c r="O138" s="18" t="s">
        <v>6814</v>
      </c>
      <c r="P138" s="39" t="s">
        <v>6815</v>
      </c>
      <c r="Q138" s="18"/>
      <c r="R138" s="19" t="s">
        <v>419</v>
      </c>
      <c r="S138" s="19" t="s">
        <v>7781</v>
      </c>
      <c r="T138" s="20">
        <v>37970</v>
      </c>
    </row>
    <row r="139" spans="1:20" s="16" customFormat="1" ht="18.75" hidden="1" customHeight="1" x14ac:dyDescent="0.2">
      <c r="A139" s="147">
        <v>6900</v>
      </c>
      <c r="B139" s="17" t="s">
        <v>807</v>
      </c>
      <c r="C139" s="130" t="s">
        <v>7799</v>
      </c>
      <c r="D139" s="15" t="s">
        <v>53</v>
      </c>
      <c r="E139" s="15" t="s">
        <v>808</v>
      </c>
      <c r="F139" s="14" t="s">
        <v>7105</v>
      </c>
      <c r="G139" s="14" t="s">
        <v>809</v>
      </c>
      <c r="H139" s="14" t="s">
        <v>7106</v>
      </c>
      <c r="I139" s="15" t="s">
        <v>6738</v>
      </c>
      <c r="J139" s="15" t="s">
        <v>6739</v>
      </c>
      <c r="K139" s="15" t="s">
        <v>810</v>
      </c>
      <c r="L139" s="15" t="s">
        <v>6593</v>
      </c>
      <c r="M139" s="17" t="s">
        <v>630</v>
      </c>
      <c r="N139" s="18" t="s">
        <v>811</v>
      </c>
      <c r="O139" s="18" t="s">
        <v>812</v>
      </c>
      <c r="P139" s="19" t="s">
        <v>813</v>
      </c>
      <c r="Q139" s="18"/>
      <c r="R139" s="19">
        <v>93401</v>
      </c>
      <c r="S139" s="19" t="s">
        <v>7168</v>
      </c>
      <c r="T139" s="20">
        <v>37970</v>
      </c>
    </row>
    <row r="140" spans="1:20" s="16" customFormat="1" ht="18.75" hidden="1" customHeight="1" x14ac:dyDescent="0.2">
      <c r="A140" s="146">
        <v>6901</v>
      </c>
      <c r="B140" s="24" t="s">
        <v>5864</v>
      </c>
      <c r="C140" s="129">
        <v>707155000</v>
      </c>
      <c r="D140" s="22" t="s">
        <v>152</v>
      </c>
      <c r="E140" s="22" t="s">
        <v>5865</v>
      </c>
      <c r="F140" s="23" t="s">
        <v>5866</v>
      </c>
      <c r="G140" s="23" t="s">
        <v>5823</v>
      </c>
      <c r="H140" s="23" t="s">
        <v>29</v>
      </c>
      <c r="I140" s="22"/>
      <c r="J140" s="22"/>
      <c r="K140" s="22" t="s">
        <v>5867</v>
      </c>
      <c r="L140" s="22" t="s">
        <v>5868</v>
      </c>
      <c r="M140" s="24" t="s">
        <v>6166</v>
      </c>
      <c r="N140" s="25" t="s">
        <v>1725</v>
      </c>
      <c r="O140" s="25"/>
      <c r="P140" s="26"/>
      <c r="Q140" s="25"/>
      <c r="R140" s="26">
        <v>93910</v>
      </c>
      <c r="S140" s="26" t="s">
        <v>5869</v>
      </c>
      <c r="T140" s="27">
        <v>37970</v>
      </c>
    </row>
    <row r="141" spans="1:20" s="16" customFormat="1" ht="18.75" hidden="1" customHeight="1" x14ac:dyDescent="0.2">
      <c r="A141" s="146">
        <v>6902</v>
      </c>
      <c r="B141" s="22" t="s">
        <v>65</v>
      </c>
      <c r="C141" s="129">
        <v>700516008</v>
      </c>
      <c r="D141" s="22" t="s">
        <v>53</v>
      </c>
      <c r="E141" s="22" t="s">
        <v>66</v>
      </c>
      <c r="F141" s="29" t="s">
        <v>7230</v>
      </c>
      <c r="G141" s="23" t="s">
        <v>67</v>
      </c>
      <c r="H141" s="29" t="s">
        <v>7728</v>
      </c>
      <c r="I141" s="22" t="s">
        <v>68</v>
      </c>
      <c r="J141" s="30" t="s">
        <v>7729</v>
      </c>
      <c r="K141" s="30" t="s">
        <v>7231</v>
      </c>
      <c r="L141" s="22" t="s">
        <v>69</v>
      </c>
      <c r="M141" s="24" t="s">
        <v>50</v>
      </c>
      <c r="N141" s="25" t="s">
        <v>70</v>
      </c>
      <c r="O141" s="25" t="s">
        <v>71</v>
      </c>
      <c r="P141" s="26" t="s">
        <v>72</v>
      </c>
      <c r="Q141" s="25" t="s">
        <v>6233</v>
      </c>
      <c r="R141" s="26">
        <v>93401</v>
      </c>
      <c r="S141" s="31" t="s">
        <v>7233</v>
      </c>
      <c r="T141" s="27">
        <v>37970</v>
      </c>
    </row>
    <row r="142" spans="1:20" s="16" customFormat="1" ht="18.75" hidden="1" customHeight="1" x14ac:dyDescent="0.2">
      <c r="A142" s="146">
        <v>6903</v>
      </c>
      <c r="B142" s="24" t="s">
        <v>893</v>
      </c>
      <c r="C142" s="129">
        <v>725997000</v>
      </c>
      <c r="D142" s="22" t="s">
        <v>81</v>
      </c>
      <c r="E142" s="22" t="s">
        <v>894</v>
      </c>
      <c r="F142" s="23" t="s">
        <v>8249</v>
      </c>
      <c r="G142" s="23" t="s">
        <v>895</v>
      </c>
      <c r="H142" s="29" t="s">
        <v>8148</v>
      </c>
      <c r="I142" s="22" t="s">
        <v>135</v>
      </c>
      <c r="J142" s="30" t="s">
        <v>8149</v>
      </c>
      <c r="K142" s="22" t="s">
        <v>896</v>
      </c>
      <c r="L142" s="22" t="s">
        <v>897</v>
      </c>
      <c r="M142" s="24" t="s">
        <v>898</v>
      </c>
      <c r="N142" s="25" t="s">
        <v>899</v>
      </c>
      <c r="O142" s="25"/>
      <c r="P142" s="26"/>
      <c r="Q142" s="25"/>
      <c r="R142" s="26" t="s">
        <v>419</v>
      </c>
      <c r="S142" s="31" t="s">
        <v>8150</v>
      </c>
      <c r="T142" s="27">
        <v>37970</v>
      </c>
    </row>
    <row r="143" spans="1:20" s="16" customFormat="1" ht="18.75" hidden="1" customHeight="1" x14ac:dyDescent="0.2">
      <c r="A143" s="146">
        <v>6904</v>
      </c>
      <c r="B143" s="24" t="s">
        <v>5786</v>
      </c>
      <c r="C143" s="129">
        <v>700414000</v>
      </c>
      <c r="D143" s="22" t="s">
        <v>298</v>
      </c>
      <c r="E143" s="22" t="s">
        <v>153</v>
      </c>
      <c r="F143" s="23" t="s">
        <v>1700</v>
      </c>
      <c r="G143" s="23" t="s">
        <v>5787</v>
      </c>
      <c r="H143" s="23" t="s">
        <v>29</v>
      </c>
      <c r="I143" s="22"/>
      <c r="J143" s="22"/>
      <c r="K143" s="22" t="s">
        <v>5788</v>
      </c>
      <c r="L143" s="22" t="s">
        <v>5789</v>
      </c>
      <c r="M143" s="24" t="s">
        <v>50</v>
      </c>
      <c r="N143" s="25" t="s">
        <v>5328</v>
      </c>
      <c r="O143" s="25" t="s">
        <v>5790</v>
      </c>
      <c r="P143" s="26" t="s">
        <v>5791</v>
      </c>
      <c r="Q143" s="25"/>
      <c r="R143" s="26" t="s">
        <v>251</v>
      </c>
      <c r="S143" s="26" t="s">
        <v>5792</v>
      </c>
      <c r="T143" s="27">
        <v>37970</v>
      </c>
    </row>
    <row r="144" spans="1:20" s="16" customFormat="1" ht="18.75" hidden="1" customHeight="1" x14ac:dyDescent="0.2">
      <c r="A144" s="146">
        <v>6905</v>
      </c>
      <c r="B144" s="24" t="s">
        <v>2272</v>
      </c>
      <c r="C144" s="129">
        <v>702081009</v>
      </c>
      <c r="D144" s="22" t="s">
        <v>1579</v>
      </c>
      <c r="E144" s="22" t="s">
        <v>2273</v>
      </c>
      <c r="F144" s="29" t="s">
        <v>7615</v>
      </c>
      <c r="G144" s="23" t="s">
        <v>2274</v>
      </c>
      <c r="H144" s="30" t="s">
        <v>7668</v>
      </c>
      <c r="I144" s="22" t="s">
        <v>2275</v>
      </c>
      <c r="J144" s="22" t="s">
        <v>2276</v>
      </c>
      <c r="K144" s="22" t="s">
        <v>6280</v>
      </c>
      <c r="L144" s="22" t="s">
        <v>2277</v>
      </c>
      <c r="M144" s="24" t="s">
        <v>51</v>
      </c>
      <c r="N144" s="25" t="s">
        <v>1430</v>
      </c>
      <c r="O144" s="25" t="s">
        <v>7616</v>
      </c>
      <c r="P144" s="26"/>
      <c r="Q144" s="25"/>
      <c r="R144" s="26">
        <v>93105</v>
      </c>
      <c r="S144" s="31" t="s">
        <v>7068</v>
      </c>
      <c r="T144" s="27">
        <v>37970</v>
      </c>
    </row>
    <row r="145" spans="1:20" s="16" customFormat="1" ht="18.75" hidden="1" customHeight="1" x14ac:dyDescent="0.2">
      <c r="A145" s="146">
        <v>6909</v>
      </c>
      <c r="B145" s="24" t="s">
        <v>379</v>
      </c>
      <c r="C145" s="129">
        <v>705171009</v>
      </c>
      <c r="D145" s="22" t="s">
        <v>245</v>
      </c>
      <c r="E145" s="22" t="s">
        <v>380</v>
      </c>
      <c r="F145" s="23" t="s">
        <v>27</v>
      </c>
      <c r="G145" s="23" t="s">
        <v>247</v>
      </c>
      <c r="H145" s="23" t="s">
        <v>29</v>
      </c>
      <c r="I145" s="22"/>
      <c r="J145" s="22"/>
      <c r="K145" s="22" t="s">
        <v>381</v>
      </c>
      <c r="L145" s="22" t="s">
        <v>383</v>
      </c>
      <c r="M145" s="24" t="s">
        <v>890</v>
      </c>
      <c r="N145" s="25" t="s">
        <v>6092</v>
      </c>
      <c r="O145" s="25" t="s">
        <v>384</v>
      </c>
      <c r="P145" s="26" t="s">
        <v>382</v>
      </c>
      <c r="Q145" s="25"/>
      <c r="R145" s="26" t="s">
        <v>281</v>
      </c>
      <c r="S145" s="26" t="s">
        <v>385</v>
      </c>
      <c r="T145" s="27">
        <v>37970</v>
      </c>
    </row>
    <row r="146" spans="1:20" s="16" customFormat="1" ht="18.75" hidden="1" customHeight="1" x14ac:dyDescent="0.2">
      <c r="A146" s="146">
        <v>6910</v>
      </c>
      <c r="B146" s="24" t="s">
        <v>2827</v>
      </c>
      <c r="C146" s="129">
        <v>713875007</v>
      </c>
      <c r="D146" s="22" t="s">
        <v>53</v>
      </c>
      <c r="E146" s="22" t="s">
        <v>2828</v>
      </c>
      <c r="F146" s="23" t="s">
        <v>2829</v>
      </c>
      <c r="G146" s="23" t="s">
        <v>2830</v>
      </c>
      <c r="H146" s="23" t="s">
        <v>2831</v>
      </c>
      <c r="I146" s="22" t="s">
        <v>2832</v>
      </c>
      <c r="J146" s="22" t="s">
        <v>2833</v>
      </c>
      <c r="K146" s="22" t="s">
        <v>2834</v>
      </c>
      <c r="L146" s="22" t="s">
        <v>2837</v>
      </c>
      <c r="M146" s="24" t="s">
        <v>6166</v>
      </c>
      <c r="N146" s="25" t="s">
        <v>2838</v>
      </c>
      <c r="O146" s="25" t="s">
        <v>2836</v>
      </c>
      <c r="P146" s="26" t="s">
        <v>2835</v>
      </c>
      <c r="Q146" s="25"/>
      <c r="R146" s="26">
        <v>93401</v>
      </c>
      <c r="S146" s="26" t="s">
        <v>2839</v>
      </c>
      <c r="T146" s="27">
        <v>37970</v>
      </c>
    </row>
    <row r="147" spans="1:20" s="16" customFormat="1" ht="18.75" hidden="1" customHeight="1" x14ac:dyDescent="0.2">
      <c r="A147" s="147">
        <v>6911</v>
      </c>
      <c r="B147" s="17" t="s">
        <v>4255</v>
      </c>
      <c r="C147" s="130">
        <v>713189006</v>
      </c>
      <c r="D147" s="15" t="s">
        <v>608</v>
      </c>
      <c r="E147" s="15" t="s">
        <v>4256</v>
      </c>
      <c r="F147" s="14" t="s">
        <v>6219</v>
      </c>
      <c r="G147" s="85" t="s">
        <v>5823</v>
      </c>
      <c r="H147" s="14" t="s">
        <v>7706</v>
      </c>
      <c r="I147" s="15" t="s">
        <v>4257</v>
      </c>
      <c r="J147" s="15" t="s">
        <v>4258</v>
      </c>
      <c r="K147" s="15" t="s">
        <v>4259</v>
      </c>
      <c r="L147" s="15" t="s">
        <v>4260</v>
      </c>
      <c r="M147" s="17" t="s">
        <v>344</v>
      </c>
      <c r="N147" s="18" t="s">
        <v>4261</v>
      </c>
      <c r="O147" s="18" t="s">
        <v>7717</v>
      </c>
      <c r="P147" s="39" t="s">
        <v>7705</v>
      </c>
      <c r="Q147" s="18"/>
      <c r="R147" s="19">
        <v>93910</v>
      </c>
      <c r="S147" s="19" t="s">
        <v>7718</v>
      </c>
      <c r="T147" s="20">
        <v>37970</v>
      </c>
    </row>
    <row r="148" spans="1:20" s="16" customFormat="1" ht="18.75" hidden="1" customHeight="1" x14ac:dyDescent="0.2">
      <c r="A148" s="151">
        <v>6912</v>
      </c>
      <c r="B148" s="24" t="s">
        <v>601</v>
      </c>
      <c r="C148" s="129">
        <v>708167002</v>
      </c>
      <c r="D148" s="22" t="s">
        <v>602</v>
      </c>
      <c r="E148" s="22" t="s">
        <v>603</v>
      </c>
      <c r="F148" s="23" t="s">
        <v>27</v>
      </c>
      <c r="G148" s="23" t="s">
        <v>604</v>
      </c>
      <c r="H148" s="23" t="s">
        <v>6299</v>
      </c>
      <c r="I148" s="22">
        <v>2017</v>
      </c>
      <c r="J148" s="22" t="s">
        <v>6693</v>
      </c>
      <c r="K148" s="22" t="s">
        <v>6255</v>
      </c>
      <c r="L148" s="22" t="s">
        <v>605</v>
      </c>
      <c r="M148" s="24" t="s">
        <v>344</v>
      </c>
      <c r="N148" s="25" t="s">
        <v>606</v>
      </c>
      <c r="O148" s="25" t="s">
        <v>6256</v>
      </c>
      <c r="P148" s="38" t="s">
        <v>6257</v>
      </c>
      <c r="Q148" s="25" t="s">
        <v>6258</v>
      </c>
      <c r="R148" s="26">
        <v>91001</v>
      </c>
      <c r="S148" s="26" t="s">
        <v>607</v>
      </c>
      <c r="T148" s="27">
        <v>37970</v>
      </c>
    </row>
    <row r="149" spans="1:20" s="16" customFormat="1" ht="18.75" hidden="1" customHeight="1" x14ac:dyDescent="0.2">
      <c r="A149" s="151">
        <v>6913</v>
      </c>
      <c r="B149" s="24" t="s">
        <v>5748</v>
      </c>
      <c r="C149" s="129">
        <v>700555003</v>
      </c>
      <c r="D149" s="22" t="s">
        <v>3965</v>
      </c>
      <c r="E149" s="22" t="s">
        <v>153</v>
      </c>
      <c r="F149" s="23" t="s">
        <v>1700</v>
      </c>
      <c r="G149" s="23" t="s">
        <v>5749</v>
      </c>
      <c r="H149" s="23" t="s">
        <v>29</v>
      </c>
      <c r="I149" s="22"/>
      <c r="J149" s="22"/>
      <c r="K149" s="22" t="s">
        <v>5750</v>
      </c>
      <c r="L149" s="22" t="s">
        <v>5751</v>
      </c>
      <c r="M149" s="24" t="s">
        <v>6167</v>
      </c>
      <c r="N149" s="25" t="s">
        <v>182</v>
      </c>
      <c r="O149" s="25" t="s">
        <v>5752</v>
      </c>
      <c r="P149" s="26"/>
      <c r="Q149" s="25"/>
      <c r="R149" s="26" t="s">
        <v>251</v>
      </c>
      <c r="S149" s="26" t="s">
        <v>5298</v>
      </c>
      <c r="T149" s="27">
        <v>37970</v>
      </c>
    </row>
    <row r="150" spans="1:20" s="16" customFormat="1" ht="18.75" hidden="1" customHeight="1" x14ac:dyDescent="0.2">
      <c r="A150" s="151">
        <v>6914</v>
      </c>
      <c r="B150" s="24" t="s">
        <v>2049</v>
      </c>
      <c r="C150" s="129">
        <v>722884000</v>
      </c>
      <c r="D150" s="22" t="s">
        <v>1566</v>
      </c>
      <c r="E150" s="22" t="s">
        <v>2050</v>
      </c>
      <c r="F150" s="29" t="s">
        <v>7156</v>
      </c>
      <c r="G150" s="23" t="s">
        <v>2051</v>
      </c>
      <c r="H150" s="29" t="s">
        <v>7160</v>
      </c>
      <c r="I150" s="22" t="s">
        <v>2052</v>
      </c>
      <c r="J150" s="30" t="s">
        <v>7161</v>
      </c>
      <c r="K150" s="30" t="s">
        <v>7162</v>
      </c>
      <c r="L150" s="22" t="s">
        <v>7157</v>
      </c>
      <c r="M150" s="24" t="s">
        <v>6171</v>
      </c>
      <c r="N150" s="25" t="s">
        <v>1325</v>
      </c>
      <c r="O150" s="25" t="s">
        <v>7158</v>
      </c>
      <c r="P150" s="38" t="s">
        <v>7159</v>
      </c>
      <c r="Q150" s="25"/>
      <c r="R150" s="26" t="s">
        <v>1274</v>
      </c>
      <c r="S150" s="31" t="s">
        <v>7326</v>
      </c>
      <c r="T150" s="27">
        <v>37970</v>
      </c>
    </row>
    <row r="151" spans="1:20" s="16" customFormat="1" ht="18.75" hidden="1" customHeight="1" x14ac:dyDescent="0.2">
      <c r="A151" s="147">
        <v>6915</v>
      </c>
      <c r="B151" s="17" t="s">
        <v>1511</v>
      </c>
      <c r="C151" s="130">
        <v>721694003</v>
      </c>
      <c r="D151" s="15" t="s">
        <v>81</v>
      </c>
      <c r="E151" s="15" t="s">
        <v>1512</v>
      </c>
      <c r="F151" s="14" t="s">
        <v>7565</v>
      </c>
      <c r="G151" s="14" t="s">
        <v>1513</v>
      </c>
      <c r="H151" s="14" t="s">
        <v>7566</v>
      </c>
      <c r="I151" s="15" t="s">
        <v>1885</v>
      </c>
      <c r="J151" s="15" t="s">
        <v>7567</v>
      </c>
      <c r="K151" s="15" t="s">
        <v>1514</v>
      </c>
      <c r="L151" s="15" t="s">
        <v>1515</v>
      </c>
      <c r="M151" s="17" t="s">
        <v>630</v>
      </c>
      <c r="N151" s="18" t="s">
        <v>205</v>
      </c>
      <c r="O151" s="18" t="s">
        <v>1516</v>
      </c>
      <c r="P151" s="19" t="s">
        <v>1517</v>
      </c>
      <c r="Q151" s="18"/>
      <c r="R151" s="19">
        <v>93401</v>
      </c>
      <c r="S151" s="19" t="s">
        <v>7568</v>
      </c>
      <c r="T151" s="20">
        <v>37970</v>
      </c>
    </row>
    <row r="152" spans="1:20" s="16" customFormat="1" ht="18.75" hidden="1" customHeight="1" x14ac:dyDescent="0.2">
      <c r="A152" s="146">
        <v>6921</v>
      </c>
      <c r="B152" s="24" t="s">
        <v>4682</v>
      </c>
      <c r="C152" s="129" t="s">
        <v>7856</v>
      </c>
      <c r="D152" s="22" t="s">
        <v>4313</v>
      </c>
      <c r="E152" s="22" t="s">
        <v>4683</v>
      </c>
      <c r="F152" s="23" t="s">
        <v>4684</v>
      </c>
      <c r="G152" s="23" t="s">
        <v>4685</v>
      </c>
      <c r="H152" s="23" t="s">
        <v>4686</v>
      </c>
      <c r="I152" s="22" t="s">
        <v>1703</v>
      </c>
      <c r="J152" s="22" t="s">
        <v>4687</v>
      </c>
      <c r="K152" s="22" t="s">
        <v>4688</v>
      </c>
      <c r="L152" s="22" t="s">
        <v>4689</v>
      </c>
      <c r="M152" s="24" t="s">
        <v>630</v>
      </c>
      <c r="N152" s="25" t="s">
        <v>462</v>
      </c>
      <c r="O152" s="25" t="s">
        <v>4690</v>
      </c>
      <c r="P152" s="26"/>
      <c r="Q152" s="25"/>
      <c r="R152" s="26" t="s">
        <v>419</v>
      </c>
      <c r="S152" s="26" t="s">
        <v>4691</v>
      </c>
      <c r="T152" s="27">
        <v>37970</v>
      </c>
    </row>
    <row r="153" spans="1:20" s="16" customFormat="1" ht="18.75" hidden="1" customHeight="1" x14ac:dyDescent="0.2">
      <c r="A153" s="146">
        <v>6922</v>
      </c>
      <c r="B153" s="24" t="s">
        <v>2447</v>
      </c>
      <c r="C153" s="129">
        <v>723236002</v>
      </c>
      <c r="D153" s="22" t="s">
        <v>1750</v>
      </c>
      <c r="E153" s="22" t="s">
        <v>2448</v>
      </c>
      <c r="F153" s="23" t="s">
        <v>2449</v>
      </c>
      <c r="G153" s="23" t="s">
        <v>2450</v>
      </c>
      <c r="H153" s="23" t="s">
        <v>2451</v>
      </c>
      <c r="I153" s="22" t="s">
        <v>2452</v>
      </c>
      <c r="J153" s="22" t="s">
        <v>2453</v>
      </c>
      <c r="K153" s="22" t="s">
        <v>2454</v>
      </c>
      <c r="L153" s="22" t="s">
        <v>2456</v>
      </c>
      <c r="M153" s="24" t="s">
        <v>50</v>
      </c>
      <c r="N153" s="25" t="s">
        <v>1893</v>
      </c>
      <c r="O153" s="25" t="s">
        <v>2457</v>
      </c>
      <c r="P153" s="26" t="s">
        <v>2455</v>
      </c>
      <c r="Q153" s="25"/>
      <c r="R153" s="26">
        <v>93401</v>
      </c>
      <c r="S153" s="26" t="s">
        <v>2458</v>
      </c>
      <c r="T153" s="27">
        <v>37970</v>
      </c>
    </row>
    <row r="154" spans="1:20" s="16" customFormat="1" ht="18.75" hidden="1" customHeight="1" x14ac:dyDescent="0.2">
      <c r="A154" s="146">
        <v>6923</v>
      </c>
      <c r="B154" s="24" t="s">
        <v>5903</v>
      </c>
      <c r="C154" s="129">
        <v>704380208</v>
      </c>
      <c r="D154" s="22" t="s">
        <v>152</v>
      </c>
      <c r="E154" s="22" t="s">
        <v>5904</v>
      </c>
      <c r="F154" s="23" t="s">
        <v>27</v>
      </c>
      <c r="G154" s="23" t="s">
        <v>5823</v>
      </c>
      <c r="H154" s="23" t="s">
        <v>29</v>
      </c>
      <c r="I154" s="22"/>
      <c r="J154" s="22"/>
      <c r="K154" s="22" t="s">
        <v>5905</v>
      </c>
      <c r="L154" s="22" t="s">
        <v>5906</v>
      </c>
      <c r="M154" s="24" t="s">
        <v>344</v>
      </c>
      <c r="N154" s="25" t="s">
        <v>5907</v>
      </c>
      <c r="O154" s="25"/>
      <c r="P154" s="26"/>
      <c r="Q154" s="25"/>
      <c r="R154" s="26" t="s">
        <v>281</v>
      </c>
      <c r="S154" s="26" t="s">
        <v>5908</v>
      </c>
      <c r="T154" s="27">
        <v>37970</v>
      </c>
    </row>
    <row r="155" spans="1:20" s="16" customFormat="1" ht="18.75" hidden="1" customHeight="1" x14ac:dyDescent="0.2">
      <c r="A155" s="147">
        <v>6926</v>
      </c>
      <c r="B155" s="17" t="s">
        <v>907</v>
      </c>
      <c r="C155" s="130">
        <v>725129009</v>
      </c>
      <c r="D155" s="15" t="s">
        <v>81</v>
      </c>
      <c r="E155" s="15" t="s">
        <v>908</v>
      </c>
      <c r="F155" s="14" t="s">
        <v>7569</v>
      </c>
      <c r="G155" s="14" t="s">
        <v>909</v>
      </c>
      <c r="H155" s="14" t="s">
        <v>7570</v>
      </c>
      <c r="I155" s="15" t="s">
        <v>135</v>
      </c>
      <c r="J155" s="15" t="s">
        <v>6750</v>
      </c>
      <c r="K155" s="15" t="s">
        <v>910</v>
      </c>
      <c r="L155" s="15" t="s">
        <v>911</v>
      </c>
      <c r="M155" s="17" t="s">
        <v>6171</v>
      </c>
      <c r="N155" s="18" t="s">
        <v>638</v>
      </c>
      <c r="O155" s="18" t="s">
        <v>6247</v>
      </c>
      <c r="P155" s="19" t="s">
        <v>6248</v>
      </c>
      <c r="Q155" s="18"/>
      <c r="R155" s="19" t="s">
        <v>419</v>
      </c>
      <c r="S155" s="19" t="s">
        <v>7571</v>
      </c>
      <c r="T155" s="20">
        <v>37970</v>
      </c>
    </row>
    <row r="156" spans="1:20" s="16" customFormat="1" ht="18.75" hidden="1" customHeight="1" x14ac:dyDescent="0.2">
      <c r="A156" s="146">
        <v>6928</v>
      </c>
      <c r="B156" s="24" t="s">
        <v>158</v>
      </c>
      <c r="C156" s="129">
        <v>800665000</v>
      </c>
      <c r="D156" s="22" t="s">
        <v>154</v>
      </c>
      <c r="E156" s="22" t="s">
        <v>153</v>
      </c>
      <c r="F156" s="23" t="s">
        <v>27</v>
      </c>
      <c r="G156" s="23" t="s">
        <v>154</v>
      </c>
      <c r="H156" s="23" t="s">
        <v>29</v>
      </c>
      <c r="I156" s="22"/>
      <c r="J156" s="22"/>
      <c r="K156" s="22" t="s">
        <v>159</v>
      </c>
      <c r="L156" s="22" t="s">
        <v>161</v>
      </c>
      <c r="M156" s="24" t="s">
        <v>344</v>
      </c>
      <c r="N156" s="25" t="s">
        <v>162</v>
      </c>
      <c r="O156" s="25" t="s">
        <v>160</v>
      </c>
      <c r="P156" s="26"/>
      <c r="Q156" s="25"/>
      <c r="R156" s="26">
        <v>93910</v>
      </c>
      <c r="S156" s="26" t="s">
        <v>163</v>
      </c>
      <c r="T156" s="27">
        <v>37970</v>
      </c>
    </row>
    <row r="157" spans="1:20" s="16" customFormat="1" ht="18.75" hidden="1" customHeight="1" x14ac:dyDescent="0.2">
      <c r="A157" s="146">
        <v>6930</v>
      </c>
      <c r="B157" s="24" t="s">
        <v>489</v>
      </c>
      <c r="C157" s="129">
        <v>719651003</v>
      </c>
      <c r="D157" s="22" t="s">
        <v>490</v>
      </c>
      <c r="E157" s="22" t="s">
        <v>491</v>
      </c>
      <c r="F157" s="23" t="s">
        <v>492</v>
      </c>
      <c r="G157" s="23" t="s">
        <v>493</v>
      </c>
      <c r="H157" s="23" t="s">
        <v>494</v>
      </c>
      <c r="I157" s="22" t="s">
        <v>495</v>
      </c>
      <c r="J157" s="22" t="s">
        <v>496</v>
      </c>
      <c r="K157" s="22" t="s">
        <v>497</v>
      </c>
      <c r="L157" s="22" t="s">
        <v>499</v>
      </c>
      <c r="M157" s="24" t="s">
        <v>217</v>
      </c>
      <c r="N157" s="25" t="s">
        <v>501</v>
      </c>
      <c r="O157" s="25" t="s">
        <v>500</v>
      </c>
      <c r="P157" s="26" t="s">
        <v>498</v>
      </c>
      <c r="Q157" s="25"/>
      <c r="R157" s="26" t="s">
        <v>419</v>
      </c>
      <c r="S157" s="26" t="s">
        <v>502</v>
      </c>
      <c r="T157" s="27">
        <v>37970</v>
      </c>
    </row>
    <row r="158" spans="1:20" s="16" customFormat="1" ht="18.75" hidden="1" customHeight="1" x14ac:dyDescent="0.2">
      <c r="A158" s="146">
        <v>6931</v>
      </c>
      <c r="B158" s="24" t="s">
        <v>4404</v>
      </c>
      <c r="C158" s="129">
        <v>728623004</v>
      </c>
      <c r="D158" s="22" t="s">
        <v>4313</v>
      </c>
      <c r="E158" s="22" t="s">
        <v>4406</v>
      </c>
      <c r="F158" s="29" t="s">
        <v>7640</v>
      </c>
      <c r="G158" s="23" t="s">
        <v>4405</v>
      </c>
      <c r="H158" s="29" t="s">
        <v>7666</v>
      </c>
      <c r="I158" s="22" t="s">
        <v>1651</v>
      </c>
      <c r="J158" s="30" t="s">
        <v>7641</v>
      </c>
      <c r="K158" s="22" t="s">
        <v>4407</v>
      </c>
      <c r="L158" s="22" t="s">
        <v>4408</v>
      </c>
      <c r="M158" s="24" t="s">
        <v>630</v>
      </c>
      <c r="N158" s="25" t="s">
        <v>3901</v>
      </c>
      <c r="O158" s="25" t="s">
        <v>4409</v>
      </c>
      <c r="P158" s="26"/>
      <c r="Q158" s="25"/>
      <c r="R158" s="26" t="s">
        <v>419</v>
      </c>
      <c r="S158" s="31" t="s">
        <v>7695</v>
      </c>
      <c r="T158" s="27">
        <v>37970</v>
      </c>
    </row>
    <row r="159" spans="1:20" s="16" customFormat="1" ht="18.75" hidden="1" customHeight="1" x14ac:dyDescent="0.2">
      <c r="A159" s="146">
        <v>6932</v>
      </c>
      <c r="B159" s="24" t="s">
        <v>923</v>
      </c>
      <c r="C159" s="129">
        <v>726414009</v>
      </c>
      <c r="D159" s="22" t="s">
        <v>81</v>
      </c>
      <c r="E159" s="22" t="s">
        <v>924</v>
      </c>
      <c r="F159" s="23" t="s">
        <v>925</v>
      </c>
      <c r="G159" s="23" t="s">
        <v>926</v>
      </c>
      <c r="H159" s="23" t="s">
        <v>927</v>
      </c>
      <c r="I159" s="22" t="s">
        <v>135</v>
      </c>
      <c r="J159" s="22" t="s">
        <v>928</v>
      </c>
      <c r="K159" s="22" t="s">
        <v>929</v>
      </c>
      <c r="L159" s="22" t="s">
        <v>930</v>
      </c>
      <c r="M159" s="24" t="s">
        <v>50</v>
      </c>
      <c r="N159" s="25" t="s">
        <v>932</v>
      </c>
      <c r="O159" s="25" t="s">
        <v>931</v>
      </c>
      <c r="P159" s="26"/>
      <c r="Q159" s="25"/>
      <c r="R159" s="26" t="s">
        <v>419</v>
      </c>
      <c r="S159" s="26" t="s">
        <v>933</v>
      </c>
      <c r="T159" s="27">
        <v>37970</v>
      </c>
    </row>
    <row r="160" spans="1:20" s="16" customFormat="1" ht="18.75" hidden="1" customHeight="1" x14ac:dyDescent="0.2">
      <c r="A160" s="146">
        <v>6934</v>
      </c>
      <c r="B160" s="24" t="s">
        <v>557</v>
      </c>
      <c r="C160" s="129">
        <v>712782005</v>
      </c>
      <c r="D160" s="22" t="s">
        <v>81</v>
      </c>
      <c r="E160" s="22" t="s">
        <v>558</v>
      </c>
      <c r="F160" s="23" t="s">
        <v>559</v>
      </c>
      <c r="G160" s="23" t="s">
        <v>560</v>
      </c>
      <c r="H160" s="29" t="s">
        <v>6892</v>
      </c>
      <c r="I160" s="22" t="s">
        <v>561</v>
      </c>
      <c r="J160" s="30" t="s">
        <v>6893</v>
      </c>
      <c r="K160" s="30" t="s">
        <v>6894</v>
      </c>
      <c r="L160" s="30" t="s">
        <v>6895</v>
      </c>
      <c r="M160" s="24" t="s">
        <v>6168</v>
      </c>
      <c r="N160" s="25" t="s">
        <v>564</v>
      </c>
      <c r="O160" s="25" t="s">
        <v>563</v>
      </c>
      <c r="P160" s="26" t="s">
        <v>562</v>
      </c>
      <c r="Q160" s="25"/>
      <c r="R160" s="26" t="s">
        <v>419</v>
      </c>
      <c r="S160" s="31" t="s">
        <v>6896</v>
      </c>
      <c r="T160" s="27">
        <v>37970</v>
      </c>
    </row>
    <row r="161" spans="1:20" s="16" customFormat="1" ht="18.75" hidden="1" customHeight="1" x14ac:dyDescent="0.2">
      <c r="A161" s="146">
        <v>6935</v>
      </c>
      <c r="B161" s="24" t="s">
        <v>1120</v>
      </c>
      <c r="C161" s="129">
        <v>725984006</v>
      </c>
      <c r="D161" s="22" t="s">
        <v>53</v>
      </c>
      <c r="E161" s="22" t="s">
        <v>1121</v>
      </c>
      <c r="F161" s="23" t="s">
        <v>1122</v>
      </c>
      <c r="G161" s="23" t="s">
        <v>1123</v>
      </c>
      <c r="H161" s="29" t="s">
        <v>6961</v>
      </c>
      <c r="I161" s="22" t="s">
        <v>1117</v>
      </c>
      <c r="J161" s="30" t="s">
        <v>6962</v>
      </c>
      <c r="K161" s="22" t="s">
        <v>1124</v>
      </c>
      <c r="L161" s="22" t="s">
        <v>1125</v>
      </c>
      <c r="M161" s="24" t="s">
        <v>50</v>
      </c>
      <c r="N161" s="25" t="s">
        <v>672</v>
      </c>
      <c r="O161" s="25" t="s">
        <v>1126</v>
      </c>
      <c r="P161" s="26"/>
      <c r="Q161" s="25"/>
      <c r="R161" s="26">
        <v>93401</v>
      </c>
      <c r="S161" s="31" t="s">
        <v>6966</v>
      </c>
      <c r="T161" s="27">
        <v>37970</v>
      </c>
    </row>
    <row r="162" spans="1:20" s="16" customFormat="1" ht="18.75" hidden="1" customHeight="1" x14ac:dyDescent="0.2">
      <c r="A162" s="146">
        <v>6936</v>
      </c>
      <c r="B162" s="24" t="s">
        <v>4229</v>
      </c>
      <c r="C162" s="129">
        <v>821382009</v>
      </c>
      <c r="D162" s="22" t="s">
        <v>81</v>
      </c>
      <c r="E162" s="22" t="s">
        <v>4230</v>
      </c>
      <c r="F162" s="23" t="s">
        <v>4231</v>
      </c>
      <c r="G162" s="23" t="s">
        <v>4232</v>
      </c>
      <c r="H162" s="23" t="s">
        <v>4233</v>
      </c>
      <c r="I162" s="22" t="s">
        <v>186</v>
      </c>
      <c r="J162" s="22" t="s">
        <v>4234</v>
      </c>
      <c r="K162" s="22" t="s">
        <v>4235</v>
      </c>
      <c r="L162" s="22" t="s">
        <v>4236</v>
      </c>
      <c r="M162" s="24" t="s">
        <v>344</v>
      </c>
      <c r="N162" s="25" t="s">
        <v>1108</v>
      </c>
      <c r="O162" s="25"/>
      <c r="P162" s="26"/>
      <c r="Q162" s="25"/>
      <c r="R162" s="26" t="s">
        <v>92</v>
      </c>
      <c r="S162" s="26" t="s">
        <v>4237</v>
      </c>
      <c r="T162" s="27">
        <v>37970</v>
      </c>
    </row>
    <row r="163" spans="1:20" s="16" customFormat="1" ht="18.75" hidden="1" customHeight="1" x14ac:dyDescent="0.2">
      <c r="A163" s="146">
        <v>6937</v>
      </c>
      <c r="B163" s="24" t="s">
        <v>1809</v>
      </c>
      <c r="C163" s="129">
        <v>707764007</v>
      </c>
      <c r="D163" s="22" t="s">
        <v>1566</v>
      </c>
      <c r="E163" s="22" t="s">
        <v>1810</v>
      </c>
      <c r="F163" s="23" t="s">
        <v>1811</v>
      </c>
      <c r="G163" s="23" t="s">
        <v>1812</v>
      </c>
      <c r="H163" s="23" t="s">
        <v>1813</v>
      </c>
      <c r="I163" s="22" t="s">
        <v>1814</v>
      </c>
      <c r="J163" s="22" t="s">
        <v>1815</v>
      </c>
      <c r="K163" s="22" t="s">
        <v>1816</v>
      </c>
      <c r="L163" s="22" t="s">
        <v>1817</v>
      </c>
      <c r="M163" s="24" t="s">
        <v>50</v>
      </c>
      <c r="N163" s="25" t="s">
        <v>1098</v>
      </c>
      <c r="O163" s="25"/>
      <c r="P163" s="26"/>
      <c r="Q163" s="25"/>
      <c r="R163" s="26">
        <v>93401</v>
      </c>
      <c r="S163" s="26" t="s">
        <v>1818</v>
      </c>
      <c r="T163" s="27">
        <v>37970</v>
      </c>
    </row>
    <row r="164" spans="1:20" s="16" customFormat="1" ht="18.75" hidden="1" customHeight="1" x14ac:dyDescent="0.2">
      <c r="A164" s="146">
        <v>6938</v>
      </c>
      <c r="B164" s="24" t="s">
        <v>1767</v>
      </c>
      <c r="C164" s="129">
        <v>712800003</v>
      </c>
      <c r="D164" s="22" t="s">
        <v>1579</v>
      </c>
      <c r="E164" s="22" t="s">
        <v>1768</v>
      </c>
      <c r="F164" s="29" t="s">
        <v>7237</v>
      </c>
      <c r="G164" s="23" t="s">
        <v>1769</v>
      </c>
      <c r="H164" s="29" t="s">
        <v>7238</v>
      </c>
      <c r="I164" s="22" t="s">
        <v>1770</v>
      </c>
      <c r="J164" s="30" t="s">
        <v>7239</v>
      </c>
      <c r="K164" s="22" t="s">
        <v>1771</v>
      </c>
      <c r="L164" s="22" t="s">
        <v>1773</v>
      </c>
      <c r="M164" s="24" t="s">
        <v>50</v>
      </c>
      <c r="N164" s="25" t="s">
        <v>852</v>
      </c>
      <c r="O164" s="25" t="s">
        <v>1774</v>
      </c>
      <c r="P164" s="26" t="s">
        <v>1772</v>
      </c>
      <c r="Q164" s="25"/>
      <c r="R164" s="26" t="s">
        <v>48</v>
      </c>
      <c r="S164" s="31" t="s">
        <v>7276</v>
      </c>
      <c r="T164" s="27">
        <v>37970</v>
      </c>
    </row>
    <row r="165" spans="1:20" s="16" customFormat="1" ht="18.75" hidden="1" customHeight="1" x14ac:dyDescent="0.2">
      <c r="A165" s="146">
        <v>6939</v>
      </c>
      <c r="B165" s="103" t="s">
        <v>4558</v>
      </c>
      <c r="C165" s="129">
        <v>728421002</v>
      </c>
      <c r="D165" s="22" t="s">
        <v>4313</v>
      </c>
      <c r="E165" s="22" t="s">
        <v>4559</v>
      </c>
      <c r="F165" s="23" t="s">
        <v>4560</v>
      </c>
      <c r="G165" s="23" t="s">
        <v>4561</v>
      </c>
      <c r="H165" s="23" t="s">
        <v>4562</v>
      </c>
      <c r="I165" s="22" t="s">
        <v>1584</v>
      </c>
      <c r="J165" s="22" t="s">
        <v>4563</v>
      </c>
      <c r="K165" s="22" t="s">
        <v>4564</v>
      </c>
      <c r="L165" s="22" t="s">
        <v>4565</v>
      </c>
      <c r="M165" s="24" t="s">
        <v>630</v>
      </c>
      <c r="N165" s="25" t="s">
        <v>2794</v>
      </c>
      <c r="O165" s="25"/>
      <c r="P165" s="26"/>
      <c r="Q165" s="25"/>
      <c r="R165" s="26" t="s">
        <v>419</v>
      </c>
      <c r="S165" s="26" t="s">
        <v>4566</v>
      </c>
      <c r="T165" s="27">
        <v>37970</v>
      </c>
    </row>
    <row r="166" spans="1:20" s="16" customFormat="1" ht="18.75" hidden="1" customHeight="1" x14ac:dyDescent="0.2">
      <c r="A166" s="146">
        <v>6940</v>
      </c>
      <c r="B166" s="24" t="s">
        <v>5875</v>
      </c>
      <c r="C166" s="129">
        <v>731959005</v>
      </c>
      <c r="D166" s="22" t="s">
        <v>152</v>
      </c>
      <c r="E166" s="22" t="s">
        <v>153</v>
      </c>
      <c r="F166" s="23" t="s">
        <v>27</v>
      </c>
      <c r="G166" s="23" t="s">
        <v>5823</v>
      </c>
      <c r="H166" s="23" t="s">
        <v>29</v>
      </c>
      <c r="I166" s="22"/>
      <c r="J166" s="22"/>
      <c r="K166" s="22" t="s">
        <v>5876</v>
      </c>
      <c r="L166" s="22" t="s">
        <v>5877</v>
      </c>
      <c r="M166" s="24" t="s">
        <v>51</v>
      </c>
      <c r="N166" s="25" t="s">
        <v>3764</v>
      </c>
      <c r="O166" s="25" t="s">
        <v>5878</v>
      </c>
      <c r="P166" s="26"/>
      <c r="Q166" s="25"/>
      <c r="R166" s="26" t="s">
        <v>281</v>
      </c>
      <c r="S166" s="26" t="s">
        <v>6153</v>
      </c>
      <c r="T166" s="27">
        <v>37970</v>
      </c>
    </row>
    <row r="167" spans="1:20" s="16" customFormat="1" ht="18.75" hidden="1" customHeight="1" x14ac:dyDescent="0.2">
      <c r="A167" s="146">
        <v>6941</v>
      </c>
      <c r="B167" s="24" t="s">
        <v>5859</v>
      </c>
      <c r="C167" s="129">
        <v>732361006</v>
      </c>
      <c r="D167" s="22" t="s">
        <v>152</v>
      </c>
      <c r="E167" s="22" t="s">
        <v>5860</v>
      </c>
      <c r="F167" s="23" t="s">
        <v>27</v>
      </c>
      <c r="G167" s="23" t="s">
        <v>5823</v>
      </c>
      <c r="H167" s="23" t="s">
        <v>29</v>
      </c>
      <c r="I167" s="22"/>
      <c r="J167" s="22"/>
      <c r="K167" s="22" t="s">
        <v>5861</v>
      </c>
      <c r="L167" s="22" t="s">
        <v>5862</v>
      </c>
      <c r="M167" s="24" t="s">
        <v>51</v>
      </c>
      <c r="N167" s="25" t="s">
        <v>3253</v>
      </c>
      <c r="O167" s="25"/>
      <c r="P167" s="26"/>
      <c r="Q167" s="25"/>
      <c r="R167" s="26">
        <v>93910</v>
      </c>
      <c r="S167" s="26" t="s">
        <v>5863</v>
      </c>
      <c r="T167" s="27">
        <v>37970</v>
      </c>
    </row>
    <row r="168" spans="1:20" s="16" customFormat="1" ht="18.75" hidden="1" customHeight="1" thickBot="1" x14ac:dyDescent="0.25">
      <c r="A168" s="146">
        <v>6942</v>
      </c>
      <c r="B168" s="24" t="s">
        <v>5826</v>
      </c>
      <c r="C168" s="129">
        <v>732639004</v>
      </c>
      <c r="D168" s="22" t="s">
        <v>152</v>
      </c>
      <c r="E168" s="22" t="s">
        <v>5827</v>
      </c>
      <c r="F168" s="13" t="s">
        <v>1700</v>
      </c>
      <c r="G168" s="23" t="s">
        <v>5823</v>
      </c>
      <c r="H168" s="23" t="s">
        <v>29</v>
      </c>
      <c r="I168" s="22"/>
      <c r="J168" s="22"/>
      <c r="K168" s="22" t="s">
        <v>5828</v>
      </c>
      <c r="L168" s="22" t="s">
        <v>5829</v>
      </c>
      <c r="M168" s="24" t="s">
        <v>51</v>
      </c>
      <c r="N168" s="25" t="s">
        <v>5830</v>
      </c>
      <c r="O168" s="25"/>
      <c r="P168" s="26"/>
      <c r="Q168" s="25"/>
      <c r="R168" s="26" t="s">
        <v>251</v>
      </c>
      <c r="S168" s="26" t="s">
        <v>5831</v>
      </c>
      <c r="T168" s="27">
        <v>37970</v>
      </c>
    </row>
    <row r="169" spans="1:20" s="16" customFormat="1" ht="18.75" hidden="1" customHeight="1" thickBot="1" x14ac:dyDescent="0.25">
      <c r="A169" s="147">
        <v>6943</v>
      </c>
      <c r="B169" s="17" t="s">
        <v>6350</v>
      </c>
      <c r="C169" s="130">
        <v>726079005</v>
      </c>
      <c r="D169" s="15" t="s">
        <v>53</v>
      </c>
      <c r="E169" s="15" t="s">
        <v>1379</v>
      </c>
      <c r="F169" s="107" t="s">
        <v>7721</v>
      </c>
      <c r="G169" s="14" t="s">
        <v>1380</v>
      </c>
      <c r="H169" s="14" t="s">
        <v>6652</v>
      </c>
      <c r="I169" s="15" t="s">
        <v>1381</v>
      </c>
      <c r="J169" s="15" t="s">
        <v>7649</v>
      </c>
      <c r="K169" s="15" t="s">
        <v>6351</v>
      </c>
      <c r="L169" s="15" t="s">
        <v>1382</v>
      </c>
      <c r="M169" s="17" t="s">
        <v>344</v>
      </c>
      <c r="N169" s="18" t="s">
        <v>1384</v>
      </c>
      <c r="O169" s="18" t="s">
        <v>1383</v>
      </c>
      <c r="P169" s="19" t="s">
        <v>7648</v>
      </c>
      <c r="Q169" s="18"/>
      <c r="R169" s="19" t="s">
        <v>48</v>
      </c>
      <c r="S169" s="19" t="s">
        <v>7650</v>
      </c>
      <c r="T169" s="20">
        <v>37970</v>
      </c>
    </row>
    <row r="170" spans="1:20" s="16" customFormat="1" ht="18.75" hidden="1" customHeight="1" x14ac:dyDescent="0.2">
      <c r="A170" s="147">
        <v>6945</v>
      </c>
      <c r="B170" s="17" t="s">
        <v>5837</v>
      </c>
      <c r="C170" s="130">
        <v>653716907</v>
      </c>
      <c r="D170" s="15" t="s">
        <v>5838</v>
      </c>
      <c r="E170" s="15" t="s">
        <v>153</v>
      </c>
      <c r="F170" s="106" t="s">
        <v>1700</v>
      </c>
      <c r="G170" s="14" t="s">
        <v>5787</v>
      </c>
      <c r="H170" s="14" t="s">
        <v>29</v>
      </c>
      <c r="I170" s="15"/>
      <c r="J170" s="15"/>
      <c r="K170" s="15" t="s">
        <v>5839</v>
      </c>
      <c r="L170" s="15" t="s">
        <v>5840</v>
      </c>
      <c r="M170" s="17" t="s">
        <v>630</v>
      </c>
      <c r="N170" s="18" t="s">
        <v>3660</v>
      </c>
      <c r="O170" s="18" t="s">
        <v>7623</v>
      </c>
      <c r="P170" s="39" t="s">
        <v>7624</v>
      </c>
      <c r="Q170" s="18"/>
      <c r="R170" s="19" t="s">
        <v>251</v>
      </c>
      <c r="S170" s="19" t="s">
        <v>7704</v>
      </c>
      <c r="T170" s="20">
        <v>37970</v>
      </c>
    </row>
    <row r="171" spans="1:20" s="16" customFormat="1" ht="18.75" hidden="1" customHeight="1" x14ac:dyDescent="0.2">
      <c r="A171" s="146">
        <v>6946</v>
      </c>
      <c r="B171" s="24" t="s">
        <v>5847</v>
      </c>
      <c r="C171" s="129">
        <v>725861001</v>
      </c>
      <c r="D171" s="22" t="s">
        <v>152</v>
      </c>
      <c r="E171" s="22" t="s">
        <v>153</v>
      </c>
      <c r="F171" s="13" t="s">
        <v>1700</v>
      </c>
      <c r="G171" s="23" t="s">
        <v>5848</v>
      </c>
      <c r="H171" s="23" t="s">
        <v>29</v>
      </c>
      <c r="I171" s="22"/>
      <c r="J171" s="22"/>
      <c r="K171" s="22" t="s">
        <v>5849</v>
      </c>
      <c r="L171" s="22" t="s">
        <v>5851</v>
      </c>
      <c r="M171" s="24" t="s">
        <v>630</v>
      </c>
      <c r="N171" s="25" t="s">
        <v>3660</v>
      </c>
      <c r="O171" s="25"/>
      <c r="P171" s="38" t="s">
        <v>5850</v>
      </c>
      <c r="Q171" s="25"/>
      <c r="R171" s="26">
        <v>93910</v>
      </c>
      <c r="S171" s="26" t="s">
        <v>5852</v>
      </c>
      <c r="T171" s="27">
        <v>37970</v>
      </c>
    </row>
    <row r="172" spans="1:20" s="16" customFormat="1" ht="18.75" hidden="1" customHeight="1" x14ac:dyDescent="0.2">
      <c r="A172" s="146">
        <v>6947</v>
      </c>
      <c r="B172" s="24" t="s">
        <v>609</v>
      </c>
      <c r="C172" s="129">
        <v>603180003</v>
      </c>
      <c r="D172" s="22" t="s">
        <v>602</v>
      </c>
      <c r="E172" s="22" t="s">
        <v>610</v>
      </c>
      <c r="F172" s="23" t="s">
        <v>27</v>
      </c>
      <c r="G172" s="23" t="s">
        <v>604</v>
      </c>
      <c r="H172" s="23" t="s">
        <v>611</v>
      </c>
      <c r="I172" s="22" t="s">
        <v>612</v>
      </c>
      <c r="J172" s="22" t="s">
        <v>613</v>
      </c>
      <c r="K172" s="22" t="s">
        <v>614</v>
      </c>
      <c r="L172" s="22" t="s">
        <v>617</v>
      </c>
      <c r="M172" s="25" t="s">
        <v>618</v>
      </c>
      <c r="N172" s="25" t="s">
        <v>619</v>
      </c>
      <c r="O172" s="25" t="s">
        <v>616</v>
      </c>
      <c r="P172" s="26" t="s">
        <v>615</v>
      </c>
      <c r="Q172" s="25"/>
      <c r="R172" s="26">
        <v>91001</v>
      </c>
      <c r="S172" s="26" t="s">
        <v>620</v>
      </c>
      <c r="T172" s="27">
        <v>37970</v>
      </c>
    </row>
    <row r="173" spans="1:20" s="16" customFormat="1" ht="18.75" hidden="1" customHeight="1" x14ac:dyDescent="0.2">
      <c r="A173" s="146">
        <v>6950</v>
      </c>
      <c r="B173" s="24" t="s">
        <v>5604</v>
      </c>
      <c r="C173" s="129">
        <v>728857005</v>
      </c>
      <c r="D173" s="22" t="s">
        <v>53</v>
      </c>
      <c r="E173" s="22" t="s">
        <v>5605</v>
      </c>
      <c r="F173" s="29" t="s">
        <v>7426</v>
      </c>
      <c r="G173" s="23" t="s">
        <v>5481</v>
      </c>
      <c r="H173" s="29" t="s">
        <v>7429</v>
      </c>
      <c r="I173" s="22" t="s">
        <v>5606</v>
      </c>
      <c r="J173" s="30" t="s">
        <v>7430</v>
      </c>
      <c r="K173" s="22" t="s">
        <v>5607</v>
      </c>
      <c r="L173" s="30" t="s">
        <v>7427</v>
      </c>
      <c r="M173" s="24" t="s">
        <v>630</v>
      </c>
      <c r="N173" s="25" t="s">
        <v>3716</v>
      </c>
      <c r="O173" s="36" t="s">
        <v>7428</v>
      </c>
      <c r="P173" s="26" t="s">
        <v>6634</v>
      </c>
      <c r="Q173" s="25"/>
      <c r="R173" s="26" t="s">
        <v>48</v>
      </c>
      <c r="S173" s="31" t="s">
        <v>7431</v>
      </c>
      <c r="T173" s="27">
        <v>37970</v>
      </c>
    </row>
    <row r="174" spans="1:20" s="16" customFormat="1" ht="18.75" hidden="1" customHeight="1" x14ac:dyDescent="0.2">
      <c r="A174" s="146">
        <v>6951</v>
      </c>
      <c r="B174" s="24" t="s">
        <v>5719</v>
      </c>
      <c r="C174" s="129">
        <v>733945001</v>
      </c>
      <c r="D174" s="22" t="s">
        <v>81</v>
      </c>
      <c r="E174" s="22" t="s">
        <v>5720</v>
      </c>
      <c r="F174" s="23" t="s">
        <v>5721</v>
      </c>
      <c r="G174" s="23" t="s">
        <v>4779</v>
      </c>
      <c r="H174" s="23" t="s">
        <v>5722</v>
      </c>
      <c r="I174" s="22" t="s">
        <v>5723</v>
      </c>
      <c r="J174" s="22" t="s">
        <v>5724</v>
      </c>
      <c r="K174" s="22" t="s">
        <v>5725</v>
      </c>
      <c r="L174" s="22" t="s">
        <v>5726</v>
      </c>
      <c r="M174" s="24" t="s">
        <v>630</v>
      </c>
      <c r="N174" s="25" t="s">
        <v>5727</v>
      </c>
      <c r="O174" s="25"/>
      <c r="P174" s="26"/>
      <c r="Q174" s="25"/>
      <c r="R174" s="26">
        <v>93401</v>
      </c>
      <c r="S174" s="26" t="s">
        <v>5728</v>
      </c>
      <c r="T174" s="27">
        <v>37971</v>
      </c>
    </row>
    <row r="175" spans="1:20" s="16" customFormat="1" ht="18.75" hidden="1" customHeight="1" x14ac:dyDescent="0.2">
      <c r="A175" s="146">
        <v>6956</v>
      </c>
      <c r="B175" s="24" t="s">
        <v>4458</v>
      </c>
      <c r="C175" s="129">
        <v>733958006</v>
      </c>
      <c r="D175" s="22" t="s">
        <v>4263</v>
      </c>
      <c r="E175" s="22" t="s">
        <v>4459</v>
      </c>
      <c r="F175" s="23" t="s">
        <v>4460</v>
      </c>
      <c r="G175" s="23" t="s">
        <v>4461</v>
      </c>
      <c r="H175" s="23" t="s">
        <v>4462</v>
      </c>
      <c r="I175" s="22" t="s">
        <v>135</v>
      </c>
      <c r="J175" s="22" t="s">
        <v>4463</v>
      </c>
      <c r="K175" s="22" t="s">
        <v>4464</v>
      </c>
      <c r="L175" s="22" t="s">
        <v>4465</v>
      </c>
      <c r="M175" s="24" t="s">
        <v>630</v>
      </c>
      <c r="N175" s="25" t="s">
        <v>3901</v>
      </c>
      <c r="O175" s="25"/>
      <c r="P175" s="26"/>
      <c r="Q175" s="25"/>
      <c r="R175" s="26" t="s">
        <v>419</v>
      </c>
      <c r="S175" s="26" t="s">
        <v>4466</v>
      </c>
      <c r="T175" s="27">
        <v>37970</v>
      </c>
    </row>
    <row r="176" spans="1:20" s="16" customFormat="1" ht="18.75" hidden="1" customHeight="1" x14ac:dyDescent="0.2">
      <c r="A176" s="146">
        <v>6957</v>
      </c>
      <c r="B176" s="24" t="s">
        <v>1698</v>
      </c>
      <c r="C176" s="129">
        <v>725761007</v>
      </c>
      <c r="D176" s="22" t="s">
        <v>1658</v>
      </c>
      <c r="E176" s="22" t="s">
        <v>1699</v>
      </c>
      <c r="F176" s="23" t="s">
        <v>1700</v>
      </c>
      <c r="G176" s="23" t="s">
        <v>1701</v>
      </c>
      <c r="H176" s="23" t="s">
        <v>1702</v>
      </c>
      <c r="I176" s="22" t="s">
        <v>1703</v>
      </c>
      <c r="J176" s="22" t="s">
        <v>1704</v>
      </c>
      <c r="K176" s="22" t="s">
        <v>1705</v>
      </c>
      <c r="L176" s="22" t="s">
        <v>1706</v>
      </c>
      <c r="M176" s="24" t="s">
        <v>51</v>
      </c>
      <c r="N176" s="25" t="s">
        <v>1430</v>
      </c>
      <c r="O176" s="25" t="s">
        <v>1707</v>
      </c>
      <c r="P176" s="26"/>
      <c r="Q176" s="25"/>
      <c r="R176" s="26" t="s">
        <v>1274</v>
      </c>
      <c r="S176" s="26" t="s">
        <v>1708</v>
      </c>
      <c r="T176" s="27">
        <v>37970</v>
      </c>
    </row>
    <row r="177" spans="1:20" s="16" customFormat="1" ht="18.75" hidden="1" customHeight="1" x14ac:dyDescent="0.2">
      <c r="A177" s="146">
        <v>6958</v>
      </c>
      <c r="B177" s="24" t="s">
        <v>1127</v>
      </c>
      <c r="C177" s="129">
        <v>714141007</v>
      </c>
      <c r="D177" s="22" t="s">
        <v>53</v>
      </c>
      <c r="E177" s="22" t="s">
        <v>1128</v>
      </c>
      <c r="F177" s="23" t="s">
        <v>1129</v>
      </c>
      <c r="G177" s="23" t="s">
        <v>1130</v>
      </c>
      <c r="H177" s="23" t="s">
        <v>1131</v>
      </c>
      <c r="I177" s="22" t="s">
        <v>1117</v>
      </c>
      <c r="J177" s="22" t="s">
        <v>1132</v>
      </c>
      <c r="K177" s="22" t="s">
        <v>1133</v>
      </c>
      <c r="L177" s="22" t="s">
        <v>1135</v>
      </c>
      <c r="M177" s="24" t="s">
        <v>50</v>
      </c>
      <c r="N177" s="25" t="s">
        <v>852</v>
      </c>
      <c r="O177" s="25" t="s">
        <v>1136</v>
      </c>
      <c r="P177" s="26" t="s">
        <v>1134</v>
      </c>
      <c r="Q177" s="25"/>
      <c r="R177" s="26">
        <v>93509</v>
      </c>
      <c r="S177" s="26" t="s">
        <v>1137</v>
      </c>
      <c r="T177" s="27">
        <v>37970</v>
      </c>
    </row>
    <row r="178" spans="1:20" s="16" customFormat="1" ht="18.75" hidden="1" customHeight="1" x14ac:dyDescent="0.2">
      <c r="A178" s="146">
        <v>6959</v>
      </c>
      <c r="B178" s="24" t="s">
        <v>2662</v>
      </c>
      <c r="C178" s="129">
        <v>727783008</v>
      </c>
      <c r="D178" s="22" t="s">
        <v>2663</v>
      </c>
      <c r="E178" s="22" t="s">
        <v>2664</v>
      </c>
      <c r="F178" s="23" t="s">
        <v>6487</v>
      </c>
      <c r="G178" s="23" t="s">
        <v>2665</v>
      </c>
      <c r="H178" s="23" t="s">
        <v>6488</v>
      </c>
      <c r="I178" s="22" t="s">
        <v>2666</v>
      </c>
      <c r="J178" s="22" t="s">
        <v>6490</v>
      </c>
      <c r="K178" s="22" t="s">
        <v>6533</v>
      </c>
      <c r="L178" s="22" t="s">
        <v>2667</v>
      </c>
      <c r="M178" s="24" t="s">
        <v>50</v>
      </c>
      <c r="N178" s="25" t="s">
        <v>2668</v>
      </c>
      <c r="O178" s="25"/>
      <c r="P178" s="26" t="s">
        <v>6489</v>
      </c>
      <c r="Q178" s="25"/>
      <c r="R178" s="26">
        <v>93401</v>
      </c>
      <c r="S178" s="31" t="s">
        <v>6926</v>
      </c>
      <c r="T178" s="27">
        <v>37970</v>
      </c>
    </row>
    <row r="179" spans="1:20" s="16" customFormat="1" ht="18.75" hidden="1" customHeight="1" x14ac:dyDescent="0.2">
      <c r="A179" s="146">
        <v>6962</v>
      </c>
      <c r="B179" s="103" t="s">
        <v>5487</v>
      </c>
      <c r="C179" s="132">
        <v>731414009</v>
      </c>
      <c r="D179" s="22" t="s">
        <v>81</v>
      </c>
      <c r="E179" s="22" t="s">
        <v>5488</v>
      </c>
      <c r="F179" s="23" t="s">
        <v>6631</v>
      </c>
      <c r="G179" s="23" t="s">
        <v>5489</v>
      </c>
      <c r="H179" s="23" t="s">
        <v>5490</v>
      </c>
      <c r="I179" s="22" t="s">
        <v>5491</v>
      </c>
      <c r="J179" s="22" t="s">
        <v>6633</v>
      </c>
      <c r="K179" s="22" t="s">
        <v>5492</v>
      </c>
      <c r="L179" s="22" t="s">
        <v>5494</v>
      </c>
      <c r="M179" s="24" t="s">
        <v>630</v>
      </c>
      <c r="N179" s="25" t="s">
        <v>1347</v>
      </c>
      <c r="O179" s="25" t="s">
        <v>5495</v>
      </c>
      <c r="P179" s="26" t="s">
        <v>5493</v>
      </c>
      <c r="Q179" s="25"/>
      <c r="R179" s="26" t="s">
        <v>419</v>
      </c>
      <c r="S179" s="26" t="s">
        <v>6632</v>
      </c>
      <c r="T179" s="27">
        <v>37970</v>
      </c>
    </row>
    <row r="180" spans="1:20" s="16" customFormat="1" ht="18.75" hidden="1" customHeight="1" x14ac:dyDescent="0.2">
      <c r="A180" s="146">
        <v>6965</v>
      </c>
      <c r="B180" s="24" t="s">
        <v>1066</v>
      </c>
      <c r="C180" s="129">
        <v>722448006</v>
      </c>
      <c r="D180" s="22" t="s">
        <v>81</v>
      </c>
      <c r="E180" s="22" t="s">
        <v>1067</v>
      </c>
      <c r="F180" s="23" t="s">
        <v>1068</v>
      </c>
      <c r="G180" s="23" t="s">
        <v>1069</v>
      </c>
      <c r="H180" s="23" t="s">
        <v>1070</v>
      </c>
      <c r="I180" s="22" t="s">
        <v>1071</v>
      </c>
      <c r="J180" s="22" t="s">
        <v>1072</v>
      </c>
      <c r="K180" s="22" t="s">
        <v>1073</v>
      </c>
      <c r="L180" s="22" t="s">
        <v>1074</v>
      </c>
      <c r="M180" s="24" t="s">
        <v>50</v>
      </c>
      <c r="N180" s="25" t="s">
        <v>1076</v>
      </c>
      <c r="O180" s="25" t="s">
        <v>1075</v>
      </c>
      <c r="P180" s="26"/>
      <c r="Q180" s="25"/>
      <c r="R180" s="26" t="s">
        <v>48</v>
      </c>
      <c r="S180" s="26" t="s">
        <v>1077</v>
      </c>
      <c r="T180" s="27">
        <v>37970</v>
      </c>
    </row>
    <row r="181" spans="1:20" s="16" customFormat="1" ht="18.75" hidden="1" customHeight="1" x14ac:dyDescent="0.2">
      <c r="A181" s="146">
        <v>6966</v>
      </c>
      <c r="B181" s="24" t="s">
        <v>1930</v>
      </c>
      <c r="C181" s="129">
        <v>734382000</v>
      </c>
      <c r="D181" s="22" t="s">
        <v>1658</v>
      </c>
      <c r="E181" s="22" t="s">
        <v>1931</v>
      </c>
      <c r="F181" s="23" t="s">
        <v>1700</v>
      </c>
      <c r="G181" s="23" t="s">
        <v>1932</v>
      </c>
      <c r="H181" s="23" t="s">
        <v>1933</v>
      </c>
      <c r="I181" s="22" t="s">
        <v>1934</v>
      </c>
      <c r="J181" s="22" t="s">
        <v>1935</v>
      </c>
      <c r="K181" s="22" t="s">
        <v>1936</v>
      </c>
      <c r="L181" s="22" t="s">
        <v>1937</v>
      </c>
      <c r="M181" s="24" t="s">
        <v>6167</v>
      </c>
      <c r="N181" s="25" t="s">
        <v>1938</v>
      </c>
      <c r="O181" s="25"/>
      <c r="P181" s="25" t="s">
        <v>1939</v>
      </c>
      <c r="Q181" s="25"/>
      <c r="R181" s="26">
        <v>93401</v>
      </c>
      <c r="S181" s="26" t="s">
        <v>1940</v>
      </c>
      <c r="T181" s="27">
        <v>37970</v>
      </c>
    </row>
    <row r="182" spans="1:20" s="16" customFormat="1" ht="18.75" hidden="1" customHeight="1" x14ac:dyDescent="0.2">
      <c r="A182" s="146">
        <v>6967</v>
      </c>
      <c r="B182" s="24" t="s">
        <v>5585</v>
      </c>
      <c r="C182" s="129">
        <v>732447008</v>
      </c>
      <c r="D182" s="22" t="s">
        <v>81</v>
      </c>
      <c r="E182" s="22" t="s">
        <v>5586</v>
      </c>
      <c r="F182" s="23" t="s">
        <v>5587</v>
      </c>
      <c r="G182" s="23" t="s">
        <v>4779</v>
      </c>
      <c r="H182" s="23" t="s">
        <v>5588</v>
      </c>
      <c r="I182" s="22" t="s">
        <v>4242</v>
      </c>
      <c r="J182" s="22" t="s">
        <v>5589</v>
      </c>
      <c r="K182" s="22" t="s">
        <v>5590</v>
      </c>
      <c r="L182" s="22" t="s">
        <v>5592</v>
      </c>
      <c r="M182" s="24" t="s">
        <v>6169</v>
      </c>
      <c r="N182" s="25" t="s">
        <v>992</v>
      </c>
      <c r="O182" s="25" t="s">
        <v>5593</v>
      </c>
      <c r="P182" s="38" t="s">
        <v>5591</v>
      </c>
      <c r="Q182" s="25"/>
      <c r="R182" s="26" t="s">
        <v>419</v>
      </c>
      <c r="S182" s="26" t="s">
        <v>5594</v>
      </c>
      <c r="T182" s="27">
        <v>37970</v>
      </c>
    </row>
    <row r="183" spans="1:20" s="16" customFormat="1" ht="18.75" hidden="1" customHeight="1" x14ac:dyDescent="0.2">
      <c r="A183" s="147">
        <v>6968</v>
      </c>
      <c r="B183" s="17" t="s">
        <v>7711</v>
      </c>
      <c r="C183" s="133">
        <v>720434008</v>
      </c>
      <c r="D183" s="17" t="s">
        <v>81</v>
      </c>
      <c r="E183" s="17" t="s">
        <v>1110</v>
      </c>
      <c r="F183" s="59" t="s">
        <v>7119</v>
      </c>
      <c r="G183" s="59" t="s">
        <v>1111</v>
      </c>
      <c r="H183" s="59" t="s">
        <v>7120</v>
      </c>
      <c r="I183" s="17" t="s">
        <v>1112</v>
      </c>
      <c r="J183" s="17" t="s">
        <v>6928</v>
      </c>
      <c r="K183" s="17" t="s">
        <v>7121</v>
      </c>
      <c r="L183" s="17" t="s">
        <v>6927</v>
      </c>
      <c r="M183" s="17" t="s">
        <v>6172</v>
      </c>
      <c r="N183" s="18" t="s">
        <v>1113</v>
      </c>
      <c r="O183" s="18" t="s">
        <v>7123</v>
      </c>
      <c r="P183" s="18" t="s">
        <v>7122</v>
      </c>
      <c r="Q183" s="18"/>
      <c r="R183" s="18">
        <v>93401</v>
      </c>
      <c r="S183" s="18" t="s">
        <v>7167</v>
      </c>
      <c r="T183" s="20">
        <v>37970</v>
      </c>
    </row>
    <row r="184" spans="1:20" s="16" customFormat="1" ht="18.75" hidden="1" customHeight="1" x14ac:dyDescent="0.2">
      <c r="A184" s="146">
        <v>6969</v>
      </c>
      <c r="B184" s="24" t="s">
        <v>5949</v>
      </c>
      <c r="C184" s="129">
        <v>722703006</v>
      </c>
      <c r="D184" s="22" t="s">
        <v>81</v>
      </c>
      <c r="E184" s="22" t="s">
        <v>5950</v>
      </c>
      <c r="F184" s="29" t="s">
        <v>7722</v>
      </c>
      <c r="G184" s="23" t="s">
        <v>5951</v>
      </c>
      <c r="H184" s="23" t="s">
        <v>6606</v>
      </c>
      <c r="I184" s="22" t="s">
        <v>5491</v>
      </c>
      <c r="J184" s="22" t="s">
        <v>6607</v>
      </c>
      <c r="K184" s="22" t="s">
        <v>5952</v>
      </c>
      <c r="L184" s="22" t="s">
        <v>5953</v>
      </c>
      <c r="M184" s="24" t="s">
        <v>630</v>
      </c>
      <c r="N184" s="25" t="s">
        <v>1347</v>
      </c>
      <c r="O184" s="25" t="s">
        <v>5954</v>
      </c>
      <c r="P184" s="38" t="s">
        <v>5955</v>
      </c>
      <c r="Q184" s="25"/>
      <c r="R184" s="26" t="s">
        <v>5956</v>
      </c>
      <c r="S184" s="31" t="s">
        <v>7735</v>
      </c>
      <c r="T184" s="27">
        <v>37970</v>
      </c>
    </row>
    <row r="185" spans="1:20" s="16" customFormat="1" ht="18.75" hidden="1" customHeight="1" x14ac:dyDescent="0.2">
      <c r="A185" s="146">
        <v>6970</v>
      </c>
      <c r="B185" s="24" t="s">
        <v>2678</v>
      </c>
      <c r="C185" s="129">
        <v>700016404</v>
      </c>
      <c r="D185" s="22" t="s">
        <v>1579</v>
      </c>
      <c r="E185" s="22" t="s">
        <v>2679</v>
      </c>
      <c r="F185" s="23" t="s">
        <v>2680</v>
      </c>
      <c r="G185" s="23" t="s">
        <v>2681</v>
      </c>
      <c r="H185" s="23" t="s">
        <v>2682</v>
      </c>
      <c r="I185" s="22" t="s">
        <v>2683</v>
      </c>
      <c r="J185" s="22" t="s">
        <v>2684</v>
      </c>
      <c r="K185" s="22" t="s">
        <v>2685</v>
      </c>
      <c r="L185" s="22" t="s">
        <v>2686</v>
      </c>
      <c r="M185" s="24" t="s">
        <v>50</v>
      </c>
      <c r="N185" s="25" t="s">
        <v>1840</v>
      </c>
      <c r="O185" s="25" t="s">
        <v>2687</v>
      </c>
      <c r="P185" s="26"/>
      <c r="Q185" s="25"/>
      <c r="R185" s="26" t="s">
        <v>555</v>
      </c>
      <c r="S185" s="26" t="s">
        <v>2688</v>
      </c>
      <c r="T185" s="27">
        <v>37970</v>
      </c>
    </row>
    <row r="186" spans="1:20" s="16" customFormat="1" ht="18.75" hidden="1" customHeight="1" x14ac:dyDescent="0.2">
      <c r="A186" s="146">
        <v>6971</v>
      </c>
      <c r="B186" s="24" t="s">
        <v>513</v>
      </c>
      <c r="C186" s="129">
        <v>735534009</v>
      </c>
      <c r="D186" s="22" t="s">
        <v>81</v>
      </c>
      <c r="E186" s="22" t="s">
        <v>514</v>
      </c>
      <c r="F186" s="23" t="s">
        <v>6674</v>
      </c>
      <c r="G186" s="23" t="s">
        <v>515</v>
      </c>
      <c r="H186" s="23" t="s">
        <v>6146</v>
      </c>
      <c r="I186" s="22" t="s">
        <v>516</v>
      </c>
      <c r="J186" s="30" t="s">
        <v>7376</v>
      </c>
      <c r="K186" s="22" t="s">
        <v>6147</v>
      </c>
      <c r="L186" s="22" t="s">
        <v>517</v>
      </c>
      <c r="M186" s="24" t="s">
        <v>51</v>
      </c>
      <c r="N186" s="25" t="s">
        <v>6149</v>
      </c>
      <c r="O186" s="25" t="s">
        <v>6161</v>
      </c>
      <c r="P186" s="26" t="s">
        <v>6148</v>
      </c>
      <c r="Q186" s="25"/>
      <c r="R186" s="26" t="s">
        <v>419</v>
      </c>
      <c r="S186" s="31" t="s">
        <v>7377</v>
      </c>
      <c r="T186" s="27">
        <v>37970</v>
      </c>
    </row>
    <row r="187" spans="1:20" s="16" customFormat="1" ht="18.75" hidden="1" customHeight="1" x14ac:dyDescent="0.2">
      <c r="A187" s="146">
        <v>6972</v>
      </c>
      <c r="B187" s="24" t="s">
        <v>1447</v>
      </c>
      <c r="C187" s="129">
        <v>732420002</v>
      </c>
      <c r="D187" s="22" t="s">
        <v>81</v>
      </c>
      <c r="E187" s="22" t="s">
        <v>1448</v>
      </c>
      <c r="F187" s="23" t="s">
        <v>6627</v>
      </c>
      <c r="G187" s="23" t="s">
        <v>1449</v>
      </c>
      <c r="H187" s="23" t="s">
        <v>1450</v>
      </c>
      <c r="I187" s="22" t="s">
        <v>1230</v>
      </c>
      <c r="J187" s="22" t="s">
        <v>6628</v>
      </c>
      <c r="K187" s="30" t="s">
        <v>8182</v>
      </c>
      <c r="L187" s="22" t="s">
        <v>7033</v>
      </c>
      <c r="M187" s="24" t="s">
        <v>50</v>
      </c>
      <c r="N187" s="25" t="s">
        <v>1453</v>
      </c>
      <c r="O187" s="25" t="s">
        <v>1452</v>
      </c>
      <c r="P187" s="26" t="s">
        <v>1451</v>
      </c>
      <c r="Q187" s="25"/>
      <c r="R187" s="26">
        <v>93401</v>
      </c>
      <c r="S187" s="31" t="s">
        <v>7034</v>
      </c>
      <c r="T187" s="27">
        <v>37970</v>
      </c>
    </row>
    <row r="188" spans="1:20" s="16" customFormat="1" ht="18.75" hidden="1" customHeight="1" x14ac:dyDescent="0.2">
      <c r="A188" s="146">
        <v>6973</v>
      </c>
      <c r="B188" s="24" t="s">
        <v>1007</v>
      </c>
      <c r="C188" s="129">
        <v>727581006</v>
      </c>
      <c r="D188" s="22" t="s">
        <v>81</v>
      </c>
      <c r="E188" s="22" t="s">
        <v>1008</v>
      </c>
      <c r="F188" s="29" t="s">
        <v>7152</v>
      </c>
      <c r="G188" s="23" t="s">
        <v>1009</v>
      </c>
      <c r="H188" s="23" t="s">
        <v>7153</v>
      </c>
      <c r="I188" s="22" t="s">
        <v>1010</v>
      </c>
      <c r="J188" s="22" t="s">
        <v>6613</v>
      </c>
      <c r="K188" s="22" t="s">
        <v>6614</v>
      </c>
      <c r="L188" s="30" t="s">
        <v>6915</v>
      </c>
      <c r="M188" s="24" t="s">
        <v>6171</v>
      </c>
      <c r="N188" s="25" t="s">
        <v>1013</v>
      </c>
      <c r="O188" s="25" t="s">
        <v>1012</v>
      </c>
      <c r="P188" s="26" t="s">
        <v>1011</v>
      </c>
      <c r="Q188" s="25"/>
      <c r="R188" s="26" t="s">
        <v>419</v>
      </c>
      <c r="S188" s="31" t="s">
        <v>7155</v>
      </c>
      <c r="T188" s="27">
        <v>37970</v>
      </c>
    </row>
    <row r="189" spans="1:20" s="16" customFormat="1" ht="18.75" hidden="1" customHeight="1" x14ac:dyDescent="0.2">
      <c r="A189" s="146">
        <v>6974</v>
      </c>
      <c r="B189" s="24" t="s">
        <v>5793</v>
      </c>
      <c r="C189" s="129">
        <v>605060005</v>
      </c>
      <c r="D189" s="22" t="s">
        <v>139</v>
      </c>
      <c r="E189" s="22" t="s">
        <v>5794</v>
      </c>
      <c r="F189" s="23" t="s">
        <v>5756</v>
      </c>
      <c r="G189" s="23" t="s">
        <v>5795</v>
      </c>
      <c r="H189" s="23" t="s">
        <v>29</v>
      </c>
      <c r="I189" s="22"/>
      <c r="J189" s="22"/>
      <c r="K189" s="22" t="s">
        <v>5796</v>
      </c>
      <c r="L189" s="22" t="s">
        <v>5797</v>
      </c>
      <c r="M189" s="24" t="s">
        <v>50</v>
      </c>
      <c r="N189" s="25" t="s">
        <v>730</v>
      </c>
      <c r="O189" s="25" t="s">
        <v>6315</v>
      </c>
      <c r="P189" s="26" t="s">
        <v>6316</v>
      </c>
      <c r="Q189" s="25"/>
      <c r="R189" s="26" t="s">
        <v>5798</v>
      </c>
      <c r="S189" s="26" t="s">
        <v>607</v>
      </c>
      <c r="T189" s="27">
        <v>37970</v>
      </c>
    </row>
    <row r="190" spans="1:20" s="16" customFormat="1" ht="18.75" hidden="1" customHeight="1" x14ac:dyDescent="0.2">
      <c r="A190" s="147">
        <v>6975</v>
      </c>
      <c r="B190" s="17" t="s">
        <v>7226</v>
      </c>
      <c r="C190" s="130">
        <v>729097004</v>
      </c>
      <c r="D190" s="15" t="s">
        <v>5310</v>
      </c>
      <c r="E190" s="15" t="s">
        <v>5311</v>
      </c>
      <c r="F190" s="14" t="s">
        <v>7227</v>
      </c>
      <c r="G190" s="14" t="s">
        <v>4779</v>
      </c>
      <c r="H190" s="14" t="s">
        <v>5312</v>
      </c>
      <c r="I190" s="15" t="s">
        <v>5313</v>
      </c>
      <c r="J190" s="15" t="s">
        <v>5314</v>
      </c>
      <c r="K190" s="15" t="s">
        <v>5315</v>
      </c>
      <c r="L190" s="15" t="s">
        <v>5316</v>
      </c>
      <c r="M190" s="17" t="s">
        <v>630</v>
      </c>
      <c r="N190" s="18" t="s">
        <v>3468</v>
      </c>
      <c r="O190" s="18" t="s">
        <v>5317</v>
      </c>
      <c r="P190" s="39" t="s">
        <v>7228</v>
      </c>
      <c r="Q190" s="18"/>
      <c r="R190" s="19" t="s">
        <v>419</v>
      </c>
      <c r="S190" s="19" t="s">
        <v>7281</v>
      </c>
      <c r="T190" s="20">
        <v>37970</v>
      </c>
    </row>
    <row r="191" spans="1:20" s="16" customFormat="1" ht="18.75" hidden="1" customHeight="1" x14ac:dyDescent="0.2">
      <c r="A191" s="152">
        <v>6977</v>
      </c>
      <c r="B191" s="24" t="s">
        <v>4394</v>
      </c>
      <c r="C191" s="129">
        <v>740263005</v>
      </c>
      <c r="D191" s="22" t="s">
        <v>4313</v>
      </c>
      <c r="E191" s="22" t="s">
        <v>4396</v>
      </c>
      <c r="F191" s="23" t="s">
        <v>4397</v>
      </c>
      <c r="G191" s="23" t="s">
        <v>4395</v>
      </c>
      <c r="H191" s="23" t="s">
        <v>4398</v>
      </c>
      <c r="I191" s="22" t="s">
        <v>123</v>
      </c>
      <c r="J191" s="22" t="s">
        <v>4399</v>
      </c>
      <c r="K191" s="22" t="s">
        <v>4400</v>
      </c>
      <c r="L191" s="24" t="s">
        <v>4401</v>
      </c>
      <c r="M191" s="24" t="s">
        <v>630</v>
      </c>
      <c r="N191" s="25" t="s">
        <v>4402</v>
      </c>
      <c r="O191" s="25"/>
      <c r="P191" s="26"/>
      <c r="Q191" s="25"/>
      <c r="R191" s="25" t="s">
        <v>419</v>
      </c>
      <c r="S191" s="26" t="s">
        <v>4403</v>
      </c>
      <c r="T191" s="27">
        <v>37970</v>
      </c>
    </row>
    <row r="192" spans="1:20" s="16" customFormat="1" ht="18.75" hidden="1" customHeight="1" x14ac:dyDescent="0.2">
      <c r="A192" s="146">
        <v>6979</v>
      </c>
      <c r="B192" s="24" t="s">
        <v>2720</v>
      </c>
      <c r="C192" s="129">
        <v>738689003</v>
      </c>
      <c r="D192" s="22" t="s">
        <v>1566</v>
      </c>
      <c r="E192" s="22" t="s">
        <v>2721</v>
      </c>
      <c r="F192" s="29" t="s">
        <v>7029</v>
      </c>
      <c r="G192" s="23" t="s">
        <v>2722</v>
      </c>
      <c r="H192" s="29" t="s">
        <v>7030</v>
      </c>
      <c r="I192" s="22" t="s">
        <v>2723</v>
      </c>
      <c r="J192" s="22" t="s">
        <v>2724</v>
      </c>
      <c r="K192" s="30" t="s">
        <v>7003</v>
      </c>
      <c r="L192" s="22" t="s">
        <v>2725</v>
      </c>
      <c r="M192" s="24" t="s">
        <v>344</v>
      </c>
      <c r="N192" s="25" t="s">
        <v>2726</v>
      </c>
      <c r="O192" s="25" t="s">
        <v>7325</v>
      </c>
      <c r="P192" s="38" t="s">
        <v>6588</v>
      </c>
      <c r="Q192" s="25"/>
      <c r="R192" s="26" t="s">
        <v>2727</v>
      </c>
      <c r="S192" s="31" t="s">
        <v>7324</v>
      </c>
      <c r="T192" s="27">
        <v>37970</v>
      </c>
    </row>
    <row r="193" spans="1:20" s="16" customFormat="1" ht="18.75" hidden="1" customHeight="1" x14ac:dyDescent="0.2">
      <c r="A193" s="146">
        <v>6980</v>
      </c>
      <c r="B193" s="24" t="s">
        <v>871</v>
      </c>
      <c r="C193" s="129">
        <v>735342002</v>
      </c>
      <c r="D193" s="22" t="s">
        <v>81</v>
      </c>
      <c r="E193" s="22" t="s">
        <v>872</v>
      </c>
      <c r="F193" s="23" t="s">
        <v>873</v>
      </c>
      <c r="G193" s="23" t="s">
        <v>874</v>
      </c>
      <c r="H193" s="23" t="s">
        <v>875</v>
      </c>
      <c r="I193" s="22" t="s">
        <v>876</v>
      </c>
      <c r="J193" s="22" t="s">
        <v>877</v>
      </c>
      <c r="K193" s="22" t="s">
        <v>878</v>
      </c>
      <c r="L193" s="22" t="s">
        <v>880</v>
      </c>
      <c r="M193" s="24" t="s">
        <v>6222</v>
      </c>
      <c r="N193" s="25" t="s">
        <v>881</v>
      </c>
      <c r="O193" s="25"/>
      <c r="P193" s="26" t="s">
        <v>879</v>
      </c>
      <c r="Q193" s="25"/>
      <c r="R193" s="26" t="s">
        <v>48</v>
      </c>
      <c r="S193" s="26" t="s">
        <v>502</v>
      </c>
      <c r="T193" s="27">
        <v>37970</v>
      </c>
    </row>
    <row r="194" spans="1:20" s="16" customFormat="1" ht="18.75" hidden="1" customHeight="1" x14ac:dyDescent="0.2">
      <c r="A194" s="147">
        <v>6982</v>
      </c>
      <c r="B194" s="17" t="s">
        <v>3780</v>
      </c>
      <c r="C194" s="130">
        <v>692307003</v>
      </c>
      <c r="D194" s="15" t="s">
        <v>2854</v>
      </c>
      <c r="E194" s="15" t="s">
        <v>2871</v>
      </c>
      <c r="F194" s="14" t="s">
        <v>27</v>
      </c>
      <c r="G194" s="14" t="s">
        <v>2872</v>
      </c>
      <c r="H194" s="14" t="s">
        <v>29</v>
      </c>
      <c r="I194" s="15"/>
      <c r="J194" s="15"/>
      <c r="K194" s="15" t="s">
        <v>3781</v>
      </c>
      <c r="L194" s="15" t="s">
        <v>3782</v>
      </c>
      <c r="M194" s="17" t="s">
        <v>6166</v>
      </c>
      <c r="N194" s="18" t="s">
        <v>1237</v>
      </c>
      <c r="O194" s="18" t="s">
        <v>8224</v>
      </c>
      <c r="P194" s="39" t="s">
        <v>8225</v>
      </c>
      <c r="Q194" s="18"/>
      <c r="R194" s="19">
        <v>91001</v>
      </c>
      <c r="S194" s="19" t="s">
        <v>2875</v>
      </c>
      <c r="T194" s="20">
        <v>37970</v>
      </c>
    </row>
    <row r="195" spans="1:20" s="16" customFormat="1" ht="18.75" hidden="1" customHeight="1" x14ac:dyDescent="0.2">
      <c r="A195" s="147">
        <v>6983</v>
      </c>
      <c r="B195" s="17" t="s">
        <v>6409</v>
      </c>
      <c r="C195" s="130">
        <v>759917405</v>
      </c>
      <c r="D195" s="15" t="s">
        <v>2223</v>
      </c>
      <c r="E195" s="15" t="s">
        <v>2224</v>
      </c>
      <c r="F195" s="14" t="s">
        <v>7232</v>
      </c>
      <c r="G195" s="14" t="s">
        <v>2225</v>
      </c>
      <c r="H195" s="14" t="s">
        <v>6275</v>
      </c>
      <c r="I195" s="15" t="s">
        <v>139</v>
      </c>
      <c r="J195" s="15" t="s">
        <v>6626</v>
      </c>
      <c r="K195" s="15" t="s">
        <v>6276</v>
      </c>
      <c r="L195" s="15" t="s">
        <v>6273</v>
      </c>
      <c r="M195" s="17" t="s">
        <v>6167</v>
      </c>
      <c r="N195" s="18" t="s">
        <v>182</v>
      </c>
      <c r="O195" s="18" t="s">
        <v>8253</v>
      </c>
      <c r="P195" s="39" t="s">
        <v>6274</v>
      </c>
      <c r="Q195" s="18"/>
      <c r="R195" s="19">
        <v>93401</v>
      </c>
      <c r="S195" s="19" t="s">
        <v>7146</v>
      </c>
      <c r="T195" s="20">
        <v>37970</v>
      </c>
    </row>
    <row r="196" spans="1:20" s="16" customFormat="1" ht="18.75" hidden="1" customHeight="1" x14ac:dyDescent="0.2">
      <c r="A196" s="146">
        <v>6984</v>
      </c>
      <c r="B196" s="24" t="s">
        <v>3746</v>
      </c>
      <c r="C196" s="129">
        <v>692202007</v>
      </c>
      <c r="D196" s="22" t="s">
        <v>2854</v>
      </c>
      <c r="E196" s="22" t="s">
        <v>2882</v>
      </c>
      <c r="F196" s="23" t="s">
        <v>1700</v>
      </c>
      <c r="G196" s="22" t="s">
        <v>3644</v>
      </c>
      <c r="H196" s="23" t="s">
        <v>29</v>
      </c>
      <c r="I196" s="22"/>
      <c r="J196" s="22"/>
      <c r="K196" s="22" t="s">
        <v>3747</v>
      </c>
      <c r="L196" s="22" t="s">
        <v>3749</v>
      </c>
      <c r="M196" s="24" t="s">
        <v>6166</v>
      </c>
      <c r="N196" s="25" t="s">
        <v>2185</v>
      </c>
      <c r="O196" s="25" t="s">
        <v>3750</v>
      </c>
      <c r="P196" s="26" t="s">
        <v>3748</v>
      </c>
      <c r="Q196" s="25"/>
      <c r="R196" s="26">
        <v>91001</v>
      </c>
      <c r="S196" s="26" t="s">
        <v>2906</v>
      </c>
      <c r="T196" s="27">
        <v>37970</v>
      </c>
    </row>
    <row r="197" spans="1:20" s="16" customFormat="1" ht="18.75" hidden="1" customHeight="1" x14ac:dyDescent="0.2">
      <c r="A197" s="146">
        <v>6988</v>
      </c>
      <c r="B197" s="24" t="s">
        <v>457</v>
      </c>
      <c r="C197" s="129">
        <v>710867003</v>
      </c>
      <c r="D197" s="22" t="s">
        <v>81</v>
      </c>
      <c r="E197" s="22" t="s">
        <v>458</v>
      </c>
      <c r="F197" s="29" t="s">
        <v>7791</v>
      </c>
      <c r="G197" s="23" t="s">
        <v>459</v>
      </c>
      <c r="H197" s="29" t="s">
        <v>7793</v>
      </c>
      <c r="I197" s="22" t="s">
        <v>460</v>
      </c>
      <c r="J197" s="30" t="s">
        <v>7794</v>
      </c>
      <c r="K197" s="22" t="s">
        <v>461</v>
      </c>
      <c r="L197" s="30" t="s">
        <v>7792</v>
      </c>
      <c r="M197" s="24" t="s">
        <v>630</v>
      </c>
      <c r="N197" s="25" t="s">
        <v>462</v>
      </c>
      <c r="O197" s="25" t="s">
        <v>464</v>
      </c>
      <c r="P197" s="38" t="s">
        <v>463</v>
      </c>
      <c r="Q197" s="25"/>
      <c r="R197" s="26" t="s">
        <v>419</v>
      </c>
      <c r="S197" s="31" t="s">
        <v>8136</v>
      </c>
      <c r="T197" s="27">
        <v>37971</v>
      </c>
    </row>
    <row r="198" spans="1:20" s="16" customFormat="1" ht="18.75" hidden="1" customHeight="1" x14ac:dyDescent="0.2">
      <c r="A198" s="146">
        <v>6989</v>
      </c>
      <c r="B198" s="24" t="s">
        <v>5228</v>
      </c>
      <c r="C198" s="129">
        <v>745459005</v>
      </c>
      <c r="D198" s="22" t="s">
        <v>81</v>
      </c>
      <c r="E198" s="22" t="s">
        <v>5229</v>
      </c>
      <c r="F198" s="23" t="s">
        <v>5230</v>
      </c>
      <c r="G198" s="23" t="s">
        <v>4779</v>
      </c>
      <c r="H198" s="23" t="s">
        <v>5231</v>
      </c>
      <c r="I198" s="22" t="s">
        <v>708</v>
      </c>
      <c r="J198" s="22" t="s">
        <v>5232</v>
      </c>
      <c r="K198" s="22" t="s">
        <v>5233</v>
      </c>
      <c r="L198" s="22" t="s">
        <v>5234</v>
      </c>
      <c r="M198" s="24" t="s">
        <v>630</v>
      </c>
      <c r="N198" s="25" t="s">
        <v>462</v>
      </c>
      <c r="O198" s="25"/>
      <c r="P198" s="26"/>
      <c r="Q198" s="25"/>
      <c r="R198" s="26">
        <v>93401</v>
      </c>
      <c r="S198" s="26" t="s">
        <v>5235</v>
      </c>
      <c r="T198" s="27">
        <v>37970</v>
      </c>
    </row>
    <row r="199" spans="1:20" s="16" customFormat="1" ht="18.75" hidden="1" customHeight="1" x14ac:dyDescent="0.2">
      <c r="A199" s="146">
        <v>6990</v>
      </c>
      <c r="B199" s="24" t="s">
        <v>1253</v>
      </c>
      <c r="C199" s="129" t="s">
        <v>7801</v>
      </c>
      <c r="D199" s="22" t="s">
        <v>81</v>
      </c>
      <c r="E199" s="22" t="s">
        <v>1254</v>
      </c>
      <c r="F199" s="23" t="s">
        <v>1255</v>
      </c>
      <c r="G199" s="23" t="s">
        <v>1256</v>
      </c>
      <c r="H199" s="23" t="s">
        <v>1257</v>
      </c>
      <c r="I199" s="22" t="s">
        <v>708</v>
      </c>
      <c r="J199" s="22" t="s">
        <v>1258</v>
      </c>
      <c r="K199" s="22" t="s">
        <v>1259</v>
      </c>
      <c r="L199" s="22" t="s">
        <v>1260</v>
      </c>
      <c r="M199" s="24" t="s">
        <v>6222</v>
      </c>
      <c r="N199" s="25" t="s">
        <v>1262</v>
      </c>
      <c r="O199" s="25" t="s">
        <v>1261</v>
      </c>
      <c r="P199" s="26"/>
      <c r="Q199" s="25"/>
      <c r="R199" s="26">
        <v>93401</v>
      </c>
      <c r="S199" s="26" t="s">
        <v>1263</v>
      </c>
      <c r="T199" s="27">
        <v>37970</v>
      </c>
    </row>
    <row r="200" spans="1:20" s="16" customFormat="1" ht="18.75" hidden="1" customHeight="1" x14ac:dyDescent="0.2">
      <c r="A200" s="146">
        <v>6991</v>
      </c>
      <c r="B200" s="24" t="s">
        <v>4375</v>
      </c>
      <c r="C200" s="129">
        <v>742049000</v>
      </c>
      <c r="D200" s="22" t="s">
        <v>4313</v>
      </c>
      <c r="E200" s="22" t="s">
        <v>4376</v>
      </c>
      <c r="F200" s="23" t="s">
        <v>4377</v>
      </c>
      <c r="G200" s="23" t="s">
        <v>4378</v>
      </c>
      <c r="H200" s="23" t="s">
        <v>4379</v>
      </c>
      <c r="I200" s="22" t="s">
        <v>708</v>
      </c>
      <c r="J200" s="22" t="s">
        <v>4380</v>
      </c>
      <c r="K200" s="22" t="s">
        <v>4381</v>
      </c>
      <c r="L200" s="22" t="s">
        <v>4382</v>
      </c>
      <c r="M200" s="24" t="s">
        <v>630</v>
      </c>
      <c r="N200" s="25" t="s">
        <v>4383</v>
      </c>
      <c r="O200" s="25"/>
      <c r="P200" s="26"/>
      <c r="Q200" s="25"/>
      <c r="R200" s="26" t="s">
        <v>419</v>
      </c>
      <c r="S200" s="26" t="s">
        <v>6156</v>
      </c>
      <c r="T200" s="27">
        <v>37970</v>
      </c>
    </row>
    <row r="201" spans="1:20" s="16" customFormat="1" ht="18.75" hidden="1" customHeight="1" x14ac:dyDescent="0.2">
      <c r="A201" s="146">
        <v>6993</v>
      </c>
      <c r="B201" s="24" t="s">
        <v>1975</v>
      </c>
      <c r="C201" s="129">
        <v>730767005</v>
      </c>
      <c r="D201" s="23" t="s">
        <v>1977</v>
      </c>
      <c r="E201" s="22" t="s">
        <v>1978</v>
      </c>
      <c r="F201" s="23" t="s">
        <v>1979</v>
      </c>
      <c r="G201" s="23" t="s">
        <v>1976</v>
      </c>
      <c r="H201" s="23" t="s">
        <v>1980</v>
      </c>
      <c r="I201" s="22" t="s">
        <v>1981</v>
      </c>
      <c r="J201" s="22" t="s">
        <v>1982</v>
      </c>
      <c r="K201" s="22" t="s">
        <v>1983</v>
      </c>
      <c r="L201" s="22" t="s">
        <v>1985</v>
      </c>
      <c r="M201" s="24" t="s">
        <v>50</v>
      </c>
      <c r="N201" s="25" t="s">
        <v>1489</v>
      </c>
      <c r="O201" s="25" t="s">
        <v>1986</v>
      </c>
      <c r="P201" s="26" t="s">
        <v>1984</v>
      </c>
      <c r="Q201" s="25"/>
      <c r="R201" s="26">
        <v>93401</v>
      </c>
      <c r="S201" s="26" t="s">
        <v>1987</v>
      </c>
      <c r="T201" s="27">
        <v>37970</v>
      </c>
    </row>
    <row r="202" spans="1:20" s="16" customFormat="1" ht="18.75" hidden="1" customHeight="1" x14ac:dyDescent="0.2">
      <c r="A202" s="146">
        <v>6994</v>
      </c>
      <c r="B202" s="24" t="s">
        <v>5345</v>
      </c>
      <c r="C202" s="129">
        <v>739485002</v>
      </c>
      <c r="D202" s="22" t="s">
        <v>81</v>
      </c>
      <c r="E202" s="22" t="s">
        <v>5346</v>
      </c>
      <c r="F202" s="23" t="s">
        <v>5347</v>
      </c>
      <c r="G202" s="23" t="s">
        <v>4779</v>
      </c>
      <c r="H202" s="23" t="s">
        <v>5348</v>
      </c>
      <c r="I202" s="22" t="s">
        <v>186</v>
      </c>
      <c r="J202" s="22" t="s">
        <v>5349</v>
      </c>
      <c r="K202" s="22" t="s">
        <v>5350</v>
      </c>
      <c r="L202" s="22" t="s">
        <v>5351</v>
      </c>
      <c r="M202" s="24" t="s">
        <v>51</v>
      </c>
      <c r="N202" s="25" t="s">
        <v>1430</v>
      </c>
      <c r="O202" s="25"/>
      <c r="P202" s="26"/>
      <c r="Q202" s="25"/>
      <c r="R202" s="26" t="s">
        <v>419</v>
      </c>
      <c r="S202" s="26" t="s">
        <v>5352</v>
      </c>
      <c r="T202" s="27">
        <v>37970</v>
      </c>
    </row>
    <row r="203" spans="1:20" s="16" customFormat="1" ht="18.75" hidden="1" customHeight="1" x14ac:dyDescent="0.2">
      <c r="A203" s="147">
        <v>6995</v>
      </c>
      <c r="B203" s="17" t="s">
        <v>3508</v>
      </c>
      <c r="C203" s="130">
        <v>692205006</v>
      </c>
      <c r="D203" s="15" t="s">
        <v>2854</v>
      </c>
      <c r="E203" s="15" t="s">
        <v>2871</v>
      </c>
      <c r="F203" s="14" t="s">
        <v>27</v>
      </c>
      <c r="G203" s="14" t="s">
        <v>2872</v>
      </c>
      <c r="H203" s="14" t="s">
        <v>29</v>
      </c>
      <c r="I203" s="15"/>
      <c r="J203" s="15"/>
      <c r="K203" s="15" t="s">
        <v>6584</v>
      </c>
      <c r="L203" s="15" t="s">
        <v>3509</v>
      </c>
      <c r="M203" s="17" t="s">
        <v>6166</v>
      </c>
      <c r="N203" s="18" t="s">
        <v>3510</v>
      </c>
      <c r="O203" s="18" t="s">
        <v>6585</v>
      </c>
      <c r="P203" s="19" t="s">
        <v>6586</v>
      </c>
      <c r="Q203" s="18"/>
      <c r="R203" s="19">
        <v>91001</v>
      </c>
      <c r="S203" s="19" t="s">
        <v>3511</v>
      </c>
      <c r="T203" s="20">
        <v>37970</v>
      </c>
    </row>
    <row r="204" spans="1:20" s="16" customFormat="1" ht="18.75" hidden="1" customHeight="1" x14ac:dyDescent="0.2">
      <c r="A204" s="147">
        <v>6997</v>
      </c>
      <c r="B204" s="17" t="s">
        <v>3352</v>
      </c>
      <c r="C204" s="130">
        <v>690724006</v>
      </c>
      <c r="D204" s="15" t="s">
        <v>2854</v>
      </c>
      <c r="E204" s="15" t="s">
        <v>2871</v>
      </c>
      <c r="F204" s="14" t="s">
        <v>27</v>
      </c>
      <c r="G204" s="14" t="s">
        <v>2872</v>
      </c>
      <c r="H204" s="14" t="s">
        <v>29</v>
      </c>
      <c r="I204" s="15"/>
      <c r="J204" s="15"/>
      <c r="K204" s="15" t="s">
        <v>6295</v>
      </c>
      <c r="L204" s="15" t="s">
        <v>3353</v>
      </c>
      <c r="M204" s="17" t="s">
        <v>50</v>
      </c>
      <c r="N204" s="18" t="s">
        <v>3355</v>
      </c>
      <c r="O204" s="18" t="s">
        <v>3354</v>
      </c>
      <c r="P204" s="19"/>
      <c r="Q204" s="18"/>
      <c r="R204" s="19">
        <v>91001</v>
      </c>
      <c r="S204" s="19" t="s">
        <v>2875</v>
      </c>
      <c r="T204" s="20">
        <v>37970</v>
      </c>
    </row>
    <row r="205" spans="1:20" s="16" customFormat="1" ht="18.75" hidden="1" customHeight="1" x14ac:dyDescent="0.2">
      <c r="A205" s="146">
        <v>6998</v>
      </c>
      <c r="B205" s="24" t="s">
        <v>3216</v>
      </c>
      <c r="C205" s="129">
        <v>692543009</v>
      </c>
      <c r="D205" s="22" t="s">
        <v>2854</v>
      </c>
      <c r="E205" s="22" t="s">
        <v>2871</v>
      </c>
      <c r="F205" s="23" t="s">
        <v>27</v>
      </c>
      <c r="G205" s="23" t="s">
        <v>2872</v>
      </c>
      <c r="H205" s="23" t="s">
        <v>29</v>
      </c>
      <c r="I205" s="22"/>
      <c r="J205" s="22"/>
      <c r="K205" s="22" t="s">
        <v>3217</v>
      </c>
      <c r="L205" s="22" t="s">
        <v>3218</v>
      </c>
      <c r="M205" s="24" t="s">
        <v>50</v>
      </c>
      <c r="N205" s="25" t="s">
        <v>1893</v>
      </c>
      <c r="O205" s="25"/>
      <c r="P205" s="26"/>
      <c r="Q205" s="25"/>
      <c r="R205" s="26">
        <v>91001</v>
      </c>
      <c r="S205" s="26" t="s">
        <v>2875</v>
      </c>
      <c r="T205" s="27">
        <v>37970</v>
      </c>
    </row>
    <row r="206" spans="1:20" s="16" customFormat="1" ht="18.75" hidden="1" customHeight="1" x14ac:dyDescent="0.2">
      <c r="A206" s="147">
        <v>6999</v>
      </c>
      <c r="B206" s="17" t="s">
        <v>5410</v>
      </c>
      <c r="C206" s="130">
        <v>741504006</v>
      </c>
      <c r="D206" s="15" t="s">
        <v>81</v>
      </c>
      <c r="E206" s="15" t="s">
        <v>5411</v>
      </c>
      <c r="F206" s="14" t="s">
        <v>7019</v>
      </c>
      <c r="G206" s="14" t="s">
        <v>419</v>
      </c>
      <c r="H206" s="14" t="s">
        <v>5412</v>
      </c>
      <c r="I206" s="15" t="s">
        <v>193</v>
      </c>
      <c r="J206" s="15" t="s">
        <v>7021</v>
      </c>
      <c r="K206" s="15" t="s">
        <v>7020</v>
      </c>
      <c r="L206" s="15" t="s">
        <v>6498</v>
      </c>
      <c r="M206" s="17" t="s">
        <v>51</v>
      </c>
      <c r="N206" s="18" t="s">
        <v>5414</v>
      </c>
      <c r="O206" s="18"/>
      <c r="P206" s="19" t="s">
        <v>5413</v>
      </c>
      <c r="Q206" s="18"/>
      <c r="R206" s="19" t="s">
        <v>419</v>
      </c>
      <c r="S206" s="19" t="s">
        <v>7400</v>
      </c>
      <c r="T206" s="20">
        <v>37970</v>
      </c>
    </row>
    <row r="207" spans="1:20" s="16" customFormat="1" ht="18.75" hidden="1" customHeight="1" x14ac:dyDescent="0.2">
      <c r="A207" s="146">
        <v>7000</v>
      </c>
      <c r="B207" s="24" t="s">
        <v>1297</v>
      </c>
      <c r="C207" s="129">
        <v>718323002</v>
      </c>
      <c r="D207" s="22" t="s">
        <v>81</v>
      </c>
      <c r="E207" s="22" t="s">
        <v>1298</v>
      </c>
      <c r="F207" s="23" t="s">
        <v>1299</v>
      </c>
      <c r="G207" s="23" t="s">
        <v>1300</v>
      </c>
      <c r="H207" s="23" t="s">
        <v>1301</v>
      </c>
      <c r="I207" s="22" t="s">
        <v>1117</v>
      </c>
      <c r="J207" s="22" t="s">
        <v>1302</v>
      </c>
      <c r="K207" s="22" t="s">
        <v>1303</v>
      </c>
      <c r="L207" s="22" t="s">
        <v>1304</v>
      </c>
      <c r="M207" s="24" t="s">
        <v>50</v>
      </c>
      <c r="N207" s="25" t="s">
        <v>932</v>
      </c>
      <c r="O207" s="25" t="s">
        <v>1305</v>
      </c>
      <c r="P207" s="26" t="s">
        <v>1306</v>
      </c>
      <c r="Q207" s="25"/>
      <c r="R207" s="26">
        <v>93401</v>
      </c>
      <c r="S207" s="26" t="s">
        <v>1307</v>
      </c>
      <c r="T207" s="27">
        <v>37970</v>
      </c>
    </row>
    <row r="208" spans="1:20" s="16" customFormat="1" ht="18.75" hidden="1" customHeight="1" x14ac:dyDescent="0.2">
      <c r="A208" s="146">
        <v>7003</v>
      </c>
      <c r="B208" s="24" t="s">
        <v>6265</v>
      </c>
      <c r="C208" s="129">
        <v>731013004</v>
      </c>
      <c r="D208" s="22" t="s">
        <v>81</v>
      </c>
      <c r="E208" s="22" t="s">
        <v>471</v>
      </c>
      <c r="F208" s="29" t="s">
        <v>7622</v>
      </c>
      <c r="G208" s="23" t="s">
        <v>472</v>
      </c>
      <c r="H208" s="23" t="s">
        <v>473</v>
      </c>
      <c r="I208" s="22" t="s">
        <v>474</v>
      </c>
      <c r="J208" s="22" t="s">
        <v>475</v>
      </c>
      <c r="K208" s="30" t="s">
        <v>7639</v>
      </c>
      <c r="L208" s="22" t="s">
        <v>6808</v>
      </c>
      <c r="M208" s="24" t="s">
        <v>50</v>
      </c>
      <c r="N208" s="25" t="s">
        <v>852</v>
      </c>
      <c r="O208" s="25">
        <v>223414941</v>
      </c>
      <c r="P208" s="26" t="s">
        <v>6809</v>
      </c>
      <c r="Q208" s="25"/>
      <c r="R208" s="26" t="s">
        <v>476</v>
      </c>
      <c r="S208" s="37" t="s">
        <v>7594</v>
      </c>
      <c r="T208" s="27">
        <v>37970</v>
      </c>
    </row>
    <row r="209" spans="1:20" s="16" customFormat="1" ht="18.75" hidden="1" customHeight="1" x14ac:dyDescent="0.2">
      <c r="A209" s="147">
        <v>7004</v>
      </c>
      <c r="B209" s="17" t="s">
        <v>2467</v>
      </c>
      <c r="C209" s="130">
        <v>716904008</v>
      </c>
      <c r="D209" s="15" t="s">
        <v>1579</v>
      </c>
      <c r="E209" s="15" t="s">
        <v>2468</v>
      </c>
      <c r="F209" s="14" t="s">
        <v>7736</v>
      </c>
      <c r="G209" s="14" t="s">
        <v>2469</v>
      </c>
      <c r="H209" s="14" t="s">
        <v>7784</v>
      </c>
      <c r="I209" s="15" t="s">
        <v>2470</v>
      </c>
      <c r="J209" s="15" t="s">
        <v>7740</v>
      </c>
      <c r="K209" s="15" t="s">
        <v>2471</v>
      </c>
      <c r="L209" s="15" t="s">
        <v>7737</v>
      </c>
      <c r="M209" s="17" t="s">
        <v>50</v>
      </c>
      <c r="N209" s="18" t="s">
        <v>2472</v>
      </c>
      <c r="O209" s="18" t="s">
        <v>7738</v>
      </c>
      <c r="P209" s="39" t="s">
        <v>7739</v>
      </c>
      <c r="Q209" s="18"/>
      <c r="R209" s="19">
        <v>93401</v>
      </c>
      <c r="S209" s="19" t="s">
        <v>7741</v>
      </c>
      <c r="T209" s="20">
        <v>37970</v>
      </c>
    </row>
    <row r="210" spans="1:20" s="16" customFormat="1" ht="18.75" hidden="1" customHeight="1" x14ac:dyDescent="0.2">
      <c r="A210" s="146">
        <v>7005</v>
      </c>
      <c r="B210" s="24" t="s">
        <v>1161</v>
      </c>
      <c r="C210" s="129">
        <v>709542001</v>
      </c>
      <c r="D210" s="22" t="s">
        <v>81</v>
      </c>
      <c r="E210" s="22" t="s">
        <v>1162</v>
      </c>
      <c r="F210" s="23" t="s">
        <v>1163</v>
      </c>
      <c r="G210" s="23" t="s">
        <v>1164</v>
      </c>
      <c r="H210" s="23" t="s">
        <v>1165</v>
      </c>
      <c r="I210" s="22" t="s">
        <v>1166</v>
      </c>
      <c r="J210" s="32" t="s">
        <v>1167</v>
      </c>
      <c r="K210" s="22" t="s">
        <v>1168</v>
      </c>
      <c r="L210" s="22" t="s">
        <v>1169</v>
      </c>
      <c r="M210" s="24" t="s">
        <v>50</v>
      </c>
      <c r="N210" s="25" t="s">
        <v>1171</v>
      </c>
      <c r="O210" s="25" t="s">
        <v>1170</v>
      </c>
      <c r="P210" s="26"/>
      <c r="Q210" s="25"/>
      <c r="R210" s="26">
        <v>93401</v>
      </c>
      <c r="S210" s="26" t="s">
        <v>1172</v>
      </c>
      <c r="T210" s="27">
        <v>37970</v>
      </c>
    </row>
    <row r="211" spans="1:20" s="16" customFormat="1" ht="18.75" hidden="1" customHeight="1" x14ac:dyDescent="0.2">
      <c r="A211" s="146">
        <v>7008</v>
      </c>
      <c r="B211" s="24" t="s">
        <v>5909</v>
      </c>
      <c r="C211" s="129">
        <v>702872707</v>
      </c>
      <c r="D211" s="22" t="s">
        <v>152</v>
      </c>
      <c r="E211" s="22" t="s">
        <v>5807</v>
      </c>
      <c r="F211" s="23" t="s">
        <v>27</v>
      </c>
      <c r="G211" s="23" t="s">
        <v>154</v>
      </c>
      <c r="H211" s="23" t="s">
        <v>29</v>
      </c>
      <c r="I211" s="22"/>
      <c r="J211" s="22"/>
      <c r="K211" s="22" t="s">
        <v>5910</v>
      </c>
      <c r="L211" s="22" t="s">
        <v>5911</v>
      </c>
      <c r="M211" s="24" t="s">
        <v>50</v>
      </c>
      <c r="N211" s="25" t="s">
        <v>5913</v>
      </c>
      <c r="O211" s="25" t="s">
        <v>5912</v>
      </c>
      <c r="P211" s="26"/>
      <c r="Q211" s="25"/>
      <c r="R211" s="26" t="s">
        <v>368</v>
      </c>
      <c r="S211" s="115" t="s">
        <v>5914</v>
      </c>
      <c r="T211" s="27">
        <v>37970</v>
      </c>
    </row>
    <row r="212" spans="1:20" s="16" customFormat="1" ht="18.75" hidden="1" customHeight="1" x14ac:dyDescent="0.2">
      <c r="A212" s="146">
        <v>7010</v>
      </c>
      <c r="B212" s="24" t="s">
        <v>4668</v>
      </c>
      <c r="C212" s="129">
        <v>747168008</v>
      </c>
      <c r="D212" s="22" t="s">
        <v>4669</v>
      </c>
      <c r="E212" s="22" t="s">
        <v>4670</v>
      </c>
      <c r="F212" s="29" t="s">
        <v>7551</v>
      </c>
      <c r="G212" s="23" t="s">
        <v>4671</v>
      </c>
      <c r="H212" s="29" t="s">
        <v>8231</v>
      </c>
      <c r="I212" s="30" t="s">
        <v>1770</v>
      </c>
      <c r="J212" s="30" t="s">
        <v>8232</v>
      </c>
      <c r="K212" s="22" t="s">
        <v>4672</v>
      </c>
      <c r="L212" s="22" t="s">
        <v>4674</v>
      </c>
      <c r="M212" s="24" t="s">
        <v>630</v>
      </c>
      <c r="N212" s="25" t="s">
        <v>4675</v>
      </c>
      <c r="O212" s="25"/>
      <c r="P212" s="26" t="s">
        <v>4673</v>
      </c>
      <c r="Q212" s="25"/>
      <c r="R212" s="26" t="s">
        <v>1217</v>
      </c>
      <c r="S212" s="31" t="s">
        <v>7028</v>
      </c>
      <c r="T212" s="27">
        <v>37970</v>
      </c>
    </row>
    <row r="213" spans="1:20" s="16" customFormat="1" ht="18.75" hidden="1" customHeight="1" x14ac:dyDescent="0.2">
      <c r="A213" s="146">
        <v>7012</v>
      </c>
      <c r="B213" s="24" t="s">
        <v>2515</v>
      </c>
      <c r="C213" s="129">
        <v>720266008</v>
      </c>
      <c r="D213" s="22" t="s">
        <v>1681</v>
      </c>
      <c r="E213" s="22" t="s">
        <v>2516</v>
      </c>
      <c r="F213" s="23" t="s">
        <v>2517</v>
      </c>
      <c r="G213" s="23" t="s">
        <v>2518</v>
      </c>
      <c r="H213" s="23" t="s">
        <v>2519</v>
      </c>
      <c r="I213" s="22" t="s">
        <v>2520</v>
      </c>
      <c r="J213" s="22" t="s">
        <v>139</v>
      </c>
      <c r="K213" s="22" t="s">
        <v>2521</v>
      </c>
      <c r="L213" s="22" t="s">
        <v>2522</v>
      </c>
      <c r="M213" s="24" t="s">
        <v>50</v>
      </c>
      <c r="N213" s="25" t="s">
        <v>1160</v>
      </c>
      <c r="O213" s="25"/>
      <c r="P213" s="26" t="s">
        <v>2523</v>
      </c>
      <c r="Q213" s="25"/>
      <c r="R213" s="26">
        <v>93401</v>
      </c>
      <c r="S213" s="26" t="s">
        <v>2524</v>
      </c>
      <c r="T213" s="27">
        <v>37970</v>
      </c>
    </row>
    <row r="214" spans="1:20" s="16" customFormat="1" ht="18.75" hidden="1" customHeight="1" x14ac:dyDescent="0.2">
      <c r="A214" s="146">
        <v>7013</v>
      </c>
      <c r="B214" s="24" t="s">
        <v>397</v>
      </c>
      <c r="C214" s="129">
        <v>817951511</v>
      </c>
      <c r="D214" s="22" t="s">
        <v>245</v>
      </c>
      <c r="E214" s="22" t="s">
        <v>398</v>
      </c>
      <c r="F214" s="23" t="s">
        <v>27</v>
      </c>
      <c r="G214" s="23" t="s">
        <v>247</v>
      </c>
      <c r="H214" s="23" t="s">
        <v>29</v>
      </c>
      <c r="I214" s="22"/>
      <c r="J214" s="22"/>
      <c r="K214" s="22" t="s">
        <v>399</v>
      </c>
      <c r="L214" s="22" t="s">
        <v>400</v>
      </c>
      <c r="M214" s="24" t="s">
        <v>50</v>
      </c>
      <c r="N214" s="25" t="s">
        <v>403</v>
      </c>
      <c r="O214" s="25" t="s">
        <v>401</v>
      </c>
      <c r="P214" s="26"/>
      <c r="Q214" s="25"/>
      <c r="R214" s="26" t="s">
        <v>251</v>
      </c>
      <c r="S214" s="26" t="s">
        <v>402</v>
      </c>
      <c r="T214" s="27">
        <v>37970</v>
      </c>
    </row>
    <row r="215" spans="1:20" s="16" customFormat="1" ht="18.75" hidden="1" customHeight="1" x14ac:dyDescent="0.2">
      <c r="A215" s="146">
        <v>7014</v>
      </c>
      <c r="B215" s="24" t="s">
        <v>4713</v>
      </c>
      <c r="C215" s="129" t="s">
        <v>7858</v>
      </c>
      <c r="D215" s="22" t="s">
        <v>4313</v>
      </c>
      <c r="E215" s="22" t="s">
        <v>4714</v>
      </c>
      <c r="F215" s="23" t="s">
        <v>4715</v>
      </c>
      <c r="G215" s="23" t="s">
        <v>4716</v>
      </c>
      <c r="H215" s="23" t="s">
        <v>4717</v>
      </c>
      <c r="I215" s="22" t="s">
        <v>4242</v>
      </c>
      <c r="J215" s="22" t="s">
        <v>4718</v>
      </c>
      <c r="K215" s="22" t="s">
        <v>4719</v>
      </c>
      <c r="L215" s="22" t="s">
        <v>4720</v>
      </c>
      <c r="M215" s="24" t="s">
        <v>630</v>
      </c>
      <c r="N215" s="25" t="s">
        <v>205</v>
      </c>
      <c r="O215" s="25"/>
      <c r="P215" s="26"/>
      <c r="Q215" s="25"/>
      <c r="R215" s="26" t="s">
        <v>419</v>
      </c>
      <c r="S215" s="26" t="s">
        <v>4721</v>
      </c>
      <c r="T215" s="27">
        <v>37970</v>
      </c>
    </row>
    <row r="216" spans="1:20" s="16" customFormat="1" ht="18.75" hidden="1" customHeight="1" x14ac:dyDescent="0.2">
      <c r="A216" s="147">
        <v>7015</v>
      </c>
      <c r="B216" s="17" t="s">
        <v>269</v>
      </c>
      <c r="C216" s="130">
        <v>745046002</v>
      </c>
      <c r="D216" s="15" t="s">
        <v>25</v>
      </c>
      <c r="E216" s="15" t="s">
        <v>270</v>
      </c>
      <c r="F216" s="14" t="s">
        <v>27</v>
      </c>
      <c r="G216" s="14" t="s">
        <v>271</v>
      </c>
      <c r="H216" s="14" t="s">
        <v>139</v>
      </c>
      <c r="I216" s="15"/>
      <c r="J216" s="15"/>
      <c r="K216" s="15" t="s">
        <v>272</v>
      </c>
      <c r="L216" s="15" t="s">
        <v>33</v>
      </c>
      <c r="M216" s="17" t="s">
        <v>50</v>
      </c>
      <c r="N216" s="18" t="s">
        <v>730</v>
      </c>
      <c r="O216" s="18" t="s">
        <v>273</v>
      </c>
      <c r="P216" s="19" t="s">
        <v>274</v>
      </c>
      <c r="Q216" s="18"/>
      <c r="R216" s="19">
        <v>93401</v>
      </c>
      <c r="S216" s="19" t="s">
        <v>6992</v>
      </c>
      <c r="T216" s="20">
        <v>37970</v>
      </c>
    </row>
    <row r="217" spans="1:20" s="16" customFormat="1" ht="18.75" hidden="1" customHeight="1" x14ac:dyDescent="0.2">
      <c r="A217" s="146">
        <v>7017</v>
      </c>
      <c r="B217" s="24" t="s">
        <v>5496</v>
      </c>
      <c r="C217" s="129">
        <v>743577000</v>
      </c>
      <c r="D217" s="22" t="s">
        <v>5354</v>
      </c>
      <c r="E217" s="22" t="s">
        <v>5497</v>
      </c>
      <c r="F217" s="23" t="s">
        <v>5498</v>
      </c>
      <c r="G217" s="23" t="s">
        <v>5366</v>
      </c>
      <c r="H217" s="23" t="s">
        <v>5499</v>
      </c>
      <c r="I217" s="22" t="s">
        <v>5500</v>
      </c>
      <c r="J217" s="22" t="s">
        <v>5501</v>
      </c>
      <c r="K217" s="22" t="s">
        <v>5502</v>
      </c>
      <c r="L217" s="22" t="s">
        <v>5503</v>
      </c>
      <c r="M217" s="24" t="s">
        <v>50</v>
      </c>
      <c r="N217" s="25" t="s">
        <v>5202</v>
      </c>
      <c r="O217" s="25"/>
      <c r="P217" s="26"/>
      <c r="Q217" s="25"/>
      <c r="R217" s="26" t="s">
        <v>1217</v>
      </c>
      <c r="S217" s="26" t="s">
        <v>5504</v>
      </c>
      <c r="T217" s="27">
        <v>37970</v>
      </c>
    </row>
    <row r="218" spans="1:20" s="16" customFormat="1" ht="18.75" hidden="1" customHeight="1" x14ac:dyDescent="0.2">
      <c r="A218" s="146">
        <v>7018</v>
      </c>
      <c r="B218" s="24" t="s">
        <v>2950</v>
      </c>
      <c r="C218" s="129">
        <v>692206002</v>
      </c>
      <c r="D218" s="22" t="s">
        <v>2854</v>
      </c>
      <c r="E218" s="22" t="s">
        <v>2871</v>
      </c>
      <c r="F218" s="23" t="s">
        <v>27</v>
      </c>
      <c r="G218" s="23" t="s">
        <v>2872</v>
      </c>
      <c r="H218" s="23" t="s">
        <v>29</v>
      </c>
      <c r="I218" s="22"/>
      <c r="J218" s="22"/>
      <c r="K218" s="22" t="s">
        <v>2951</v>
      </c>
      <c r="L218" s="22" t="s">
        <v>2953</v>
      </c>
      <c r="M218" s="24" t="s">
        <v>6166</v>
      </c>
      <c r="N218" s="25" t="s">
        <v>2955</v>
      </c>
      <c r="O218" s="25" t="s">
        <v>2954</v>
      </c>
      <c r="P218" s="26" t="s">
        <v>2952</v>
      </c>
      <c r="Q218" s="25"/>
      <c r="R218" s="26">
        <v>91001</v>
      </c>
      <c r="S218" s="26" t="s">
        <v>2875</v>
      </c>
      <c r="T218" s="27">
        <v>37970</v>
      </c>
    </row>
    <row r="219" spans="1:20" s="16" customFormat="1" ht="18.75" hidden="1" customHeight="1" x14ac:dyDescent="0.2">
      <c r="A219" s="146">
        <v>7019</v>
      </c>
      <c r="B219" s="24" t="s">
        <v>5219</v>
      </c>
      <c r="C219" s="129">
        <v>741469006</v>
      </c>
      <c r="D219" s="22" t="s">
        <v>81</v>
      </c>
      <c r="E219" s="22" t="s">
        <v>5220</v>
      </c>
      <c r="F219" s="23" t="s">
        <v>5221</v>
      </c>
      <c r="G219" s="23" t="s">
        <v>4779</v>
      </c>
      <c r="H219" s="23" t="s">
        <v>5222</v>
      </c>
      <c r="I219" s="22" t="s">
        <v>5223</v>
      </c>
      <c r="J219" s="22" t="s">
        <v>5224</v>
      </c>
      <c r="K219" s="22" t="s">
        <v>5225</v>
      </c>
      <c r="L219" s="22" t="s">
        <v>5226</v>
      </c>
      <c r="M219" s="24" t="s">
        <v>344</v>
      </c>
      <c r="N219" s="25" t="s">
        <v>1108</v>
      </c>
      <c r="O219" s="25"/>
      <c r="P219" s="26"/>
      <c r="Q219" s="25"/>
      <c r="R219" s="26" t="s">
        <v>419</v>
      </c>
      <c r="S219" s="26" t="s">
        <v>5227</v>
      </c>
      <c r="T219" s="27">
        <v>37970</v>
      </c>
    </row>
    <row r="220" spans="1:20" s="16" customFormat="1" ht="18.75" hidden="1" customHeight="1" x14ac:dyDescent="0.2">
      <c r="A220" s="147">
        <v>7021</v>
      </c>
      <c r="B220" s="17" t="s">
        <v>2915</v>
      </c>
      <c r="C220" s="130" t="s">
        <v>7825</v>
      </c>
      <c r="D220" s="15" t="s">
        <v>2854</v>
      </c>
      <c r="E220" s="15" t="s">
        <v>2871</v>
      </c>
      <c r="F220" s="14" t="s">
        <v>27</v>
      </c>
      <c r="G220" s="14" t="s">
        <v>2872</v>
      </c>
      <c r="H220" s="14" t="s">
        <v>29</v>
      </c>
      <c r="I220" s="15"/>
      <c r="J220" s="15"/>
      <c r="K220" s="15" t="s">
        <v>2916</v>
      </c>
      <c r="L220" s="15" t="s">
        <v>2917</v>
      </c>
      <c r="M220" s="17" t="s">
        <v>890</v>
      </c>
      <c r="N220" s="18" t="s">
        <v>2768</v>
      </c>
      <c r="O220" s="18" t="s">
        <v>2918</v>
      </c>
      <c r="P220" s="19"/>
      <c r="Q220" s="18"/>
      <c r="R220" s="19">
        <v>91001</v>
      </c>
      <c r="S220" s="19" t="s">
        <v>2875</v>
      </c>
      <c r="T220" s="20">
        <v>37970</v>
      </c>
    </row>
    <row r="221" spans="1:20" s="16" customFormat="1" ht="18.75" hidden="1" customHeight="1" x14ac:dyDescent="0.2">
      <c r="A221" s="146">
        <v>7023</v>
      </c>
      <c r="B221" s="24" t="s">
        <v>5885</v>
      </c>
      <c r="C221" s="129">
        <v>700555097</v>
      </c>
      <c r="D221" s="22" t="s">
        <v>152</v>
      </c>
      <c r="E221" s="22" t="s">
        <v>5886</v>
      </c>
      <c r="F221" s="23" t="s">
        <v>27</v>
      </c>
      <c r="G221" s="23" t="s">
        <v>5823</v>
      </c>
      <c r="H221" s="23" t="s">
        <v>29</v>
      </c>
      <c r="I221" s="22"/>
      <c r="J221" s="22"/>
      <c r="K221" s="22" t="s">
        <v>5887</v>
      </c>
      <c r="L221" s="22" t="s">
        <v>5888</v>
      </c>
      <c r="M221" s="24" t="s">
        <v>6167</v>
      </c>
      <c r="N221" s="25" t="s">
        <v>62</v>
      </c>
      <c r="O221" s="25" t="s">
        <v>5889</v>
      </c>
      <c r="P221" s="26"/>
      <c r="Q221" s="25"/>
      <c r="R221" s="26">
        <v>93910</v>
      </c>
      <c r="S221" s="26" t="s">
        <v>5890</v>
      </c>
      <c r="T221" s="27">
        <v>37970</v>
      </c>
    </row>
    <row r="222" spans="1:20" s="16" customFormat="1" ht="18.75" hidden="1" customHeight="1" x14ac:dyDescent="0.2">
      <c r="A222" s="146">
        <v>7024</v>
      </c>
      <c r="B222" s="24" t="s">
        <v>5771</v>
      </c>
      <c r="C222" s="129">
        <v>718028000</v>
      </c>
      <c r="D222" s="22" t="s">
        <v>139</v>
      </c>
      <c r="E222" s="22" t="s">
        <v>5768</v>
      </c>
      <c r="F222" s="23" t="s">
        <v>5756</v>
      </c>
      <c r="G222" s="23" t="s">
        <v>5757</v>
      </c>
      <c r="H222" s="23" t="s">
        <v>29</v>
      </c>
      <c r="I222" s="22"/>
      <c r="J222" s="22"/>
      <c r="K222" s="22" t="s">
        <v>5772</v>
      </c>
      <c r="L222" s="87" t="s">
        <v>5774</v>
      </c>
      <c r="M222" s="24" t="s">
        <v>50</v>
      </c>
      <c r="N222" s="25" t="s">
        <v>3520</v>
      </c>
      <c r="O222" s="25"/>
      <c r="P222" s="26" t="s">
        <v>5773</v>
      </c>
      <c r="Q222" s="25"/>
      <c r="R222" s="26" t="s">
        <v>5761</v>
      </c>
      <c r="S222" s="26" t="s">
        <v>5775</v>
      </c>
      <c r="T222" s="27">
        <v>37970</v>
      </c>
    </row>
    <row r="223" spans="1:20" s="16" customFormat="1" ht="18.75" hidden="1" customHeight="1" x14ac:dyDescent="0.2">
      <c r="A223" s="146">
        <v>7026</v>
      </c>
      <c r="B223" s="24" t="s">
        <v>4538</v>
      </c>
      <c r="C223" s="129">
        <v>732191003</v>
      </c>
      <c r="D223" s="22" t="s">
        <v>4313</v>
      </c>
      <c r="E223" s="22" t="s">
        <v>4539</v>
      </c>
      <c r="F223" s="23" t="s">
        <v>4540</v>
      </c>
      <c r="G223" s="23" t="s">
        <v>4541</v>
      </c>
      <c r="H223" s="23" t="s">
        <v>4542</v>
      </c>
      <c r="I223" s="22" t="s">
        <v>68</v>
      </c>
      <c r="J223" s="22" t="s">
        <v>4543</v>
      </c>
      <c r="K223" s="22" t="s">
        <v>4544</v>
      </c>
      <c r="L223" s="22" t="s">
        <v>4545</v>
      </c>
      <c r="M223" s="24" t="s">
        <v>630</v>
      </c>
      <c r="N223" s="25" t="s">
        <v>793</v>
      </c>
      <c r="O223" s="25"/>
      <c r="P223" s="26"/>
      <c r="Q223" s="25"/>
      <c r="R223" s="26" t="s">
        <v>419</v>
      </c>
      <c r="S223" s="26" t="s">
        <v>4546</v>
      </c>
      <c r="T223" s="27">
        <v>37970</v>
      </c>
    </row>
    <row r="224" spans="1:20" s="16" customFormat="1" ht="18.75" hidden="1" customHeight="1" x14ac:dyDescent="0.2">
      <c r="A224" s="147">
        <v>7027</v>
      </c>
      <c r="B224" s="17" t="s">
        <v>5608</v>
      </c>
      <c r="C224" s="130">
        <v>650364007</v>
      </c>
      <c r="D224" s="15" t="s">
        <v>81</v>
      </c>
      <c r="E224" s="15" t="s">
        <v>5609</v>
      </c>
      <c r="F224" s="14" t="s">
        <v>7288</v>
      </c>
      <c r="G224" s="14" t="s">
        <v>4779</v>
      </c>
      <c r="H224" s="14" t="s">
        <v>7291</v>
      </c>
      <c r="I224" s="15" t="s">
        <v>5610</v>
      </c>
      <c r="J224" s="15" t="s">
        <v>7337</v>
      </c>
      <c r="K224" s="15" t="s">
        <v>5611</v>
      </c>
      <c r="L224" s="15" t="s">
        <v>7289</v>
      </c>
      <c r="M224" s="17" t="s">
        <v>630</v>
      </c>
      <c r="N224" s="18" t="s">
        <v>5613</v>
      </c>
      <c r="O224" s="18" t="s">
        <v>7290</v>
      </c>
      <c r="P224" s="39" t="s">
        <v>5612</v>
      </c>
      <c r="Q224" s="18"/>
      <c r="R224" s="19" t="s">
        <v>419</v>
      </c>
      <c r="S224" s="19" t="s">
        <v>7344</v>
      </c>
      <c r="T224" s="20">
        <v>37970</v>
      </c>
    </row>
    <row r="225" spans="1:20" s="16" customFormat="1" ht="18.75" hidden="1" customHeight="1" x14ac:dyDescent="0.2">
      <c r="A225" s="147">
        <v>7031</v>
      </c>
      <c r="B225" s="17" t="s">
        <v>6102</v>
      </c>
      <c r="C225" s="130">
        <v>731026009</v>
      </c>
      <c r="D225" s="15" t="s">
        <v>81</v>
      </c>
      <c r="E225" s="15" t="s">
        <v>6103</v>
      </c>
      <c r="F225" s="14" t="s">
        <v>7285</v>
      </c>
      <c r="G225" s="14" t="s">
        <v>7284</v>
      </c>
      <c r="H225" s="14" t="s">
        <v>6945</v>
      </c>
      <c r="I225" s="15" t="s">
        <v>186</v>
      </c>
      <c r="J225" s="15" t="s">
        <v>6946</v>
      </c>
      <c r="K225" s="15" t="s">
        <v>6947</v>
      </c>
      <c r="L225" s="15" t="s">
        <v>6104</v>
      </c>
      <c r="M225" s="17" t="s">
        <v>50</v>
      </c>
      <c r="N225" s="18" t="s">
        <v>1840</v>
      </c>
      <c r="O225" s="18" t="s">
        <v>6105</v>
      </c>
      <c r="P225" s="39" t="s">
        <v>7286</v>
      </c>
      <c r="Q225" s="18"/>
      <c r="R225" s="19" t="s">
        <v>6106</v>
      </c>
      <c r="S225" s="19" t="s">
        <v>7287</v>
      </c>
      <c r="T225" s="20">
        <v>37970</v>
      </c>
    </row>
    <row r="226" spans="1:20" s="16" customFormat="1" ht="18.75" hidden="1" customHeight="1" x14ac:dyDescent="0.2">
      <c r="A226" s="146">
        <v>7036</v>
      </c>
      <c r="B226" s="24" t="s">
        <v>2330</v>
      </c>
      <c r="C226" s="129" t="s">
        <v>7815</v>
      </c>
      <c r="D226" s="22" t="s">
        <v>1579</v>
      </c>
      <c r="E226" s="22" t="s">
        <v>2331</v>
      </c>
      <c r="F226" s="29" t="s">
        <v>7421</v>
      </c>
      <c r="G226" s="23" t="s">
        <v>2332</v>
      </c>
      <c r="H226" s="29" t="s">
        <v>7425</v>
      </c>
      <c r="I226" s="22" t="s">
        <v>2333</v>
      </c>
      <c r="J226" s="22" t="s">
        <v>7422</v>
      </c>
      <c r="K226" s="22" t="s">
        <v>2334</v>
      </c>
      <c r="L226" s="22" t="s">
        <v>2335</v>
      </c>
      <c r="M226" s="24" t="s">
        <v>50</v>
      </c>
      <c r="N226" s="25" t="s">
        <v>2336</v>
      </c>
      <c r="O226" s="36" t="s">
        <v>7423</v>
      </c>
      <c r="P226" s="31" t="s">
        <v>7424</v>
      </c>
      <c r="Q226" s="25"/>
      <c r="R226" s="26" t="s">
        <v>1591</v>
      </c>
      <c r="S226" s="31" t="s">
        <v>7433</v>
      </c>
      <c r="T226" s="27">
        <v>37970</v>
      </c>
    </row>
    <row r="227" spans="1:20" s="16" customFormat="1" ht="18.75" hidden="1" customHeight="1" x14ac:dyDescent="0.2">
      <c r="A227" s="147">
        <v>7037</v>
      </c>
      <c r="B227" s="17" t="s">
        <v>5655</v>
      </c>
      <c r="C227" s="130">
        <v>753474005</v>
      </c>
      <c r="D227" s="15" t="s">
        <v>81</v>
      </c>
      <c r="E227" s="15" t="s">
        <v>5656</v>
      </c>
      <c r="F227" s="14" t="s">
        <v>7747</v>
      </c>
      <c r="G227" s="14" t="s">
        <v>5657</v>
      </c>
      <c r="H227" s="14" t="s">
        <v>5658</v>
      </c>
      <c r="I227" s="15" t="s">
        <v>5659</v>
      </c>
      <c r="J227" s="15" t="s">
        <v>8244</v>
      </c>
      <c r="K227" s="15" t="s">
        <v>5660</v>
      </c>
      <c r="L227" s="15" t="s">
        <v>8245</v>
      </c>
      <c r="M227" s="17" t="s">
        <v>50</v>
      </c>
      <c r="N227" s="18" t="s">
        <v>730</v>
      </c>
      <c r="O227" s="18" t="s">
        <v>5661</v>
      </c>
      <c r="P227" s="39" t="s">
        <v>8246</v>
      </c>
      <c r="Q227" s="18"/>
      <c r="R227" s="19" t="s">
        <v>1217</v>
      </c>
      <c r="S227" s="19" t="s">
        <v>7754</v>
      </c>
      <c r="T227" s="20">
        <v>37970</v>
      </c>
    </row>
    <row r="228" spans="1:20" s="16" customFormat="1" ht="18.75" hidden="1" customHeight="1" x14ac:dyDescent="0.2">
      <c r="A228" s="146">
        <v>7038</v>
      </c>
      <c r="B228" s="24" t="s">
        <v>5425</v>
      </c>
      <c r="C228" s="129">
        <v>759418204</v>
      </c>
      <c r="D228" s="22" t="s">
        <v>81</v>
      </c>
      <c r="E228" s="22" t="s">
        <v>5426</v>
      </c>
      <c r="F228" s="29" t="s">
        <v>7518</v>
      </c>
      <c r="G228" s="23" t="s">
        <v>5427</v>
      </c>
      <c r="H228" s="29" t="s">
        <v>7519</v>
      </c>
      <c r="I228" s="22" t="s">
        <v>5428</v>
      </c>
      <c r="J228" s="22" t="s">
        <v>7520</v>
      </c>
      <c r="K228" s="22" t="s">
        <v>5429</v>
      </c>
      <c r="L228" s="22" t="s">
        <v>5430</v>
      </c>
      <c r="M228" s="24" t="s">
        <v>630</v>
      </c>
      <c r="N228" s="25" t="s">
        <v>462</v>
      </c>
      <c r="O228" s="25" t="s">
        <v>5431</v>
      </c>
      <c r="P228" s="26"/>
      <c r="Q228" s="25"/>
      <c r="R228" s="26" t="s">
        <v>1217</v>
      </c>
      <c r="S228" s="31" t="s">
        <v>7521</v>
      </c>
      <c r="T228" s="27">
        <v>37970</v>
      </c>
    </row>
    <row r="229" spans="1:20" s="16" customFormat="1" ht="18.75" hidden="1" customHeight="1" x14ac:dyDescent="0.2">
      <c r="A229" s="146">
        <v>7039</v>
      </c>
      <c r="B229" s="24" t="s">
        <v>1894</v>
      </c>
      <c r="C229" s="129">
        <v>700249204</v>
      </c>
      <c r="D229" s="22" t="s">
        <v>1566</v>
      </c>
      <c r="E229" s="22" t="s">
        <v>1895</v>
      </c>
      <c r="F229" s="29" t="s">
        <v>7714</v>
      </c>
      <c r="G229" s="23" t="s">
        <v>1896</v>
      </c>
      <c r="H229" s="29" t="s">
        <v>7715</v>
      </c>
      <c r="I229" s="22" t="s">
        <v>1897</v>
      </c>
      <c r="J229" s="30" t="s">
        <v>7716</v>
      </c>
      <c r="K229" s="22" t="s">
        <v>1898</v>
      </c>
      <c r="L229" s="22" t="s">
        <v>1900</v>
      </c>
      <c r="M229" s="24" t="s">
        <v>50</v>
      </c>
      <c r="N229" s="25" t="s">
        <v>1902</v>
      </c>
      <c r="O229" s="25" t="s">
        <v>1901</v>
      </c>
      <c r="P229" s="26" t="s">
        <v>1899</v>
      </c>
      <c r="Q229" s="25"/>
      <c r="R229" s="26" t="s">
        <v>1274</v>
      </c>
      <c r="S229" s="31" t="s">
        <v>7765</v>
      </c>
      <c r="T229" s="27">
        <v>37970</v>
      </c>
    </row>
    <row r="230" spans="1:20" s="16" customFormat="1" ht="18.75" hidden="1" customHeight="1" x14ac:dyDescent="0.2">
      <c r="A230" s="147">
        <v>7041</v>
      </c>
      <c r="B230" s="17" t="s">
        <v>814</v>
      </c>
      <c r="C230" s="130">
        <v>725712006</v>
      </c>
      <c r="D230" s="15" t="s">
        <v>81</v>
      </c>
      <c r="E230" s="15" t="s">
        <v>815</v>
      </c>
      <c r="F230" s="14" t="s">
        <v>7031</v>
      </c>
      <c r="G230" s="14" t="s">
        <v>816</v>
      </c>
      <c r="H230" s="14" t="s">
        <v>6529</v>
      </c>
      <c r="I230" s="15" t="s">
        <v>817</v>
      </c>
      <c r="J230" s="15" t="s">
        <v>7032</v>
      </c>
      <c r="K230" s="15" t="s">
        <v>6530</v>
      </c>
      <c r="L230" s="15" t="s">
        <v>818</v>
      </c>
      <c r="M230" s="17" t="s">
        <v>50</v>
      </c>
      <c r="N230" s="18" t="s">
        <v>819</v>
      </c>
      <c r="O230" s="18" t="s">
        <v>7075</v>
      </c>
      <c r="P230" s="19"/>
      <c r="Q230" s="18"/>
      <c r="R230" s="19" t="s">
        <v>419</v>
      </c>
      <c r="S230" s="19" t="s">
        <v>7035</v>
      </c>
      <c r="T230" s="20">
        <v>37970</v>
      </c>
    </row>
    <row r="231" spans="1:20" s="16" customFormat="1" ht="18.75" hidden="1" customHeight="1" x14ac:dyDescent="0.2">
      <c r="A231" s="146">
        <v>7043</v>
      </c>
      <c r="B231" s="24" t="s">
        <v>4567</v>
      </c>
      <c r="C231" s="129">
        <v>754998008</v>
      </c>
      <c r="D231" s="22" t="s">
        <v>4313</v>
      </c>
      <c r="E231" s="22" t="s">
        <v>4568</v>
      </c>
      <c r="F231" s="23" t="s">
        <v>4569</v>
      </c>
      <c r="G231" s="23" t="s">
        <v>4570</v>
      </c>
      <c r="H231" s="23" t="s">
        <v>4571</v>
      </c>
      <c r="I231" s="22" t="s">
        <v>4572</v>
      </c>
      <c r="J231" s="22" t="s">
        <v>4573</v>
      </c>
      <c r="K231" s="22" t="s">
        <v>4574</v>
      </c>
      <c r="L231" s="22" t="s">
        <v>4575</v>
      </c>
      <c r="M231" s="24" t="s">
        <v>630</v>
      </c>
      <c r="N231" s="25" t="s">
        <v>205</v>
      </c>
      <c r="O231" s="25"/>
      <c r="P231" s="26"/>
      <c r="Q231" s="25"/>
      <c r="R231" s="26" t="s">
        <v>419</v>
      </c>
      <c r="S231" s="26" t="s">
        <v>4546</v>
      </c>
      <c r="T231" s="27">
        <v>37970</v>
      </c>
    </row>
    <row r="232" spans="1:20" s="16" customFormat="1" ht="18.75" hidden="1" customHeight="1" x14ac:dyDescent="0.2">
      <c r="A232" s="146">
        <v>7044</v>
      </c>
      <c r="B232" s="24" t="s">
        <v>1308</v>
      </c>
      <c r="C232" s="129">
        <v>726469008</v>
      </c>
      <c r="D232" s="22" t="s">
        <v>53</v>
      </c>
      <c r="E232" s="22" t="s">
        <v>1309</v>
      </c>
      <c r="F232" s="23" t="s">
        <v>1310</v>
      </c>
      <c r="G232" s="23" t="s">
        <v>1311</v>
      </c>
      <c r="H232" s="23" t="s">
        <v>1312</v>
      </c>
      <c r="I232" s="22" t="s">
        <v>1313</v>
      </c>
      <c r="J232" s="22" t="s">
        <v>1314</v>
      </c>
      <c r="K232" s="22" t="s">
        <v>1315</v>
      </c>
      <c r="L232" s="22" t="s">
        <v>1316</v>
      </c>
      <c r="M232" s="24" t="s">
        <v>50</v>
      </c>
      <c r="N232" s="25" t="s">
        <v>671</v>
      </c>
      <c r="O232" s="25" t="s">
        <v>1317</v>
      </c>
      <c r="P232" s="26"/>
      <c r="Q232" s="25"/>
      <c r="R232" s="26" t="s">
        <v>48</v>
      </c>
      <c r="S232" s="26" t="s">
        <v>1318</v>
      </c>
      <c r="T232" s="27">
        <v>37970</v>
      </c>
    </row>
    <row r="233" spans="1:20" s="16" customFormat="1" ht="18.75" hidden="1" customHeight="1" x14ac:dyDescent="0.2">
      <c r="A233" s="146">
        <v>7045</v>
      </c>
      <c r="B233" s="24" t="s">
        <v>1941</v>
      </c>
      <c r="C233" s="129">
        <v>733377003</v>
      </c>
      <c r="D233" s="22" t="s">
        <v>1566</v>
      </c>
      <c r="E233" s="22" t="s">
        <v>1942</v>
      </c>
      <c r="F233" s="23" t="s">
        <v>1943</v>
      </c>
      <c r="G233" s="23" t="s">
        <v>1944</v>
      </c>
      <c r="H233" s="23" t="s">
        <v>1945</v>
      </c>
      <c r="I233" s="22" t="s">
        <v>1946</v>
      </c>
      <c r="J233" s="22" t="s">
        <v>1947</v>
      </c>
      <c r="K233" s="22" t="s">
        <v>1948</v>
      </c>
      <c r="L233" s="22" t="s">
        <v>1950</v>
      </c>
      <c r="M233" s="24" t="s">
        <v>50</v>
      </c>
      <c r="N233" s="25" t="s">
        <v>730</v>
      </c>
      <c r="O233" s="25" t="s">
        <v>1951</v>
      </c>
      <c r="P233" s="26" t="s">
        <v>1949</v>
      </c>
      <c r="Q233" s="25"/>
      <c r="R233" s="26">
        <v>93401</v>
      </c>
      <c r="S233" s="26" t="s">
        <v>1952</v>
      </c>
      <c r="T233" s="27">
        <v>37970</v>
      </c>
    </row>
    <row r="234" spans="1:20" s="16" customFormat="1" ht="18.75" hidden="1" customHeight="1" x14ac:dyDescent="0.2">
      <c r="A234" s="146">
        <v>7046</v>
      </c>
      <c r="B234" s="22" t="s">
        <v>6210</v>
      </c>
      <c r="C234" s="129">
        <v>700229106</v>
      </c>
      <c r="D234" s="22" t="s">
        <v>81</v>
      </c>
      <c r="E234" s="22" t="s">
        <v>4238</v>
      </c>
      <c r="F234" s="23" t="s">
        <v>4239</v>
      </c>
      <c r="G234" s="23" t="s">
        <v>4240</v>
      </c>
      <c r="H234" s="23" t="s">
        <v>4241</v>
      </c>
      <c r="I234" s="22" t="s">
        <v>4242</v>
      </c>
      <c r="J234" s="22" t="s">
        <v>4243</v>
      </c>
      <c r="K234" s="22" t="s">
        <v>4244</v>
      </c>
      <c r="L234" s="22" t="s">
        <v>4245</v>
      </c>
      <c r="M234" s="24" t="s">
        <v>50</v>
      </c>
      <c r="N234" s="25" t="s">
        <v>1678</v>
      </c>
      <c r="O234" s="25"/>
      <c r="P234" s="26"/>
      <c r="Q234" s="25"/>
      <c r="R234" s="26" t="s">
        <v>419</v>
      </c>
      <c r="S234" s="26" t="s">
        <v>4246</v>
      </c>
      <c r="T234" s="27">
        <v>37970</v>
      </c>
    </row>
    <row r="235" spans="1:20" s="16" customFormat="1" ht="18.75" hidden="1" customHeight="1" x14ac:dyDescent="0.2">
      <c r="A235" s="146">
        <v>7048</v>
      </c>
      <c r="B235" s="24" t="s">
        <v>5762</v>
      </c>
      <c r="C235" s="129">
        <v>815133005</v>
      </c>
      <c r="D235" s="22" t="s">
        <v>152</v>
      </c>
      <c r="E235" s="22" t="s">
        <v>5763</v>
      </c>
      <c r="F235" s="23" t="s">
        <v>27</v>
      </c>
      <c r="G235" s="23" t="s">
        <v>154</v>
      </c>
      <c r="H235" s="23" t="s">
        <v>29</v>
      </c>
      <c r="I235" s="22"/>
      <c r="J235" s="22"/>
      <c r="K235" s="22" t="s">
        <v>5764</v>
      </c>
      <c r="L235" s="22" t="s">
        <v>5765</v>
      </c>
      <c r="M235" s="24" t="s">
        <v>6171</v>
      </c>
      <c r="N235" s="25" t="s">
        <v>1697</v>
      </c>
      <c r="O235" s="25"/>
      <c r="P235" s="26"/>
      <c r="Q235" s="25"/>
      <c r="R235" s="26" t="s">
        <v>281</v>
      </c>
      <c r="S235" s="26" t="s">
        <v>5766</v>
      </c>
      <c r="T235" s="27">
        <v>37970</v>
      </c>
    </row>
    <row r="236" spans="1:20" s="16" customFormat="1" ht="18.75" hidden="1" customHeight="1" x14ac:dyDescent="0.2">
      <c r="A236" s="147">
        <v>7049</v>
      </c>
      <c r="B236" s="17" t="s">
        <v>4090</v>
      </c>
      <c r="C236" s="130">
        <v>690609002</v>
      </c>
      <c r="D236" s="15" t="s">
        <v>2854</v>
      </c>
      <c r="E236" s="15" t="s">
        <v>4091</v>
      </c>
      <c r="F236" s="14" t="s">
        <v>27</v>
      </c>
      <c r="G236" s="14" t="s">
        <v>2872</v>
      </c>
      <c r="H236" s="14" t="s">
        <v>29</v>
      </c>
      <c r="I236" s="15"/>
      <c r="J236" s="15"/>
      <c r="K236" s="15" t="s">
        <v>4092</v>
      </c>
      <c r="L236" s="15" t="s">
        <v>4093</v>
      </c>
      <c r="M236" s="17" t="s">
        <v>630</v>
      </c>
      <c r="N236" s="18" t="s">
        <v>205</v>
      </c>
      <c r="O236" s="18"/>
      <c r="P236" s="19"/>
      <c r="Q236" s="18"/>
      <c r="R236" s="19">
        <v>91001</v>
      </c>
      <c r="S236" s="19" t="s">
        <v>2875</v>
      </c>
      <c r="T236" s="20">
        <v>37970</v>
      </c>
    </row>
    <row r="237" spans="1:20" s="16" customFormat="1" ht="18.75" hidden="1" customHeight="1" x14ac:dyDescent="0.2">
      <c r="A237" s="147">
        <v>7050</v>
      </c>
      <c r="B237" s="17" t="s">
        <v>4032</v>
      </c>
      <c r="C237" s="130">
        <v>691508005</v>
      </c>
      <c r="D237" s="15" t="s">
        <v>2854</v>
      </c>
      <c r="E237" s="15" t="s">
        <v>2871</v>
      </c>
      <c r="F237" s="14" t="s">
        <v>27</v>
      </c>
      <c r="G237" s="14" t="s">
        <v>2872</v>
      </c>
      <c r="H237" s="14" t="s">
        <v>29</v>
      </c>
      <c r="I237" s="15"/>
      <c r="J237" s="15"/>
      <c r="K237" s="15" t="s">
        <v>4033</v>
      </c>
      <c r="L237" s="15" t="s">
        <v>4034</v>
      </c>
      <c r="M237" s="17" t="s">
        <v>344</v>
      </c>
      <c r="N237" s="18" t="s">
        <v>4035</v>
      </c>
      <c r="O237" s="18" t="s">
        <v>6580</v>
      </c>
      <c r="P237" s="19" t="s">
        <v>6581</v>
      </c>
      <c r="Q237" s="18"/>
      <c r="R237" s="19">
        <v>91001</v>
      </c>
      <c r="S237" s="19" t="s">
        <v>2875</v>
      </c>
      <c r="T237" s="20">
        <v>37970</v>
      </c>
    </row>
    <row r="238" spans="1:20" s="16" customFormat="1" ht="18.75" hidden="1" customHeight="1" x14ac:dyDescent="0.2">
      <c r="A238" s="147">
        <v>7051</v>
      </c>
      <c r="B238" s="17" t="s">
        <v>3366</v>
      </c>
      <c r="C238" s="130">
        <v>692538005</v>
      </c>
      <c r="D238" s="15" t="s">
        <v>2854</v>
      </c>
      <c r="E238" s="15" t="s">
        <v>2871</v>
      </c>
      <c r="F238" s="14" t="s">
        <v>27</v>
      </c>
      <c r="G238" s="14" t="s">
        <v>2872</v>
      </c>
      <c r="H238" s="14" t="s">
        <v>29</v>
      </c>
      <c r="I238" s="15"/>
      <c r="J238" s="15"/>
      <c r="K238" s="15" t="s">
        <v>3367</v>
      </c>
      <c r="L238" s="15" t="s">
        <v>3368</v>
      </c>
      <c r="M238" s="17" t="s">
        <v>50</v>
      </c>
      <c r="N238" s="18" t="s">
        <v>906</v>
      </c>
      <c r="O238" s="18"/>
      <c r="P238" s="19"/>
      <c r="Q238" s="18"/>
      <c r="R238" s="19">
        <v>91001</v>
      </c>
      <c r="S238" s="19" t="s">
        <v>3369</v>
      </c>
      <c r="T238" s="20">
        <v>37970</v>
      </c>
    </row>
    <row r="239" spans="1:20" s="16" customFormat="1" ht="18.75" hidden="1" customHeight="1" x14ac:dyDescent="0.2">
      <c r="A239" s="147">
        <v>7052</v>
      </c>
      <c r="B239" s="17" t="s">
        <v>3851</v>
      </c>
      <c r="C239" s="130">
        <v>690812002</v>
      </c>
      <c r="D239" s="15" t="s">
        <v>2854</v>
      </c>
      <c r="E239" s="15" t="s">
        <v>2871</v>
      </c>
      <c r="F239" s="14" t="s">
        <v>27</v>
      </c>
      <c r="G239" s="14" t="s">
        <v>2872</v>
      </c>
      <c r="H239" s="14" t="s">
        <v>29</v>
      </c>
      <c r="I239" s="15"/>
      <c r="J239" s="15"/>
      <c r="K239" s="15" t="s">
        <v>3852</v>
      </c>
      <c r="L239" s="15" t="s">
        <v>3853</v>
      </c>
      <c r="M239" s="17" t="s">
        <v>6170</v>
      </c>
      <c r="N239" s="18" t="s">
        <v>3855</v>
      </c>
      <c r="O239" s="18" t="s">
        <v>3854</v>
      </c>
      <c r="P239" s="19"/>
      <c r="Q239" s="18"/>
      <c r="R239" s="19">
        <v>91001</v>
      </c>
      <c r="S239" s="19" t="s">
        <v>2875</v>
      </c>
      <c r="T239" s="20">
        <v>37970</v>
      </c>
    </row>
    <row r="240" spans="1:20" s="16" customFormat="1" ht="18.75" hidden="1" customHeight="1" x14ac:dyDescent="0.2">
      <c r="A240" s="146">
        <v>7053</v>
      </c>
      <c r="B240" s="24" t="s">
        <v>2505</v>
      </c>
      <c r="C240" s="129">
        <v>724210007</v>
      </c>
      <c r="D240" s="22" t="s">
        <v>1566</v>
      </c>
      <c r="E240" s="22" t="s">
        <v>2506</v>
      </c>
      <c r="F240" s="23" t="s">
        <v>2507</v>
      </c>
      <c r="G240" s="23" t="s">
        <v>2508</v>
      </c>
      <c r="H240" s="23" t="s">
        <v>2509</v>
      </c>
      <c r="I240" s="22" t="s">
        <v>2510</v>
      </c>
      <c r="J240" s="22" t="s">
        <v>2511</v>
      </c>
      <c r="K240" s="22" t="s">
        <v>2512</v>
      </c>
      <c r="L240" s="22" t="s">
        <v>2514</v>
      </c>
      <c r="M240" s="24" t="s">
        <v>50</v>
      </c>
      <c r="N240" s="25" t="s">
        <v>1476</v>
      </c>
      <c r="O240" s="25"/>
      <c r="P240" s="26" t="s">
        <v>2513</v>
      </c>
      <c r="Q240" s="25"/>
      <c r="R240" s="26">
        <v>93401</v>
      </c>
      <c r="S240" s="31" t="s">
        <v>6942</v>
      </c>
      <c r="T240" s="27">
        <v>37970</v>
      </c>
    </row>
    <row r="241" spans="1:20" s="16" customFormat="1" ht="18.75" hidden="1" customHeight="1" x14ac:dyDescent="0.2">
      <c r="A241" s="147">
        <v>7054</v>
      </c>
      <c r="B241" s="17" t="s">
        <v>3011</v>
      </c>
      <c r="C241" s="130">
        <v>692542002</v>
      </c>
      <c r="D241" s="15" t="s">
        <v>2854</v>
      </c>
      <c r="E241" s="15" t="s">
        <v>2871</v>
      </c>
      <c r="F241" s="14" t="s">
        <v>27</v>
      </c>
      <c r="G241" s="14" t="s">
        <v>2872</v>
      </c>
      <c r="H241" s="14" t="s">
        <v>29</v>
      </c>
      <c r="I241" s="15"/>
      <c r="J241" s="15"/>
      <c r="K241" s="15" t="s">
        <v>3012</v>
      </c>
      <c r="L241" s="15" t="s">
        <v>3013</v>
      </c>
      <c r="M241" s="17" t="s">
        <v>50</v>
      </c>
      <c r="N241" s="18" t="s">
        <v>1181</v>
      </c>
      <c r="O241" s="18" t="s">
        <v>6313</v>
      </c>
      <c r="P241" s="19" t="s">
        <v>6314</v>
      </c>
      <c r="Q241" s="18"/>
      <c r="R241" s="19">
        <v>91001</v>
      </c>
      <c r="S241" s="19" t="s">
        <v>2875</v>
      </c>
      <c r="T241" s="20">
        <v>37970</v>
      </c>
    </row>
    <row r="242" spans="1:20" s="16" customFormat="1" ht="18.75" hidden="1" customHeight="1" x14ac:dyDescent="0.2">
      <c r="A242" s="146">
        <v>7055</v>
      </c>
      <c r="B242" s="24" t="s">
        <v>1465</v>
      </c>
      <c r="C242" s="129">
        <v>724416004</v>
      </c>
      <c r="D242" s="22" t="s">
        <v>81</v>
      </c>
      <c r="E242" s="22" t="s">
        <v>1466</v>
      </c>
      <c r="F242" s="23" t="s">
        <v>1467</v>
      </c>
      <c r="G242" s="23" t="s">
        <v>1468</v>
      </c>
      <c r="H242" s="23" t="s">
        <v>1469</v>
      </c>
      <c r="I242" s="22" t="s">
        <v>1470</v>
      </c>
      <c r="J242" s="22" t="s">
        <v>1471</v>
      </c>
      <c r="K242" s="22" t="s">
        <v>1472</v>
      </c>
      <c r="L242" s="22" t="s">
        <v>1474</v>
      </c>
      <c r="M242" s="24" t="s">
        <v>50</v>
      </c>
      <c r="N242" s="25" t="s">
        <v>1476</v>
      </c>
      <c r="O242" s="25" t="s">
        <v>1475</v>
      </c>
      <c r="P242" s="26" t="s">
        <v>1473</v>
      </c>
      <c r="Q242" s="25"/>
      <c r="R242" s="26"/>
      <c r="S242" s="26" t="s">
        <v>1477</v>
      </c>
      <c r="T242" s="27">
        <v>37970</v>
      </c>
    </row>
    <row r="243" spans="1:20" s="16" customFormat="1" ht="18.75" hidden="1" customHeight="1" x14ac:dyDescent="0.2">
      <c r="A243" s="146">
        <v>7056</v>
      </c>
      <c r="B243" s="22" t="s">
        <v>3783</v>
      </c>
      <c r="C243" s="129">
        <v>690713004</v>
      </c>
      <c r="D243" s="22" t="s">
        <v>2854</v>
      </c>
      <c r="E243" s="22" t="s">
        <v>2871</v>
      </c>
      <c r="F243" s="23" t="s">
        <v>27</v>
      </c>
      <c r="G243" s="23" t="s">
        <v>2872</v>
      </c>
      <c r="H243" s="23" t="s">
        <v>29</v>
      </c>
      <c r="I243" s="22"/>
      <c r="J243" s="22"/>
      <c r="K243" s="22" t="s">
        <v>3784</v>
      </c>
      <c r="L243" s="22" t="s">
        <v>3785</v>
      </c>
      <c r="M243" s="24" t="s">
        <v>50</v>
      </c>
      <c r="N243" s="25" t="s">
        <v>2336</v>
      </c>
      <c r="O243" s="25" t="s">
        <v>3786</v>
      </c>
      <c r="P243" s="26"/>
      <c r="Q243" s="25"/>
      <c r="R243" s="26">
        <v>91001</v>
      </c>
      <c r="S243" s="26" t="s">
        <v>2875</v>
      </c>
      <c r="T243" s="27">
        <v>37970</v>
      </c>
    </row>
    <row r="244" spans="1:20" s="16" customFormat="1" ht="18.75" hidden="1" customHeight="1" x14ac:dyDescent="0.2">
      <c r="A244" s="147">
        <v>7057</v>
      </c>
      <c r="B244" s="17" t="s">
        <v>4040</v>
      </c>
      <c r="C244" s="130">
        <v>691907007</v>
      </c>
      <c r="D244" s="15" t="s">
        <v>2854</v>
      </c>
      <c r="E244" s="15" t="s">
        <v>2871</v>
      </c>
      <c r="F244" s="14" t="s">
        <v>27</v>
      </c>
      <c r="G244" s="14" t="s">
        <v>2872</v>
      </c>
      <c r="H244" s="14" t="s">
        <v>29</v>
      </c>
      <c r="I244" s="15"/>
      <c r="J244" s="15"/>
      <c r="K244" s="15" t="s">
        <v>4041</v>
      </c>
      <c r="L244" s="15" t="s">
        <v>4042</v>
      </c>
      <c r="M244" s="17" t="s">
        <v>51</v>
      </c>
      <c r="N244" s="18" t="s">
        <v>4043</v>
      </c>
      <c r="O244" s="18">
        <v>452973427</v>
      </c>
      <c r="P244" s="19" t="s">
        <v>6571</v>
      </c>
      <c r="Q244" s="18"/>
      <c r="R244" s="19">
        <v>91001</v>
      </c>
      <c r="S244" s="19" t="s">
        <v>2875</v>
      </c>
      <c r="T244" s="20">
        <v>37970</v>
      </c>
    </row>
    <row r="245" spans="1:20" s="16" customFormat="1" ht="18.75" hidden="1" customHeight="1" x14ac:dyDescent="0.2">
      <c r="A245" s="146">
        <v>7059</v>
      </c>
      <c r="B245" s="24" t="s">
        <v>2393</v>
      </c>
      <c r="C245" s="129">
        <v>730513003</v>
      </c>
      <c r="D245" s="22" t="s">
        <v>1579</v>
      </c>
      <c r="E245" s="22" t="s">
        <v>2394</v>
      </c>
      <c r="F245" s="23" t="s">
        <v>2395</v>
      </c>
      <c r="G245" s="23" t="s">
        <v>2396</v>
      </c>
      <c r="H245" s="23" t="s">
        <v>2397</v>
      </c>
      <c r="I245" s="22" t="s">
        <v>2398</v>
      </c>
      <c r="J245" s="22" t="s">
        <v>2399</v>
      </c>
      <c r="K245" s="22" t="s">
        <v>139</v>
      </c>
      <c r="L245" s="22" t="s">
        <v>2400</v>
      </c>
      <c r="M245" s="24" t="s">
        <v>50</v>
      </c>
      <c r="N245" s="25" t="s">
        <v>730</v>
      </c>
      <c r="O245" s="25"/>
      <c r="P245" s="26"/>
      <c r="Q245" s="25"/>
      <c r="R245" s="26">
        <v>93401</v>
      </c>
      <c r="S245" s="26" t="s">
        <v>2401</v>
      </c>
      <c r="T245" s="27">
        <v>37970</v>
      </c>
    </row>
    <row r="246" spans="1:20" s="16" customFormat="1" ht="18.75" hidden="1" customHeight="1" x14ac:dyDescent="0.2">
      <c r="A246" s="146">
        <v>7060</v>
      </c>
      <c r="B246" s="24" t="s">
        <v>1657</v>
      </c>
      <c r="C246" s="129" t="s">
        <v>7806</v>
      </c>
      <c r="D246" s="22" t="s">
        <v>1658</v>
      </c>
      <c r="E246" s="22" t="s">
        <v>1659</v>
      </c>
      <c r="F246" s="23" t="s">
        <v>27</v>
      </c>
      <c r="G246" s="23" t="s">
        <v>1660</v>
      </c>
      <c r="H246" s="23" t="s">
        <v>1661</v>
      </c>
      <c r="I246" s="22" t="s">
        <v>186</v>
      </c>
      <c r="J246" s="22" t="s">
        <v>1662</v>
      </c>
      <c r="K246" s="22" t="s">
        <v>1663</v>
      </c>
      <c r="L246" s="24" t="s">
        <v>1665</v>
      </c>
      <c r="M246" s="24" t="s">
        <v>6170</v>
      </c>
      <c r="N246" s="25" t="s">
        <v>1666</v>
      </c>
      <c r="O246" s="25"/>
      <c r="P246" s="115" t="s">
        <v>1664</v>
      </c>
      <c r="Q246" s="25"/>
      <c r="R246" s="26">
        <v>93401</v>
      </c>
      <c r="S246" s="26" t="s">
        <v>1667</v>
      </c>
      <c r="T246" s="27">
        <v>37970</v>
      </c>
    </row>
    <row r="247" spans="1:20" s="16" customFormat="1" ht="18.75" hidden="1" customHeight="1" x14ac:dyDescent="0.2">
      <c r="A247" s="146">
        <v>7062</v>
      </c>
      <c r="B247" s="24" t="s">
        <v>1499</v>
      </c>
      <c r="C247" s="129">
        <v>705568006</v>
      </c>
      <c r="D247" s="22" t="s">
        <v>81</v>
      </c>
      <c r="E247" s="22" t="s">
        <v>1500</v>
      </c>
      <c r="F247" s="23" t="s">
        <v>1501</v>
      </c>
      <c r="G247" s="23" t="s">
        <v>1502</v>
      </c>
      <c r="H247" s="23" t="s">
        <v>1503</v>
      </c>
      <c r="I247" s="22" t="s">
        <v>1504</v>
      </c>
      <c r="J247" s="22" t="s">
        <v>1505</v>
      </c>
      <c r="K247" s="22" t="s">
        <v>1506</v>
      </c>
      <c r="L247" s="22" t="s">
        <v>1508</v>
      </c>
      <c r="M247" s="24" t="s">
        <v>50</v>
      </c>
      <c r="N247" s="25" t="s">
        <v>730</v>
      </c>
      <c r="O247" s="25" t="s">
        <v>1509</v>
      </c>
      <c r="P247" s="26" t="s">
        <v>1507</v>
      </c>
      <c r="Q247" s="25"/>
      <c r="R247" s="26" t="s">
        <v>1274</v>
      </c>
      <c r="S247" s="26" t="s">
        <v>1510</v>
      </c>
      <c r="T247" s="27">
        <v>37970</v>
      </c>
    </row>
    <row r="248" spans="1:20" s="16" customFormat="1" ht="18.75" hidden="1" customHeight="1" x14ac:dyDescent="0.2">
      <c r="A248" s="146">
        <v>7063</v>
      </c>
      <c r="B248" s="24" t="s">
        <v>388</v>
      </c>
      <c r="C248" s="129">
        <v>802305002</v>
      </c>
      <c r="D248" s="22" t="s">
        <v>245</v>
      </c>
      <c r="E248" s="22" t="s">
        <v>389</v>
      </c>
      <c r="F248" s="23" t="s">
        <v>27</v>
      </c>
      <c r="G248" s="23" t="s">
        <v>247</v>
      </c>
      <c r="H248" s="23" t="s">
        <v>29</v>
      </c>
      <c r="I248" s="22"/>
      <c r="J248" s="22"/>
      <c r="K248" s="22" t="s">
        <v>392</v>
      </c>
      <c r="L248" s="22" t="s">
        <v>393</v>
      </c>
      <c r="M248" s="24" t="s">
        <v>50</v>
      </c>
      <c r="N248" s="25" t="s">
        <v>395</v>
      </c>
      <c r="O248" s="25" t="s">
        <v>394</v>
      </c>
      <c r="P248" s="26"/>
      <c r="Q248" s="25"/>
      <c r="R248" s="26">
        <v>93910</v>
      </c>
      <c r="S248" s="26" t="s">
        <v>396</v>
      </c>
      <c r="T248" s="27">
        <v>37970</v>
      </c>
    </row>
    <row r="249" spans="1:20" s="16" customFormat="1" ht="18.75" hidden="1" customHeight="1" x14ac:dyDescent="0.2">
      <c r="A249" s="147">
        <v>7064</v>
      </c>
      <c r="B249" s="17" t="s">
        <v>3795</v>
      </c>
      <c r="C249" s="130">
        <v>690601001</v>
      </c>
      <c r="D249" s="15" t="s">
        <v>2854</v>
      </c>
      <c r="E249" s="15" t="s">
        <v>2882</v>
      </c>
      <c r="F249" s="14" t="s">
        <v>1700</v>
      </c>
      <c r="G249" s="14" t="s">
        <v>3796</v>
      </c>
      <c r="H249" s="14" t="s">
        <v>29</v>
      </c>
      <c r="I249" s="15"/>
      <c r="J249" s="15"/>
      <c r="K249" s="15" t="s">
        <v>3797</v>
      </c>
      <c r="L249" s="15" t="s">
        <v>3798</v>
      </c>
      <c r="M249" s="17" t="s">
        <v>630</v>
      </c>
      <c r="N249" s="18" t="s">
        <v>1347</v>
      </c>
      <c r="O249" s="18"/>
      <c r="P249" s="19"/>
      <c r="Q249" s="18"/>
      <c r="R249" s="19">
        <v>91001</v>
      </c>
      <c r="S249" s="19" t="s">
        <v>2949</v>
      </c>
      <c r="T249" s="20">
        <v>37970</v>
      </c>
    </row>
    <row r="250" spans="1:20" s="16" customFormat="1" ht="18.75" hidden="1" customHeight="1" x14ac:dyDescent="0.2">
      <c r="A250" s="147">
        <v>7066</v>
      </c>
      <c r="B250" s="17" t="s">
        <v>3559</v>
      </c>
      <c r="C250" s="130">
        <v>690705001</v>
      </c>
      <c r="D250" s="15" t="s">
        <v>2854</v>
      </c>
      <c r="E250" s="15" t="s">
        <v>2871</v>
      </c>
      <c r="F250" s="14" t="s">
        <v>27</v>
      </c>
      <c r="G250" s="14" t="s">
        <v>2872</v>
      </c>
      <c r="H250" s="14" t="s">
        <v>29</v>
      </c>
      <c r="I250" s="15"/>
      <c r="J250" s="15"/>
      <c r="K250" s="15" t="s">
        <v>3560</v>
      </c>
      <c r="L250" s="15" t="s">
        <v>3561</v>
      </c>
      <c r="M250" s="17" t="s">
        <v>50</v>
      </c>
      <c r="N250" s="18" t="s">
        <v>1840</v>
      </c>
      <c r="O250" s="18" t="s">
        <v>6334</v>
      </c>
      <c r="P250" s="19" t="s">
        <v>6335</v>
      </c>
      <c r="Q250" s="18"/>
      <c r="R250" s="19">
        <v>91001</v>
      </c>
      <c r="S250" s="19" t="s">
        <v>3269</v>
      </c>
      <c r="T250" s="20">
        <v>37970</v>
      </c>
    </row>
    <row r="251" spans="1:20" s="16" customFormat="1" ht="18.75" hidden="1" customHeight="1" x14ac:dyDescent="0.2">
      <c r="A251" s="146">
        <v>7067</v>
      </c>
      <c r="B251" s="24" t="s">
        <v>4200</v>
      </c>
      <c r="C251" s="129">
        <v>825652000</v>
      </c>
      <c r="D251" s="22" t="s">
        <v>1212</v>
      </c>
      <c r="E251" s="22" t="s">
        <v>4201</v>
      </c>
      <c r="F251" s="29" t="s">
        <v>7730</v>
      </c>
      <c r="G251" s="23" t="s">
        <v>4202</v>
      </c>
      <c r="H251" s="23" t="s">
        <v>4203</v>
      </c>
      <c r="I251" s="22" t="s">
        <v>4204</v>
      </c>
      <c r="J251" s="22" t="s">
        <v>4205</v>
      </c>
      <c r="K251" s="22" t="s">
        <v>4206</v>
      </c>
      <c r="L251" s="22" t="s">
        <v>4207</v>
      </c>
      <c r="M251" s="24" t="s">
        <v>50</v>
      </c>
      <c r="N251" s="25" t="s">
        <v>2336</v>
      </c>
      <c r="O251" s="36" t="s">
        <v>7731</v>
      </c>
      <c r="P251" s="31" t="s">
        <v>7732</v>
      </c>
      <c r="Q251" s="25"/>
      <c r="R251" s="26" t="s">
        <v>1217</v>
      </c>
      <c r="S251" s="31" t="s">
        <v>7733</v>
      </c>
      <c r="T251" s="27">
        <v>37970</v>
      </c>
    </row>
    <row r="252" spans="1:20" s="16" customFormat="1" ht="18.75" hidden="1" customHeight="1" x14ac:dyDescent="0.2">
      <c r="A252" s="146">
        <v>7068</v>
      </c>
      <c r="B252" s="24" t="s">
        <v>5708</v>
      </c>
      <c r="C252" s="129">
        <v>759932501</v>
      </c>
      <c r="D252" s="22" t="s">
        <v>81</v>
      </c>
      <c r="E252" s="22" t="s">
        <v>5709</v>
      </c>
      <c r="F252" s="23" t="s">
        <v>5710</v>
      </c>
      <c r="G252" s="23" t="s">
        <v>4779</v>
      </c>
      <c r="H252" s="23" t="s">
        <v>5711</v>
      </c>
      <c r="I252" s="22" t="s">
        <v>4242</v>
      </c>
      <c r="J252" s="22" t="s">
        <v>5712</v>
      </c>
      <c r="K252" s="22" t="s">
        <v>5713</v>
      </c>
      <c r="L252" s="22" t="s">
        <v>5714</v>
      </c>
      <c r="M252" s="24" t="s">
        <v>344</v>
      </c>
      <c r="N252" s="25" t="s">
        <v>2726</v>
      </c>
      <c r="O252" s="25"/>
      <c r="P252" s="26"/>
      <c r="Q252" s="25"/>
      <c r="R252" s="26" t="s">
        <v>419</v>
      </c>
      <c r="S252" s="26" t="s">
        <v>5715</v>
      </c>
      <c r="T252" s="27">
        <v>37970</v>
      </c>
    </row>
    <row r="253" spans="1:20" s="16" customFormat="1" ht="18.75" hidden="1" customHeight="1" x14ac:dyDescent="0.2">
      <c r="A253" s="147">
        <v>7069</v>
      </c>
      <c r="B253" s="17" t="s">
        <v>1761</v>
      </c>
      <c r="C253" s="130">
        <v>725172001</v>
      </c>
      <c r="D253" s="15" t="s">
        <v>1658</v>
      </c>
      <c r="E253" s="15" t="s">
        <v>1762</v>
      </c>
      <c r="F253" s="14" t="s">
        <v>1700</v>
      </c>
      <c r="G253" s="14" t="s">
        <v>1763</v>
      </c>
      <c r="H253" s="14" t="s">
        <v>7197</v>
      </c>
      <c r="I253" s="15" t="s">
        <v>1764</v>
      </c>
      <c r="J253" s="15" t="s">
        <v>7198</v>
      </c>
      <c r="K253" s="15" t="s">
        <v>7199</v>
      </c>
      <c r="L253" s="15" t="s">
        <v>1765</v>
      </c>
      <c r="M253" s="17" t="s">
        <v>50</v>
      </c>
      <c r="N253" s="18" t="s">
        <v>1181</v>
      </c>
      <c r="O253" s="18" t="s">
        <v>1766</v>
      </c>
      <c r="P253" s="39" t="s">
        <v>7196</v>
      </c>
      <c r="Q253" s="18"/>
      <c r="R253" s="19" t="s">
        <v>1274</v>
      </c>
      <c r="S253" s="19" t="s">
        <v>7275</v>
      </c>
      <c r="T253" s="20">
        <v>37970</v>
      </c>
    </row>
    <row r="254" spans="1:20" s="16" customFormat="1" ht="18.75" hidden="1" customHeight="1" x14ac:dyDescent="0.2">
      <c r="A254" s="146">
        <v>7070</v>
      </c>
      <c r="B254" s="24" t="s">
        <v>6402</v>
      </c>
      <c r="C254" s="129">
        <v>718395003</v>
      </c>
      <c r="D254" s="22" t="s">
        <v>81</v>
      </c>
      <c r="E254" s="22" t="s">
        <v>183</v>
      </c>
      <c r="F254" s="23" t="s">
        <v>184</v>
      </c>
      <c r="G254" s="23" t="s">
        <v>185</v>
      </c>
      <c r="H254" s="23" t="s">
        <v>6259</v>
      </c>
      <c r="I254" s="22" t="s">
        <v>186</v>
      </c>
      <c r="J254" s="22" t="s">
        <v>6260</v>
      </c>
      <c r="K254" s="22" t="s">
        <v>6261</v>
      </c>
      <c r="L254" s="108" t="s">
        <v>6262</v>
      </c>
      <c r="M254" s="25" t="s">
        <v>618</v>
      </c>
      <c r="N254" s="25" t="s">
        <v>187</v>
      </c>
      <c r="O254" s="25" t="s">
        <v>6263</v>
      </c>
      <c r="P254" s="26" t="s">
        <v>6264</v>
      </c>
      <c r="Q254" s="25"/>
      <c r="R254" s="26">
        <v>93401</v>
      </c>
      <c r="S254" s="108" t="s">
        <v>6403</v>
      </c>
      <c r="T254" s="27">
        <v>37970</v>
      </c>
    </row>
    <row r="255" spans="1:20" s="16" customFormat="1" ht="18.75" hidden="1" customHeight="1" x14ac:dyDescent="0.2">
      <c r="A255" s="147">
        <v>7071</v>
      </c>
      <c r="B255" s="17" t="s">
        <v>3432</v>
      </c>
      <c r="C255" s="130">
        <v>692541006</v>
      </c>
      <c r="D255" s="15" t="s">
        <v>2854</v>
      </c>
      <c r="E255" s="15" t="s">
        <v>2871</v>
      </c>
      <c r="F255" s="14" t="s">
        <v>27</v>
      </c>
      <c r="G255" s="14" t="s">
        <v>2872</v>
      </c>
      <c r="H255" s="14" t="s">
        <v>29</v>
      </c>
      <c r="I255" s="15"/>
      <c r="J255" s="15"/>
      <c r="K255" s="15" t="s">
        <v>3433</v>
      </c>
      <c r="L255" s="15" t="s">
        <v>3434</v>
      </c>
      <c r="M255" s="17" t="s">
        <v>50</v>
      </c>
      <c r="N255" s="18" t="s">
        <v>3435</v>
      </c>
      <c r="O255" s="18"/>
      <c r="P255" s="19"/>
      <c r="Q255" s="18"/>
      <c r="R255" s="19">
        <v>91001</v>
      </c>
      <c r="S255" s="19" t="s">
        <v>2875</v>
      </c>
      <c r="T255" s="20">
        <v>37970</v>
      </c>
    </row>
    <row r="256" spans="1:20" s="16" customFormat="1" ht="18.75" hidden="1" customHeight="1" x14ac:dyDescent="0.2">
      <c r="A256" s="147">
        <v>7072</v>
      </c>
      <c r="B256" s="17" t="s">
        <v>3135</v>
      </c>
      <c r="C256" s="130">
        <v>690403005</v>
      </c>
      <c r="D256" s="15" t="s">
        <v>2854</v>
      </c>
      <c r="E256" s="15" t="s">
        <v>2871</v>
      </c>
      <c r="F256" s="14" t="s">
        <v>27</v>
      </c>
      <c r="G256" s="14" t="s">
        <v>2872</v>
      </c>
      <c r="H256" s="14" t="s">
        <v>29</v>
      </c>
      <c r="I256" s="15"/>
      <c r="J256" s="15"/>
      <c r="K256" s="15" t="s">
        <v>3136</v>
      </c>
      <c r="L256" s="15" t="s">
        <v>3137</v>
      </c>
      <c r="M256" s="17" t="s">
        <v>6169</v>
      </c>
      <c r="N256" s="18" t="s">
        <v>992</v>
      </c>
      <c r="O256" s="18" t="s">
        <v>3138</v>
      </c>
      <c r="P256" s="19"/>
      <c r="Q256" s="18"/>
      <c r="R256" s="19">
        <v>91001</v>
      </c>
      <c r="S256" s="19" t="s">
        <v>2875</v>
      </c>
      <c r="T256" s="20">
        <v>37970</v>
      </c>
    </row>
    <row r="257" spans="1:20" s="16" customFormat="1" ht="18.75" hidden="1" customHeight="1" x14ac:dyDescent="0.2">
      <c r="A257" s="146">
        <v>7074</v>
      </c>
      <c r="B257" s="24" t="s">
        <v>1182</v>
      </c>
      <c r="C257" s="129">
        <v>708564001</v>
      </c>
      <c r="D257" s="22" t="s">
        <v>81</v>
      </c>
      <c r="E257" s="22" t="s">
        <v>1183</v>
      </c>
      <c r="F257" s="29" t="s">
        <v>7209</v>
      </c>
      <c r="G257" s="23" t="s">
        <v>1184</v>
      </c>
      <c r="H257" s="23" t="s">
        <v>1185</v>
      </c>
      <c r="I257" s="22" t="s">
        <v>708</v>
      </c>
      <c r="J257" s="22" t="s">
        <v>1186</v>
      </c>
      <c r="K257" s="22" t="s">
        <v>1187</v>
      </c>
      <c r="L257" s="22" t="s">
        <v>1188</v>
      </c>
      <c r="M257" s="24" t="s">
        <v>50</v>
      </c>
      <c r="N257" s="25" t="s">
        <v>1098</v>
      </c>
      <c r="O257" s="25" t="s">
        <v>1189</v>
      </c>
      <c r="P257" s="115"/>
      <c r="Q257" s="26"/>
      <c r="R257" s="26">
        <v>93401</v>
      </c>
      <c r="S257" s="31" t="s">
        <v>7217</v>
      </c>
      <c r="T257" s="27">
        <v>37970</v>
      </c>
    </row>
    <row r="258" spans="1:20" s="16" customFormat="1" ht="18.75" hidden="1" customHeight="1" x14ac:dyDescent="0.2">
      <c r="A258" s="146">
        <v>7076</v>
      </c>
      <c r="B258" s="24" t="s">
        <v>5204</v>
      </c>
      <c r="C258" s="129">
        <v>650852001</v>
      </c>
      <c r="D258" s="22" t="s">
        <v>81</v>
      </c>
      <c r="E258" s="22" t="s">
        <v>5205</v>
      </c>
      <c r="F258" s="29" t="s">
        <v>7541</v>
      </c>
      <c r="G258" s="23" t="s">
        <v>4779</v>
      </c>
      <c r="H258" s="29" t="s">
        <v>7542</v>
      </c>
      <c r="I258" s="22" t="s">
        <v>708</v>
      </c>
      <c r="J258" s="22" t="s">
        <v>5206</v>
      </c>
      <c r="K258" s="22" t="s">
        <v>5207</v>
      </c>
      <c r="L258" s="22" t="s">
        <v>6740</v>
      </c>
      <c r="M258" s="24" t="s">
        <v>50</v>
      </c>
      <c r="N258" s="25" t="s">
        <v>2336</v>
      </c>
      <c r="O258" s="25">
        <v>981829131</v>
      </c>
      <c r="P258" s="26" t="s">
        <v>5208</v>
      </c>
      <c r="Q258" s="25"/>
      <c r="R258" s="26" t="s">
        <v>419</v>
      </c>
      <c r="S258" s="31" t="s">
        <v>7550</v>
      </c>
      <c r="T258" s="27">
        <v>37970</v>
      </c>
    </row>
    <row r="259" spans="1:20" s="16" customFormat="1" ht="18.75" hidden="1" customHeight="1" x14ac:dyDescent="0.2">
      <c r="A259" s="146">
        <v>7077</v>
      </c>
      <c r="B259" s="24" t="s">
        <v>532</v>
      </c>
      <c r="C259" s="129" t="s">
        <v>7797</v>
      </c>
      <c r="D259" s="22" t="s">
        <v>81</v>
      </c>
      <c r="E259" s="22" t="s">
        <v>533</v>
      </c>
      <c r="F259" s="23" t="s">
        <v>534</v>
      </c>
      <c r="G259" s="23" t="s">
        <v>535</v>
      </c>
      <c r="H259" s="23" t="s">
        <v>536</v>
      </c>
      <c r="I259" s="22" t="s">
        <v>537</v>
      </c>
      <c r="J259" s="22" t="s">
        <v>538</v>
      </c>
      <c r="K259" s="22" t="s">
        <v>539</v>
      </c>
      <c r="L259" s="22" t="s">
        <v>540</v>
      </c>
      <c r="M259" s="24" t="s">
        <v>51</v>
      </c>
      <c r="N259" s="25" t="s">
        <v>338</v>
      </c>
      <c r="O259" s="25"/>
      <c r="P259" s="26"/>
      <c r="Q259" s="25"/>
      <c r="R259" s="26" t="s">
        <v>48</v>
      </c>
      <c r="S259" s="26" t="s">
        <v>541</v>
      </c>
      <c r="T259" s="27">
        <v>37970</v>
      </c>
    </row>
    <row r="260" spans="1:20" s="16" customFormat="1" ht="18.75" hidden="1" customHeight="1" x14ac:dyDescent="0.2">
      <c r="A260" s="146">
        <v>7078</v>
      </c>
      <c r="B260" s="22" t="s">
        <v>2696</v>
      </c>
      <c r="C260" s="129">
        <v>650502205</v>
      </c>
      <c r="D260" s="22" t="s">
        <v>1977</v>
      </c>
      <c r="E260" s="22" t="s">
        <v>2697</v>
      </c>
      <c r="F260" s="23" t="s">
        <v>2698</v>
      </c>
      <c r="G260" s="23" t="s">
        <v>2699</v>
      </c>
      <c r="H260" s="23" t="s">
        <v>2700</v>
      </c>
      <c r="I260" s="22" t="s">
        <v>2701</v>
      </c>
      <c r="J260" s="22" t="s">
        <v>2702</v>
      </c>
      <c r="K260" s="22" t="s">
        <v>2703</v>
      </c>
      <c r="L260" s="22" t="s">
        <v>2704</v>
      </c>
      <c r="M260" s="24" t="s">
        <v>6166</v>
      </c>
      <c r="N260" s="25" t="s">
        <v>2705</v>
      </c>
      <c r="O260" s="25"/>
      <c r="P260" s="26"/>
      <c r="Q260" s="25"/>
      <c r="R260" s="26">
        <v>93401</v>
      </c>
      <c r="S260" s="26" t="s">
        <v>2706</v>
      </c>
      <c r="T260" s="27">
        <v>37970</v>
      </c>
    </row>
    <row r="261" spans="1:20" s="16" customFormat="1" ht="18.75" hidden="1" customHeight="1" x14ac:dyDescent="0.2">
      <c r="A261" s="146">
        <v>7079</v>
      </c>
      <c r="B261" s="24" t="s">
        <v>1138</v>
      </c>
      <c r="C261" s="129">
        <v>711497005</v>
      </c>
      <c r="D261" s="22" t="s">
        <v>81</v>
      </c>
      <c r="E261" s="22" t="s">
        <v>1139</v>
      </c>
      <c r="F261" s="29" t="s">
        <v>8162</v>
      </c>
      <c r="G261" s="23" t="s">
        <v>1140</v>
      </c>
      <c r="H261" s="29" t="s">
        <v>8163</v>
      </c>
      <c r="I261" s="22" t="s">
        <v>460</v>
      </c>
      <c r="J261" s="22" t="s">
        <v>6435</v>
      </c>
      <c r="K261" s="22" t="s">
        <v>8251</v>
      </c>
      <c r="L261" s="22" t="s">
        <v>1141</v>
      </c>
      <c r="M261" s="24" t="s">
        <v>6166</v>
      </c>
      <c r="N261" s="25" t="s">
        <v>1142</v>
      </c>
      <c r="O261" s="36" t="s">
        <v>8164</v>
      </c>
      <c r="P261" s="60" t="s">
        <v>8165</v>
      </c>
      <c r="Q261" s="25"/>
      <c r="R261" s="26">
        <v>93401</v>
      </c>
      <c r="S261" s="31" t="s">
        <v>8166</v>
      </c>
      <c r="T261" s="27">
        <v>37970</v>
      </c>
    </row>
    <row r="262" spans="1:20" s="16" customFormat="1" ht="18.75" hidden="1" customHeight="1" x14ac:dyDescent="0.2">
      <c r="A262" s="147">
        <v>7081</v>
      </c>
      <c r="B262" s="17" t="s">
        <v>3474</v>
      </c>
      <c r="C262" s="130">
        <v>692537009</v>
      </c>
      <c r="D262" s="15" t="s">
        <v>3475</v>
      </c>
      <c r="E262" s="15" t="s">
        <v>2871</v>
      </c>
      <c r="F262" s="14" t="s">
        <v>3476</v>
      </c>
      <c r="G262" s="14" t="s">
        <v>2872</v>
      </c>
      <c r="H262" s="15" t="s">
        <v>29</v>
      </c>
      <c r="I262" s="15"/>
      <c r="J262" s="15"/>
      <c r="K262" s="15" t="s">
        <v>3477</v>
      </c>
      <c r="L262" s="15" t="s">
        <v>3479</v>
      </c>
      <c r="M262" s="18" t="s">
        <v>50</v>
      </c>
      <c r="N262" s="15" t="s">
        <v>1889</v>
      </c>
      <c r="O262" s="17" t="s">
        <v>3478</v>
      </c>
      <c r="P262" s="19" t="s">
        <v>6347</v>
      </c>
      <c r="Q262" s="15"/>
      <c r="R262" s="15">
        <v>91001</v>
      </c>
      <c r="S262" s="19" t="s">
        <v>2875</v>
      </c>
      <c r="T262" s="20">
        <v>37970</v>
      </c>
    </row>
    <row r="263" spans="1:20" s="16" customFormat="1" ht="18.75" hidden="1" customHeight="1" x14ac:dyDescent="0.2">
      <c r="A263" s="147">
        <v>7082</v>
      </c>
      <c r="B263" s="17" t="s">
        <v>3902</v>
      </c>
      <c r="C263" s="130">
        <v>690727005</v>
      </c>
      <c r="D263" s="15" t="s">
        <v>2854</v>
      </c>
      <c r="E263" s="15" t="s">
        <v>2871</v>
      </c>
      <c r="F263" s="14" t="s">
        <v>27</v>
      </c>
      <c r="G263" s="14" t="s">
        <v>2872</v>
      </c>
      <c r="H263" s="14" t="s">
        <v>29</v>
      </c>
      <c r="I263" s="15"/>
      <c r="J263" s="15"/>
      <c r="K263" s="15" t="s">
        <v>3903</v>
      </c>
      <c r="L263" s="15" t="s">
        <v>3904</v>
      </c>
      <c r="M263" s="17" t="s">
        <v>50</v>
      </c>
      <c r="N263" s="18" t="s">
        <v>3906</v>
      </c>
      <c r="O263" s="18" t="s">
        <v>3905</v>
      </c>
      <c r="P263" s="19"/>
      <c r="Q263" s="18"/>
      <c r="R263" s="19">
        <v>91001</v>
      </c>
      <c r="S263" s="19" t="s">
        <v>2906</v>
      </c>
      <c r="T263" s="20">
        <v>37970</v>
      </c>
    </row>
    <row r="264" spans="1:20" s="16" customFormat="1" ht="18.75" hidden="1" customHeight="1" x14ac:dyDescent="0.2">
      <c r="A264" s="147">
        <v>7083</v>
      </c>
      <c r="B264" s="17" t="s">
        <v>3126</v>
      </c>
      <c r="C264" s="130">
        <v>690302004</v>
      </c>
      <c r="D264" s="15" t="s">
        <v>2854</v>
      </c>
      <c r="E264" s="15" t="s">
        <v>2871</v>
      </c>
      <c r="F264" s="14" t="s">
        <v>27</v>
      </c>
      <c r="G264" s="14" t="s">
        <v>2872</v>
      </c>
      <c r="H264" s="14" t="s">
        <v>29</v>
      </c>
      <c r="I264" s="15"/>
      <c r="J264" s="15"/>
      <c r="K264" s="15" t="s">
        <v>3127</v>
      </c>
      <c r="L264" s="15" t="s">
        <v>3128</v>
      </c>
      <c r="M264" s="17" t="s">
        <v>6167</v>
      </c>
      <c r="N264" s="18" t="s">
        <v>182</v>
      </c>
      <c r="O264" s="18"/>
      <c r="P264" s="19"/>
      <c r="Q264" s="18"/>
      <c r="R264" s="19" t="s">
        <v>3129</v>
      </c>
      <c r="S264" s="19" t="s">
        <v>3130</v>
      </c>
      <c r="T264" s="20">
        <v>37970</v>
      </c>
    </row>
    <row r="265" spans="1:20" s="16" customFormat="1" ht="18.75" hidden="1" customHeight="1" x14ac:dyDescent="0.2">
      <c r="A265" s="146">
        <v>7085</v>
      </c>
      <c r="B265" s="24" t="s">
        <v>939</v>
      </c>
      <c r="C265" s="129">
        <v>730998007</v>
      </c>
      <c r="D265" s="22" t="s">
        <v>81</v>
      </c>
      <c r="E265" s="22" t="s">
        <v>940</v>
      </c>
      <c r="F265" s="29" t="s">
        <v>7675</v>
      </c>
      <c r="G265" s="23" t="s">
        <v>941</v>
      </c>
      <c r="H265" s="29" t="s">
        <v>7676</v>
      </c>
      <c r="I265" s="22" t="s">
        <v>817</v>
      </c>
      <c r="J265" s="22" t="s">
        <v>6609</v>
      </c>
      <c r="K265" s="22" t="s">
        <v>6610</v>
      </c>
      <c r="L265" s="22" t="s">
        <v>942</v>
      </c>
      <c r="M265" s="24" t="s">
        <v>50</v>
      </c>
      <c r="N265" s="25" t="s">
        <v>932</v>
      </c>
      <c r="O265" s="25" t="s">
        <v>943</v>
      </c>
      <c r="P265" s="26" t="s">
        <v>944</v>
      </c>
      <c r="Q265" s="25"/>
      <c r="R265" s="26" t="s">
        <v>419</v>
      </c>
      <c r="S265" s="31" t="s">
        <v>7689</v>
      </c>
      <c r="T265" s="27">
        <v>37970</v>
      </c>
    </row>
    <row r="266" spans="1:20" s="16" customFormat="1" ht="18.75" hidden="1" customHeight="1" x14ac:dyDescent="0.2">
      <c r="A266" s="146">
        <v>7086</v>
      </c>
      <c r="B266" s="24" t="s">
        <v>7560</v>
      </c>
      <c r="C266" s="129">
        <v>746157002</v>
      </c>
      <c r="D266" s="22" t="s">
        <v>81</v>
      </c>
      <c r="E266" s="22" t="s">
        <v>5341</v>
      </c>
      <c r="F266" s="29" t="s">
        <v>8240</v>
      </c>
      <c r="G266" s="23" t="s">
        <v>4779</v>
      </c>
      <c r="H266" s="23" t="s">
        <v>5342</v>
      </c>
      <c r="I266" s="22" t="s">
        <v>186</v>
      </c>
      <c r="J266" s="22" t="s">
        <v>8241</v>
      </c>
      <c r="K266" s="22" t="s">
        <v>5343</v>
      </c>
      <c r="L266" s="30" t="s">
        <v>8242</v>
      </c>
      <c r="M266" s="24" t="s">
        <v>50</v>
      </c>
      <c r="N266" s="25" t="s">
        <v>671</v>
      </c>
      <c r="O266" s="36" t="s">
        <v>8243</v>
      </c>
      <c r="P266" s="38" t="s">
        <v>5344</v>
      </c>
      <c r="Q266" s="25"/>
      <c r="R266" s="26" t="s">
        <v>419</v>
      </c>
      <c r="S266" s="31" t="s">
        <v>6925</v>
      </c>
      <c r="T266" s="27">
        <v>37970</v>
      </c>
    </row>
    <row r="267" spans="1:20" s="16" customFormat="1" ht="18.75" hidden="1" customHeight="1" x14ac:dyDescent="0.2">
      <c r="A267" s="147">
        <v>7087</v>
      </c>
      <c r="B267" s="17" t="s">
        <v>2946</v>
      </c>
      <c r="C267" s="130" t="s">
        <v>7827</v>
      </c>
      <c r="D267" s="15" t="s">
        <v>2854</v>
      </c>
      <c r="E267" s="15" t="s">
        <v>2871</v>
      </c>
      <c r="F267" s="14" t="s">
        <v>27</v>
      </c>
      <c r="G267" s="14" t="s">
        <v>2872</v>
      </c>
      <c r="H267" s="14" t="s">
        <v>29</v>
      </c>
      <c r="I267" s="15"/>
      <c r="J267" s="15"/>
      <c r="K267" s="15" t="s">
        <v>2947</v>
      </c>
      <c r="L267" s="15" t="s">
        <v>2948</v>
      </c>
      <c r="M267" s="17" t="s">
        <v>6167</v>
      </c>
      <c r="N267" s="18" t="s">
        <v>2786</v>
      </c>
      <c r="O267" s="18" t="s">
        <v>6369</v>
      </c>
      <c r="P267" s="19" t="s">
        <v>6370</v>
      </c>
      <c r="Q267" s="18"/>
      <c r="R267" s="19">
        <v>91001</v>
      </c>
      <c r="S267" s="19" t="s">
        <v>2949</v>
      </c>
      <c r="T267" s="20">
        <v>37970</v>
      </c>
    </row>
    <row r="268" spans="1:20" s="16" customFormat="1" ht="18.75" hidden="1" customHeight="1" x14ac:dyDescent="0.2">
      <c r="A268" s="147">
        <v>7090</v>
      </c>
      <c r="B268" s="17" t="s">
        <v>3458</v>
      </c>
      <c r="C268" s="130">
        <v>691513009</v>
      </c>
      <c r="D268" s="15" t="s">
        <v>2854</v>
      </c>
      <c r="E268" s="15" t="s">
        <v>2871</v>
      </c>
      <c r="F268" s="14" t="s">
        <v>27</v>
      </c>
      <c r="G268" s="14" t="s">
        <v>2872</v>
      </c>
      <c r="H268" s="14" t="s">
        <v>29</v>
      </c>
      <c r="I268" s="15"/>
      <c r="J268" s="15"/>
      <c r="K268" s="14" t="s">
        <v>3459</v>
      </c>
      <c r="L268" s="15" t="s">
        <v>3461</v>
      </c>
      <c r="M268" s="17" t="s">
        <v>344</v>
      </c>
      <c r="N268" s="18" t="s">
        <v>3463</v>
      </c>
      <c r="O268" s="18" t="s">
        <v>3462</v>
      </c>
      <c r="P268" s="15" t="s">
        <v>3460</v>
      </c>
      <c r="Q268" s="18"/>
      <c r="R268" s="19">
        <v>91001</v>
      </c>
      <c r="S268" s="19" t="s">
        <v>2875</v>
      </c>
      <c r="T268" s="20">
        <v>37970</v>
      </c>
    </row>
    <row r="269" spans="1:20" s="16" customFormat="1" ht="18.75" hidden="1" customHeight="1" x14ac:dyDescent="0.2">
      <c r="A269" s="147">
        <v>7091</v>
      </c>
      <c r="B269" s="17" t="s">
        <v>3260</v>
      </c>
      <c r="C269" s="130">
        <v>690803003</v>
      </c>
      <c r="D269" s="15" t="s">
        <v>2854</v>
      </c>
      <c r="E269" s="15" t="s">
        <v>2871</v>
      </c>
      <c r="F269" s="14" t="s">
        <v>27</v>
      </c>
      <c r="G269" s="14" t="s">
        <v>2872</v>
      </c>
      <c r="H269" s="14" t="s">
        <v>29</v>
      </c>
      <c r="I269" s="15"/>
      <c r="J269" s="15"/>
      <c r="K269" s="15" t="s">
        <v>3261</v>
      </c>
      <c r="L269" s="15" t="s">
        <v>3262</v>
      </c>
      <c r="M269" s="17" t="s">
        <v>6170</v>
      </c>
      <c r="N269" s="18" t="s">
        <v>3263</v>
      </c>
      <c r="O269" s="18"/>
      <c r="P269" s="19"/>
      <c r="Q269" s="18"/>
      <c r="R269" s="19">
        <v>91001</v>
      </c>
      <c r="S269" s="19" t="s">
        <v>2887</v>
      </c>
      <c r="T269" s="20">
        <v>37970</v>
      </c>
    </row>
    <row r="270" spans="1:20" s="16" customFormat="1" ht="18.75" hidden="1" customHeight="1" x14ac:dyDescent="0.2">
      <c r="A270" s="147">
        <v>7092</v>
      </c>
      <c r="B270" s="17" t="s">
        <v>4085</v>
      </c>
      <c r="C270" s="130">
        <v>692001001</v>
      </c>
      <c r="D270" s="15" t="s">
        <v>2854</v>
      </c>
      <c r="E270" s="15" t="s">
        <v>2871</v>
      </c>
      <c r="F270" s="14" t="s">
        <v>27</v>
      </c>
      <c r="G270" s="14" t="s">
        <v>2872</v>
      </c>
      <c r="H270" s="14" t="s">
        <v>29</v>
      </c>
      <c r="I270" s="15"/>
      <c r="J270" s="15"/>
      <c r="K270" s="15" t="s">
        <v>4086</v>
      </c>
      <c r="L270" s="15" t="s">
        <v>6967</v>
      </c>
      <c r="M270" s="17" t="s">
        <v>6172</v>
      </c>
      <c r="N270" s="18" t="s">
        <v>1113</v>
      </c>
      <c r="O270" s="18"/>
      <c r="P270" s="19"/>
      <c r="Q270" s="18"/>
      <c r="R270" s="19">
        <v>91001</v>
      </c>
      <c r="S270" s="19" t="s">
        <v>2875</v>
      </c>
      <c r="T270" s="20">
        <v>37970</v>
      </c>
    </row>
    <row r="271" spans="1:20" s="16" customFormat="1" ht="18.75" hidden="1" customHeight="1" x14ac:dyDescent="0.2">
      <c r="A271" s="146">
        <v>7094</v>
      </c>
      <c r="B271" s="24" t="s">
        <v>1143</v>
      </c>
      <c r="C271" s="129">
        <v>709419005</v>
      </c>
      <c r="D271" s="22" t="s">
        <v>81</v>
      </c>
      <c r="E271" s="22" t="s">
        <v>1144</v>
      </c>
      <c r="F271" s="23" t="s">
        <v>1145</v>
      </c>
      <c r="G271" s="23" t="s">
        <v>1146</v>
      </c>
      <c r="H271" s="23" t="s">
        <v>1147</v>
      </c>
      <c r="I271" s="22" t="s">
        <v>1148</v>
      </c>
      <c r="J271" s="22" t="s">
        <v>1149</v>
      </c>
      <c r="K271" s="22" t="s">
        <v>1150</v>
      </c>
      <c r="L271" s="22" t="s">
        <v>1151</v>
      </c>
      <c r="M271" s="24" t="s">
        <v>50</v>
      </c>
      <c r="N271" s="25" t="s">
        <v>1153</v>
      </c>
      <c r="O271" s="25" t="s">
        <v>1152</v>
      </c>
      <c r="P271" s="26"/>
      <c r="Q271" s="25"/>
      <c r="R271" s="26">
        <v>93401</v>
      </c>
      <c r="S271" s="26" t="s">
        <v>6348</v>
      </c>
      <c r="T271" s="27">
        <v>37970</v>
      </c>
    </row>
    <row r="272" spans="1:20" s="16" customFormat="1" ht="18.75" hidden="1" customHeight="1" x14ac:dyDescent="0.2">
      <c r="A272" s="146">
        <v>7095</v>
      </c>
      <c r="B272" s="24" t="s">
        <v>3250</v>
      </c>
      <c r="C272" s="129">
        <v>691902005</v>
      </c>
      <c r="D272" s="22" t="s">
        <v>2854</v>
      </c>
      <c r="E272" s="22" t="s">
        <v>2871</v>
      </c>
      <c r="F272" s="23" t="s">
        <v>27</v>
      </c>
      <c r="G272" s="23" t="s">
        <v>2872</v>
      </c>
      <c r="H272" s="23" t="s">
        <v>29</v>
      </c>
      <c r="I272" s="22"/>
      <c r="J272" s="22"/>
      <c r="K272" s="22" t="s">
        <v>3251</v>
      </c>
      <c r="L272" s="22" t="s">
        <v>3252</v>
      </c>
      <c r="M272" s="24" t="s">
        <v>51</v>
      </c>
      <c r="N272" s="25" t="s">
        <v>3253</v>
      </c>
      <c r="O272" s="25"/>
      <c r="P272" s="26"/>
      <c r="Q272" s="25"/>
      <c r="R272" s="26">
        <v>91001</v>
      </c>
      <c r="S272" s="26" t="s">
        <v>3254</v>
      </c>
      <c r="T272" s="27">
        <v>37970</v>
      </c>
    </row>
    <row r="273" spans="1:20" s="16" customFormat="1" ht="18.75" hidden="1" customHeight="1" x14ac:dyDescent="0.2">
      <c r="A273" s="146">
        <v>7100</v>
      </c>
      <c r="B273" s="24" t="s">
        <v>6719</v>
      </c>
      <c r="C273" s="129">
        <v>609110007</v>
      </c>
      <c r="D273" s="22" t="s">
        <v>6026</v>
      </c>
      <c r="E273" s="22" t="s">
        <v>6042</v>
      </c>
      <c r="F273" s="23" t="s">
        <v>27</v>
      </c>
      <c r="G273" s="23" t="s">
        <v>6043</v>
      </c>
      <c r="H273" s="23" t="s">
        <v>29</v>
      </c>
      <c r="I273" s="22"/>
      <c r="J273" s="22"/>
      <c r="K273" s="22" t="s">
        <v>6044</v>
      </c>
      <c r="L273" s="22" t="s">
        <v>6046</v>
      </c>
      <c r="M273" s="24" t="s">
        <v>50</v>
      </c>
      <c r="N273" s="25" t="s">
        <v>6048</v>
      </c>
      <c r="O273" s="25" t="s">
        <v>6047</v>
      </c>
      <c r="P273" s="38" t="s">
        <v>6045</v>
      </c>
      <c r="Q273" s="25"/>
      <c r="R273" s="26">
        <v>93105</v>
      </c>
      <c r="S273" s="26" t="s">
        <v>6720</v>
      </c>
      <c r="T273" s="27">
        <v>37970</v>
      </c>
    </row>
    <row r="274" spans="1:20" s="16" customFormat="1" ht="18.75" hidden="1" customHeight="1" x14ac:dyDescent="0.2">
      <c r="A274" s="147">
        <v>7102</v>
      </c>
      <c r="B274" s="17" t="s">
        <v>542</v>
      </c>
      <c r="C274" s="130">
        <v>651853702</v>
      </c>
      <c r="D274" s="15" t="s">
        <v>81</v>
      </c>
      <c r="E274" s="15" t="s">
        <v>543</v>
      </c>
      <c r="F274" s="14" t="s">
        <v>7258</v>
      </c>
      <c r="G274" s="14" t="s">
        <v>544</v>
      </c>
      <c r="H274" s="14" t="s">
        <v>7261</v>
      </c>
      <c r="I274" s="15" t="s">
        <v>135</v>
      </c>
      <c r="J274" s="15" t="s">
        <v>7262</v>
      </c>
      <c r="K274" s="15" t="s">
        <v>545</v>
      </c>
      <c r="L274" s="15" t="s">
        <v>6249</v>
      </c>
      <c r="M274" s="17" t="s">
        <v>50</v>
      </c>
      <c r="N274" s="18" t="s">
        <v>6250</v>
      </c>
      <c r="O274" s="18" t="s">
        <v>7260</v>
      </c>
      <c r="P274" s="39" t="s">
        <v>7259</v>
      </c>
      <c r="Q274" s="18"/>
      <c r="R274" s="19">
        <v>93991</v>
      </c>
      <c r="S274" s="19" t="s">
        <v>7559</v>
      </c>
      <c r="T274" s="20">
        <v>37970</v>
      </c>
    </row>
    <row r="275" spans="1:20" s="16" customFormat="1" ht="18.75" hidden="1" customHeight="1" x14ac:dyDescent="0.2">
      <c r="A275" s="147">
        <v>7104</v>
      </c>
      <c r="B275" s="17" t="s">
        <v>3722</v>
      </c>
      <c r="C275" s="130">
        <v>690711001</v>
      </c>
      <c r="D275" s="15" t="s">
        <v>2854</v>
      </c>
      <c r="E275" s="15" t="s">
        <v>2871</v>
      </c>
      <c r="F275" s="14" t="s">
        <v>27</v>
      </c>
      <c r="G275" s="14" t="s">
        <v>2872</v>
      </c>
      <c r="H275" s="14" t="s">
        <v>29</v>
      </c>
      <c r="I275" s="15"/>
      <c r="J275" s="15"/>
      <c r="K275" s="15" t="s">
        <v>3723</v>
      </c>
      <c r="L275" s="15" t="s">
        <v>3724</v>
      </c>
      <c r="M275" s="17" t="s">
        <v>50</v>
      </c>
      <c r="N275" s="18" t="s">
        <v>1204</v>
      </c>
      <c r="O275" s="18"/>
      <c r="P275" s="19"/>
      <c r="Q275" s="18"/>
      <c r="R275" s="19">
        <v>91001</v>
      </c>
      <c r="S275" s="19" t="s">
        <v>2949</v>
      </c>
      <c r="T275" s="20">
        <v>37970</v>
      </c>
    </row>
    <row r="276" spans="1:20" s="16" customFormat="1" ht="18.75" hidden="1" customHeight="1" x14ac:dyDescent="0.2">
      <c r="A276" s="147">
        <v>7105</v>
      </c>
      <c r="B276" s="17" t="s">
        <v>4081</v>
      </c>
      <c r="C276" s="130">
        <v>691807002</v>
      </c>
      <c r="D276" s="15" t="s">
        <v>2854</v>
      </c>
      <c r="E276" s="15" t="s">
        <v>2871</v>
      </c>
      <c r="F276" s="14" t="s">
        <v>27</v>
      </c>
      <c r="G276" s="14" t="s">
        <v>2872</v>
      </c>
      <c r="H276" s="14" t="s">
        <v>29</v>
      </c>
      <c r="I276" s="15"/>
      <c r="J276" s="15"/>
      <c r="K276" s="15" t="s">
        <v>4082</v>
      </c>
      <c r="L276" s="15" t="s">
        <v>4083</v>
      </c>
      <c r="M276" s="17" t="s">
        <v>51</v>
      </c>
      <c r="N276" s="18" t="s">
        <v>4084</v>
      </c>
      <c r="O276" s="19" t="s">
        <v>6304</v>
      </c>
      <c r="P276" s="15" t="s">
        <v>6305</v>
      </c>
      <c r="Q276" s="18"/>
      <c r="R276" s="19" t="s">
        <v>3142</v>
      </c>
      <c r="S276" s="19" t="s">
        <v>2875</v>
      </c>
      <c r="T276" s="20">
        <v>37970</v>
      </c>
    </row>
    <row r="277" spans="1:20" s="16" customFormat="1" ht="18.75" hidden="1" customHeight="1" x14ac:dyDescent="0.2">
      <c r="A277" s="147">
        <v>7106</v>
      </c>
      <c r="B277" s="17" t="s">
        <v>3734</v>
      </c>
      <c r="C277" s="130">
        <v>692201000</v>
      </c>
      <c r="D277" s="15" t="s">
        <v>2854</v>
      </c>
      <c r="E277" s="15" t="s">
        <v>2882</v>
      </c>
      <c r="F277" s="14" t="s">
        <v>1700</v>
      </c>
      <c r="G277" s="14" t="s">
        <v>3644</v>
      </c>
      <c r="H277" s="14" t="s">
        <v>29</v>
      </c>
      <c r="I277" s="15"/>
      <c r="J277" s="15"/>
      <c r="K277" s="14" t="s">
        <v>3735</v>
      </c>
      <c r="L277" s="15" t="s">
        <v>3738</v>
      </c>
      <c r="M277" s="17" t="s">
        <v>6166</v>
      </c>
      <c r="N277" s="18" t="s">
        <v>1725</v>
      </c>
      <c r="O277" s="18" t="s">
        <v>3737</v>
      </c>
      <c r="P277" s="19" t="s">
        <v>3736</v>
      </c>
      <c r="Q277" s="18"/>
      <c r="R277" s="19">
        <v>91001</v>
      </c>
      <c r="S277" s="19" t="s">
        <v>3739</v>
      </c>
      <c r="T277" s="20">
        <v>37970</v>
      </c>
    </row>
    <row r="278" spans="1:20" s="16" customFormat="1" ht="18.75" hidden="1" customHeight="1" x14ac:dyDescent="0.2">
      <c r="A278" s="146">
        <v>7107</v>
      </c>
      <c r="B278" s="24" t="s">
        <v>5799</v>
      </c>
      <c r="C278" s="129">
        <v>816989000</v>
      </c>
      <c r="D278" s="22" t="s">
        <v>5800</v>
      </c>
      <c r="E278" s="22" t="s">
        <v>5801</v>
      </c>
      <c r="F278" s="23" t="s">
        <v>6747</v>
      </c>
      <c r="G278" s="23" t="s">
        <v>5802</v>
      </c>
      <c r="H278" s="23" t="s">
        <v>29</v>
      </c>
      <c r="I278" s="22"/>
      <c r="J278" s="22"/>
      <c r="K278" s="22" t="s">
        <v>5803</v>
      </c>
      <c r="L278" s="22" t="s">
        <v>5804</v>
      </c>
      <c r="M278" s="24" t="s">
        <v>50</v>
      </c>
      <c r="N278" s="25" t="s">
        <v>730</v>
      </c>
      <c r="O278" s="25"/>
      <c r="P278" s="26"/>
      <c r="Q278" s="25"/>
      <c r="R278" s="26">
        <v>93105</v>
      </c>
      <c r="S278" s="26" t="s">
        <v>5805</v>
      </c>
      <c r="T278" s="27">
        <v>37970</v>
      </c>
    </row>
    <row r="279" spans="1:20" s="16" customFormat="1" ht="18.75" hidden="1" customHeight="1" x14ac:dyDescent="0.2">
      <c r="A279" s="146">
        <v>7108</v>
      </c>
      <c r="B279" s="24" t="s">
        <v>5957</v>
      </c>
      <c r="C279" s="129">
        <v>818975007</v>
      </c>
      <c r="D279" s="22" t="s">
        <v>5958</v>
      </c>
      <c r="E279" s="22" t="s">
        <v>5959</v>
      </c>
      <c r="F279" s="23" t="s">
        <v>5960</v>
      </c>
      <c r="G279" s="23" t="s">
        <v>5961</v>
      </c>
      <c r="H279" s="23" t="s">
        <v>6635</v>
      </c>
      <c r="I279" s="22" t="s">
        <v>5962</v>
      </c>
      <c r="J279" s="22" t="s">
        <v>6637</v>
      </c>
      <c r="K279" s="22" t="s">
        <v>5963</v>
      </c>
      <c r="L279" s="22" t="s">
        <v>5964</v>
      </c>
      <c r="M279" s="24" t="s">
        <v>50</v>
      </c>
      <c r="N279" s="25" t="s">
        <v>730</v>
      </c>
      <c r="O279" s="25" t="s">
        <v>5965</v>
      </c>
      <c r="P279" s="26"/>
      <c r="Q279" s="25"/>
      <c r="R279" s="26">
        <v>93401</v>
      </c>
      <c r="S279" s="26" t="s">
        <v>6636</v>
      </c>
      <c r="T279" s="27">
        <v>37970</v>
      </c>
    </row>
    <row r="280" spans="1:20" s="16" customFormat="1" ht="18.75" hidden="1" customHeight="1" x14ac:dyDescent="0.2">
      <c r="A280" s="147">
        <v>7110</v>
      </c>
      <c r="B280" s="17" t="s">
        <v>3362</v>
      </c>
      <c r="C280" s="130">
        <v>690501007</v>
      </c>
      <c r="D280" s="15" t="s">
        <v>2854</v>
      </c>
      <c r="E280" s="15" t="s">
        <v>2871</v>
      </c>
      <c r="F280" s="14" t="s">
        <v>27</v>
      </c>
      <c r="G280" s="14" t="s">
        <v>2872</v>
      </c>
      <c r="H280" s="14" t="s">
        <v>29</v>
      </c>
      <c r="I280" s="15"/>
      <c r="J280" s="15"/>
      <c r="K280" s="15" t="s">
        <v>3363</v>
      </c>
      <c r="L280" s="15" t="s">
        <v>3364</v>
      </c>
      <c r="M280" s="17" t="s">
        <v>630</v>
      </c>
      <c r="N280" s="18" t="s">
        <v>3365</v>
      </c>
      <c r="O280" s="18"/>
      <c r="P280" s="19"/>
      <c r="Q280" s="18"/>
      <c r="R280" s="19">
        <v>91001</v>
      </c>
      <c r="S280" s="19" t="s">
        <v>2875</v>
      </c>
      <c r="T280" s="20">
        <v>37970</v>
      </c>
    </row>
    <row r="281" spans="1:20" s="16" customFormat="1" ht="18.75" hidden="1" customHeight="1" x14ac:dyDescent="0.2">
      <c r="A281" s="147">
        <v>7112</v>
      </c>
      <c r="B281" s="17" t="s">
        <v>3055</v>
      </c>
      <c r="C281" s="130">
        <v>690903008</v>
      </c>
      <c r="D281" s="15" t="s">
        <v>2854</v>
      </c>
      <c r="E281" s="15" t="s">
        <v>2871</v>
      </c>
      <c r="F281" s="14" t="s">
        <v>27</v>
      </c>
      <c r="G281" s="14" t="s">
        <v>2872</v>
      </c>
      <c r="H281" s="14" t="s">
        <v>29</v>
      </c>
      <c r="I281" s="15"/>
      <c r="J281" s="15"/>
      <c r="K281" s="15" t="s">
        <v>3056</v>
      </c>
      <c r="L281" s="15" t="s">
        <v>3057</v>
      </c>
      <c r="M281" s="17" t="s">
        <v>6170</v>
      </c>
      <c r="N281" s="18" t="s">
        <v>3058</v>
      </c>
      <c r="O281" s="18" t="s">
        <v>6164</v>
      </c>
      <c r="P281" s="19" t="s">
        <v>6165</v>
      </c>
      <c r="Q281" s="18"/>
      <c r="R281" s="19">
        <v>91001</v>
      </c>
      <c r="S281" s="19" t="s">
        <v>2906</v>
      </c>
      <c r="T281" s="20">
        <v>37970</v>
      </c>
    </row>
    <row r="282" spans="1:20" s="16" customFormat="1" ht="18.75" hidden="1" customHeight="1" x14ac:dyDescent="0.2">
      <c r="A282" s="146">
        <v>7113</v>
      </c>
      <c r="B282" s="24" t="s">
        <v>4366</v>
      </c>
      <c r="C282" s="129">
        <v>651989108</v>
      </c>
      <c r="D282" s="22" t="s">
        <v>4313</v>
      </c>
      <c r="E282" s="22" t="s">
        <v>4367</v>
      </c>
      <c r="F282" s="23" t="s">
        <v>4368</v>
      </c>
      <c r="G282" s="23" t="s">
        <v>4369</v>
      </c>
      <c r="H282" s="23" t="s">
        <v>4370</v>
      </c>
      <c r="I282" s="22" t="s">
        <v>186</v>
      </c>
      <c r="J282" s="22" t="s">
        <v>4371</v>
      </c>
      <c r="K282" s="22" t="s">
        <v>4372</v>
      </c>
      <c r="L282" s="22" t="s">
        <v>4373</v>
      </c>
      <c r="M282" s="24" t="s">
        <v>6170</v>
      </c>
      <c r="N282" s="25"/>
      <c r="O282" s="25"/>
      <c r="P282" s="26"/>
      <c r="Q282" s="25"/>
      <c r="R282" s="26" t="s">
        <v>419</v>
      </c>
      <c r="S282" s="26" t="s">
        <v>4374</v>
      </c>
      <c r="T282" s="27">
        <v>37970</v>
      </c>
    </row>
    <row r="283" spans="1:20" s="16" customFormat="1" ht="18.75" hidden="1" customHeight="1" x14ac:dyDescent="0.2">
      <c r="A283" s="146">
        <v>7114</v>
      </c>
      <c r="B283" s="24" t="s">
        <v>435</v>
      </c>
      <c r="C283" s="129">
        <v>725183003</v>
      </c>
      <c r="D283" s="22" t="s">
        <v>81</v>
      </c>
      <c r="E283" s="22" t="s">
        <v>436</v>
      </c>
      <c r="F283" s="23" t="s">
        <v>27</v>
      </c>
      <c r="G283" s="23" t="s">
        <v>437</v>
      </c>
      <c r="H283" s="23" t="s">
        <v>438</v>
      </c>
      <c r="I283" s="22" t="s">
        <v>99</v>
      </c>
      <c r="J283" s="22" t="s">
        <v>439</v>
      </c>
      <c r="K283" s="22" t="s">
        <v>440</v>
      </c>
      <c r="L283" s="22" t="s">
        <v>441</v>
      </c>
      <c r="M283" s="24" t="s">
        <v>50</v>
      </c>
      <c r="N283" s="25" t="s">
        <v>443</v>
      </c>
      <c r="O283" s="25" t="s">
        <v>442</v>
      </c>
      <c r="P283" s="26"/>
      <c r="Q283" s="25"/>
      <c r="R283" s="26">
        <v>93401</v>
      </c>
      <c r="S283" s="26" t="s">
        <v>444</v>
      </c>
      <c r="T283" s="27">
        <v>37970</v>
      </c>
    </row>
    <row r="284" spans="1:20" s="16" customFormat="1" ht="18.75" hidden="1" customHeight="1" x14ac:dyDescent="0.2">
      <c r="A284" s="146">
        <v>7115</v>
      </c>
      <c r="B284" s="24" t="s">
        <v>5167</v>
      </c>
      <c r="C284" s="129">
        <v>652275109</v>
      </c>
      <c r="D284" s="22" t="s">
        <v>81</v>
      </c>
      <c r="E284" s="22" t="s">
        <v>5168</v>
      </c>
      <c r="F284" s="23" t="s">
        <v>5169</v>
      </c>
      <c r="G284" s="23" t="s">
        <v>4779</v>
      </c>
      <c r="H284" s="23" t="s">
        <v>5170</v>
      </c>
      <c r="I284" s="22" t="s">
        <v>68</v>
      </c>
      <c r="J284" s="22" t="s">
        <v>5171</v>
      </c>
      <c r="K284" s="22" t="s">
        <v>5172</v>
      </c>
      <c r="L284" s="22" t="s">
        <v>5173</v>
      </c>
      <c r="M284" s="24" t="s">
        <v>50</v>
      </c>
      <c r="N284" s="25" t="s">
        <v>1678</v>
      </c>
      <c r="O284" s="25"/>
      <c r="P284" s="26"/>
      <c r="Q284" s="25"/>
      <c r="R284" s="26" t="s">
        <v>419</v>
      </c>
      <c r="S284" s="26" t="s">
        <v>5174</v>
      </c>
      <c r="T284" s="27">
        <v>37970</v>
      </c>
    </row>
    <row r="285" spans="1:20" s="16" customFormat="1" ht="18.75" hidden="1" customHeight="1" x14ac:dyDescent="0.2">
      <c r="A285" s="147">
        <v>7116</v>
      </c>
      <c r="B285" s="17" t="s">
        <v>3725</v>
      </c>
      <c r="C285" s="130">
        <v>690721007</v>
      </c>
      <c r="D285" s="15" t="s">
        <v>2854</v>
      </c>
      <c r="E285" s="15" t="s">
        <v>2871</v>
      </c>
      <c r="F285" s="14" t="s">
        <v>27</v>
      </c>
      <c r="G285" s="14" t="s">
        <v>2872</v>
      </c>
      <c r="H285" s="14" t="s">
        <v>29</v>
      </c>
      <c r="I285" s="15"/>
      <c r="J285" s="15"/>
      <c r="K285" s="15" t="s">
        <v>3726</v>
      </c>
      <c r="L285" s="15" t="s">
        <v>3727</v>
      </c>
      <c r="M285" s="17" t="s">
        <v>50</v>
      </c>
      <c r="N285" s="18" t="s">
        <v>1098</v>
      </c>
      <c r="O285" s="18"/>
      <c r="P285" s="19"/>
      <c r="Q285" s="18"/>
      <c r="R285" s="19">
        <v>91001</v>
      </c>
      <c r="S285" s="19" t="s">
        <v>2875</v>
      </c>
      <c r="T285" s="20">
        <v>37970</v>
      </c>
    </row>
    <row r="286" spans="1:20" s="16" customFormat="1" ht="18.75" hidden="1" customHeight="1" x14ac:dyDescent="0.2">
      <c r="A286" s="147">
        <v>7117</v>
      </c>
      <c r="B286" s="17" t="s">
        <v>3299</v>
      </c>
      <c r="C286" s="130">
        <v>690412004</v>
      </c>
      <c r="D286" s="15" t="s">
        <v>2854</v>
      </c>
      <c r="E286" s="15" t="s">
        <v>2871</v>
      </c>
      <c r="F286" s="14" t="s">
        <v>27</v>
      </c>
      <c r="G286" s="14" t="s">
        <v>2872</v>
      </c>
      <c r="H286" s="14" t="s">
        <v>29</v>
      </c>
      <c r="I286" s="15"/>
      <c r="J286" s="15"/>
      <c r="K286" s="15" t="s">
        <v>3300</v>
      </c>
      <c r="L286" s="15" t="s">
        <v>3301</v>
      </c>
      <c r="M286" s="17" t="s">
        <v>6169</v>
      </c>
      <c r="N286" s="18" t="s">
        <v>3302</v>
      </c>
      <c r="O286" s="18">
        <v>532662300</v>
      </c>
      <c r="P286" s="39" t="s">
        <v>6343</v>
      </c>
      <c r="Q286" s="18"/>
      <c r="R286" s="19">
        <v>91001</v>
      </c>
      <c r="S286" s="19" t="s">
        <v>2875</v>
      </c>
      <c r="T286" s="20">
        <v>37970</v>
      </c>
    </row>
    <row r="287" spans="1:20" s="16" customFormat="1" ht="18.75" hidden="1" customHeight="1" x14ac:dyDescent="0.2">
      <c r="A287" s="147">
        <v>7118</v>
      </c>
      <c r="B287" s="17" t="s">
        <v>3373</v>
      </c>
      <c r="C287" s="130">
        <v>690401002</v>
      </c>
      <c r="D287" s="15" t="s">
        <v>2854</v>
      </c>
      <c r="E287" s="15" t="s">
        <v>2871</v>
      </c>
      <c r="F287" s="14" t="s">
        <v>27</v>
      </c>
      <c r="G287" s="14" t="s">
        <v>2872</v>
      </c>
      <c r="H287" s="14" t="s">
        <v>29</v>
      </c>
      <c r="I287" s="15"/>
      <c r="J287" s="15"/>
      <c r="K287" s="15" t="s">
        <v>3374</v>
      </c>
      <c r="L287" s="15" t="s">
        <v>3375</v>
      </c>
      <c r="M287" s="17" t="s">
        <v>6169</v>
      </c>
      <c r="N287" s="18" t="s">
        <v>1588</v>
      </c>
      <c r="O287" s="18"/>
      <c r="P287" s="19"/>
      <c r="Q287" s="18"/>
      <c r="R287" s="19">
        <v>91001</v>
      </c>
      <c r="S287" s="19" t="s">
        <v>2875</v>
      </c>
      <c r="T287" s="20">
        <v>37970</v>
      </c>
    </row>
    <row r="288" spans="1:20" s="16" customFormat="1" ht="18.75" hidden="1" customHeight="1" x14ac:dyDescent="0.2">
      <c r="A288" s="146">
        <v>7119</v>
      </c>
      <c r="B288" s="24" t="s">
        <v>4626</v>
      </c>
      <c r="C288" s="129" t="s">
        <v>7854</v>
      </c>
      <c r="D288" s="22" t="s">
        <v>4313</v>
      </c>
      <c r="E288" s="22" t="s">
        <v>4627</v>
      </c>
      <c r="F288" s="23" t="s">
        <v>4628</v>
      </c>
      <c r="G288" s="23" t="s">
        <v>4629</v>
      </c>
      <c r="H288" s="23" t="s">
        <v>4630</v>
      </c>
      <c r="I288" s="22" t="s">
        <v>4242</v>
      </c>
      <c r="J288" s="22" t="s">
        <v>4631</v>
      </c>
      <c r="K288" s="22" t="s">
        <v>4632</v>
      </c>
      <c r="L288" s="22" t="s">
        <v>4633</v>
      </c>
      <c r="M288" s="24" t="s">
        <v>50</v>
      </c>
      <c r="N288" s="25" t="s">
        <v>852</v>
      </c>
      <c r="O288" s="25"/>
      <c r="P288" s="26"/>
      <c r="Q288" s="25"/>
      <c r="R288" s="26" t="s">
        <v>419</v>
      </c>
      <c r="S288" s="26" t="s">
        <v>4634</v>
      </c>
      <c r="T288" s="27">
        <v>37970</v>
      </c>
    </row>
    <row r="289" spans="1:20" s="16" customFormat="1" ht="18.75" hidden="1" customHeight="1" x14ac:dyDescent="0.2">
      <c r="A289" s="147">
        <v>7120</v>
      </c>
      <c r="B289" s="17" t="s">
        <v>3751</v>
      </c>
      <c r="C289" s="130">
        <v>692502000</v>
      </c>
      <c r="D289" s="15" t="s">
        <v>2854</v>
      </c>
      <c r="E289" s="15" t="s">
        <v>3752</v>
      </c>
      <c r="F289" s="14" t="s">
        <v>1700</v>
      </c>
      <c r="G289" s="14" t="s">
        <v>3753</v>
      </c>
      <c r="H289" s="14" t="s">
        <v>29</v>
      </c>
      <c r="I289" s="15"/>
      <c r="J289" s="15"/>
      <c r="K289" s="15" t="s">
        <v>3754</v>
      </c>
      <c r="L289" s="15" t="s">
        <v>3756</v>
      </c>
      <c r="M289" s="17" t="s">
        <v>6222</v>
      </c>
      <c r="N289" s="18" t="s">
        <v>3758</v>
      </c>
      <c r="O289" s="18" t="s">
        <v>3757</v>
      </c>
      <c r="P289" s="19" t="s">
        <v>3755</v>
      </c>
      <c r="Q289" s="18"/>
      <c r="R289" s="19">
        <v>91001</v>
      </c>
      <c r="S289" s="19" t="s">
        <v>2875</v>
      </c>
      <c r="T289" s="20">
        <v>37970</v>
      </c>
    </row>
    <row r="290" spans="1:20" s="16" customFormat="1" ht="18.75" hidden="1" customHeight="1" x14ac:dyDescent="0.2">
      <c r="A290" s="146">
        <v>7122</v>
      </c>
      <c r="B290" s="24" t="s">
        <v>4645</v>
      </c>
      <c r="C290" s="129">
        <v>737523004</v>
      </c>
      <c r="D290" s="22" t="s">
        <v>4263</v>
      </c>
      <c r="E290" s="22" t="s">
        <v>4646</v>
      </c>
      <c r="F290" s="23" t="s">
        <v>4647</v>
      </c>
      <c r="G290" s="23" t="s">
        <v>4648</v>
      </c>
      <c r="H290" s="23" t="s">
        <v>4649</v>
      </c>
      <c r="I290" s="22" t="s">
        <v>4242</v>
      </c>
      <c r="J290" s="22" t="s">
        <v>4650</v>
      </c>
      <c r="K290" s="22" t="s">
        <v>4651</v>
      </c>
      <c r="L290" s="22" t="s">
        <v>4652</v>
      </c>
      <c r="M290" s="24" t="s">
        <v>50</v>
      </c>
      <c r="N290" s="25" t="s">
        <v>3849</v>
      </c>
      <c r="O290" s="25" t="s">
        <v>4653</v>
      </c>
      <c r="P290" s="26"/>
      <c r="Q290" s="25"/>
      <c r="R290" s="26" t="s">
        <v>92</v>
      </c>
      <c r="S290" s="26" t="s">
        <v>4654</v>
      </c>
      <c r="T290" s="27">
        <v>37970</v>
      </c>
    </row>
    <row r="291" spans="1:20" s="16" customFormat="1" ht="18.75" hidden="1" customHeight="1" x14ac:dyDescent="0.2">
      <c r="A291" s="146">
        <v>7123</v>
      </c>
      <c r="B291" s="24" t="s">
        <v>5155</v>
      </c>
      <c r="C291" s="129">
        <v>756411004</v>
      </c>
      <c r="D291" s="22" t="s">
        <v>81</v>
      </c>
      <c r="E291" s="22" t="s">
        <v>5156</v>
      </c>
      <c r="F291" s="23" t="s">
        <v>5157</v>
      </c>
      <c r="G291" s="23" t="s">
        <v>5158</v>
      </c>
      <c r="H291" s="23" t="s">
        <v>5159</v>
      </c>
      <c r="I291" s="22" t="s">
        <v>5160</v>
      </c>
      <c r="J291" s="22" t="s">
        <v>5161</v>
      </c>
      <c r="K291" s="22" t="s">
        <v>5162</v>
      </c>
      <c r="L291" s="22" t="s">
        <v>5163</v>
      </c>
      <c r="M291" s="24" t="s">
        <v>630</v>
      </c>
      <c r="N291" s="25"/>
      <c r="O291" s="25" t="s">
        <v>5164</v>
      </c>
      <c r="P291" s="26"/>
      <c r="Q291" s="25"/>
      <c r="R291" s="26">
        <v>93401</v>
      </c>
      <c r="S291" s="26" t="s">
        <v>5165</v>
      </c>
      <c r="T291" s="27">
        <v>37970</v>
      </c>
    </row>
    <row r="292" spans="1:20" s="16" customFormat="1" ht="18.75" hidden="1" customHeight="1" x14ac:dyDescent="0.2">
      <c r="A292" s="146">
        <v>7124</v>
      </c>
      <c r="B292" s="24" t="s">
        <v>2430</v>
      </c>
      <c r="C292" s="129">
        <v>739296005</v>
      </c>
      <c r="D292" s="22" t="s">
        <v>1579</v>
      </c>
      <c r="E292" s="22" t="s">
        <v>2431</v>
      </c>
      <c r="F292" s="23" t="s">
        <v>2432</v>
      </c>
      <c r="G292" s="23" t="s">
        <v>2433</v>
      </c>
      <c r="H292" s="23" t="s">
        <v>2434</v>
      </c>
      <c r="I292" s="22" t="s">
        <v>2435</v>
      </c>
      <c r="J292" s="22" t="s">
        <v>2436</v>
      </c>
      <c r="K292" s="22" t="s">
        <v>2437</v>
      </c>
      <c r="L292" s="22" t="s">
        <v>2438</v>
      </c>
      <c r="M292" s="25" t="s">
        <v>618</v>
      </c>
      <c r="N292" s="25" t="s">
        <v>2439</v>
      </c>
      <c r="O292" s="25"/>
      <c r="P292" s="26"/>
      <c r="Q292" s="25"/>
      <c r="R292" s="26" t="s">
        <v>1274</v>
      </c>
      <c r="S292" s="26" t="s">
        <v>2440</v>
      </c>
      <c r="T292" s="27">
        <v>37970</v>
      </c>
    </row>
    <row r="293" spans="1:20" s="16" customFormat="1" ht="18.75" hidden="1" customHeight="1" x14ac:dyDescent="0.2">
      <c r="A293" s="147">
        <v>7125</v>
      </c>
      <c r="B293" s="17" t="s">
        <v>3810</v>
      </c>
      <c r="C293" s="130">
        <v>690710005</v>
      </c>
      <c r="D293" s="15" t="s">
        <v>2854</v>
      </c>
      <c r="E293" s="15" t="s">
        <v>2871</v>
      </c>
      <c r="F293" s="14" t="s">
        <v>27</v>
      </c>
      <c r="G293" s="14" t="s">
        <v>2872</v>
      </c>
      <c r="H293" s="14" t="s">
        <v>29</v>
      </c>
      <c r="I293" s="15"/>
      <c r="J293" s="15"/>
      <c r="K293" s="15" t="s">
        <v>3811</v>
      </c>
      <c r="L293" s="15" t="s">
        <v>3812</v>
      </c>
      <c r="M293" s="17" t="s">
        <v>50</v>
      </c>
      <c r="N293" s="18" t="s">
        <v>5409</v>
      </c>
      <c r="O293" s="18" t="s">
        <v>7305</v>
      </c>
      <c r="P293" s="39" t="s">
        <v>7304</v>
      </c>
      <c r="Q293" s="18"/>
      <c r="R293" s="19">
        <v>91001</v>
      </c>
      <c r="S293" s="19" t="s">
        <v>2875</v>
      </c>
      <c r="T293" s="20">
        <v>38159</v>
      </c>
    </row>
    <row r="294" spans="1:20" s="16" customFormat="1" ht="18.75" hidden="1" customHeight="1" x14ac:dyDescent="0.2">
      <c r="A294" s="146">
        <v>7126</v>
      </c>
      <c r="B294" s="24" t="s">
        <v>4384</v>
      </c>
      <c r="C294" s="129">
        <v>650882008</v>
      </c>
      <c r="D294" s="22" t="s">
        <v>4313</v>
      </c>
      <c r="E294" s="22" t="s">
        <v>4385</v>
      </c>
      <c r="F294" s="23" t="s">
        <v>4386</v>
      </c>
      <c r="G294" s="23" t="s">
        <v>4387</v>
      </c>
      <c r="H294" s="23" t="s">
        <v>4388</v>
      </c>
      <c r="I294" s="22" t="s">
        <v>1584</v>
      </c>
      <c r="J294" s="22" t="s">
        <v>4389</v>
      </c>
      <c r="K294" s="22" t="s">
        <v>4390</v>
      </c>
      <c r="L294" s="22" t="s">
        <v>4391</v>
      </c>
      <c r="M294" s="24" t="s">
        <v>630</v>
      </c>
      <c r="N294" s="25" t="s">
        <v>4392</v>
      </c>
      <c r="O294" s="25"/>
      <c r="P294" s="26"/>
      <c r="Q294" s="25"/>
      <c r="R294" s="26" t="s">
        <v>419</v>
      </c>
      <c r="S294" s="26" t="s">
        <v>4393</v>
      </c>
      <c r="T294" s="27">
        <v>38159</v>
      </c>
    </row>
    <row r="295" spans="1:20" s="16" customFormat="1" ht="18.75" hidden="1" customHeight="1" x14ac:dyDescent="0.2">
      <c r="A295" s="146">
        <v>7127</v>
      </c>
      <c r="B295" s="24" t="s">
        <v>1903</v>
      </c>
      <c r="C295" s="129">
        <v>651765404</v>
      </c>
      <c r="D295" s="22" t="s">
        <v>1566</v>
      </c>
      <c r="E295" s="22" t="s">
        <v>1904</v>
      </c>
      <c r="F295" s="23" t="s">
        <v>1905</v>
      </c>
      <c r="G295" s="23" t="s">
        <v>1906</v>
      </c>
      <c r="H295" s="23" t="s">
        <v>1907</v>
      </c>
      <c r="I295" s="22" t="s">
        <v>1908</v>
      </c>
      <c r="J295" s="22" t="s">
        <v>1909</v>
      </c>
      <c r="K295" s="22" t="s">
        <v>1910</v>
      </c>
      <c r="L295" s="22" t="s">
        <v>1912</v>
      </c>
      <c r="M295" s="24" t="s">
        <v>50</v>
      </c>
      <c r="N295" s="25" t="s">
        <v>1914</v>
      </c>
      <c r="O295" s="25" t="s">
        <v>1913</v>
      </c>
      <c r="P295" s="26" t="s">
        <v>1911</v>
      </c>
      <c r="Q295" s="25"/>
      <c r="R295" s="26">
        <v>93401</v>
      </c>
      <c r="S295" s="26" t="s">
        <v>1915</v>
      </c>
      <c r="T295" s="27">
        <v>38019</v>
      </c>
    </row>
    <row r="296" spans="1:20" s="16" customFormat="1" ht="18.75" hidden="1" customHeight="1" x14ac:dyDescent="0.2">
      <c r="A296" s="147">
        <v>7128</v>
      </c>
      <c r="B296" s="17" t="s">
        <v>3442</v>
      </c>
      <c r="C296" s="130">
        <v>690511002</v>
      </c>
      <c r="D296" s="15" t="s">
        <v>2854</v>
      </c>
      <c r="E296" s="15" t="s">
        <v>2871</v>
      </c>
      <c r="F296" s="14" t="s">
        <v>27</v>
      </c>
      <c r="G296" s="14" t="s">
        <v>2872</v>
      </c>
      <c r="H296" s="14" t="s">
        <v>29</v>
      </c>
      <c r="I296" s="15"/>
      <c r="J296" s="15"/>
      <c r="K296" s="15" t="s">
        <v>6344</v>
      </c>
      <c r="L296" s="15" t="s">
        <v>3443</v>
      </c>
      <c r="M296" s="17" t="s">
        <v>630</v>
      </c>
      <c r="N296" s="18" t="s">
        <v>793</v>
      </c>
      <c r="O296" s="18" t="s">
        <v>6345</v>
      </c>
      <c r="P296" s="39" t="s">
        <v>6346</v>
      </c>
      <c r="Q296" s="18"/>
      <c r="R296" s="19" t="s">
        <v>3142</v>
      </c>
      <c r="S296" s="19" t="s">
        <v>2875</v>
      </c>
      <c r="T296" s="20">
        <v>38159</v>
      </c>
    </row>
    <row r="297" spans="1:20" s="16" customFormat="1" ht="18.75" hidden="1" customHeight="1" x14ac:dyDescent="0.2">
      <c r="A297" s="147">
        <v>7129</v>
      </c>
      <c r="B297" s="17" t="s">
        <v>2903</v>
      </c>
      <c r="C297" s="130">
        <v>690203006</v>
      </c>
      <c r="D297" s="15" t="s">
        <v>2854</v>
      </c>
      <c r="E297" s="15" t="s">
        <v>2871</v>
      </c>
      <c r="F297" s="14" t="s">
        <v>27</v>
      </c>
      <c r="G297" s="14" t="s">
        <v>2872</v>
      </c>
      <c r="H297" s="14" t="s">
        <v>29</v>
      </c>
      <c r="I297" s="15"/>
      <c r="J297" s="15"/>
      <c r="K297" s="15" t="s">
        <v>2904</v>
      </c>
      <c r="L297" s="15" t="s">
        <v>2905</v>
      </c>
      <c r="M297" s="17" t="s">
        <v>6167</v>
      </c>
      <c r="N297" s="15" t="s">
        <v>1833</v>
      </c>
      <c r="O297" s="18"/>
      <c r="P297" s="19"/>
      <c r="Q297" s="18"/>
      <c r="R297" s="15">
        <v>91001</v>
      </c>
      <c r="S297" s="15" t="s">
        <v>2906</v>
      </c>
      <c r="T297" s="20">
        <v>38159</v>
      </c>
    </row>
    <row r="298" spans="1:20" s="16" customFormat="1" ht="18.75" hidden="1" customHeight="1" x14ac:dyDescent="0.2">
      <c r="A298" s="146">
        <v>7131</v>
      </c>
      <c r="B298" s="24" t="s">
        <v>4606</v>
      </c>
      <c r="C298" s="129">
        <v>745445004</v>
      </c>
      <c r="D298" s="22" t="s">
        <v>4313</v>
      </c>
      <c r="E298" s="22" t="s">
        <v>4607</v>
      </c>
      <c r="F298" s="23" t="s">
        <v>4608</v>
      </c>
      <c r="G298" s="23" t="s">
        <v>4609</v>
      </c>
      <c r="H298" s="23" t="s">
        <v>4610</v>
      </c>
      <c r="I298" s="22" t="s">
        <v>4612</v>
      </c>
      <c r="J298" s="22"/>
      <c r="K298" s="22" t="s">
        <v>4613</v>
      </c>
      <c r="L298" s="22" t="s">
        <v>4611</v>
      </c>
      <c r="M298" s="24" t="s">
        <v>630</v>
      </c>
      <c r="N298" s="25" t="s">
        <v>462</v>
      </c>
      <c r="O298" s="25" t="s">
        <v>4614</v>
      </c>
      <c r="P298" s="26" t="s">
        <v>4615</v>
      </c>
      <c r="Q298" s="25"/>
      <c r="R298" s="26" t="s">
        <v>1217</v>
      </c>
      <c r="S298" s="26" t="s">
        <v>4616</v>
      </c>
      <c r="T298" s="27">
        <v>38159</v>
      </c>
    </row>
    <row r="299" spans="1:20" s="16" customFormat="1" ht="18.75" hidden="1" customHeight="1" x14ac:dyDescent="0.2">
      <c r="A299" s="147">
        <v>7132</v>
      </c>
      <c r="B299" s="17" t="s">
        <v>3718</v>
      </c>
      <c r="C299" s="130">
        <v>691916006</v>
      </c>
      <c r="D299" s="15" t="s">
        <v>2854</v>
      </c>
      <c r="E299" s="15" t="s">
        <v>2871</v>
      </c>
      <c r="F299" s="14" t="s">
        <v>27</v>
      </c>
      <c r="G299" s="14" t="s">
        <v>2872</v>
      </c>
      <c r="H299" s="14" t="s">
        <v>29</v>
      </c>
      <c r="I299" s="15"/>
      <c r="J299" s="15"/>
      <c r="K299" s="15" t="s">
        <v>3719</v>
      </c>
      <c r="L299" s="15" t="s">
        <v>3720</v>
      </c>
      <c r="M299" s="17" t="s">
        <v>51</v>
      </c>
      <c r="N299" s="18" t="s">
        <v>2195</v>
      </c>
      <c r="O299" s="18"/>
      <c r="P299" s="19"/>
      <c r="Q299" s="18"/>
      <c r="R299" s="19">
        <v>91001</v>
      </c>
      <c r="S299" s="19" t="s">
        <v>3721</v>
      </c>
      <c r="T299" s="20">
        <v>38159</v>
      </c>
    </row>
    <row r="300" spans="1:20" s="16" customFormat="1" ht="18.75" hidden="1" customHeight="1" x14ac:dyDescent="0.2">
      <c r="A300" s="147">
        <v>7133</v>
      </c>
      <c r="B300" s="17" t="s">
        <v>2996</v>
      </c>
      <c r="C300" s="130">
        <v>692304004</v>
      </c>
      <c r="D300" s="15" t="s">
        <v>2854</v>
      </c>
      <c r="E300" s="14" t="s">
        <v>2871</v>
      </c>
      <c r="F300" s="15" t="s">
        <v>27</v>
      </c>
      <c r="G300" s="14" t="s">
        <v>2872</v>
      </c>
      <c r="H300" s="14" t="s">
        <v>29</v>
      </c>
      <c r="I300" s="15"/>
      <c r="J300" s="15"/>
      <c r="K300" s="15" t="s">
        <v>6356</v>
      </c>
      <c r="L300" s="15" t="s">
        <v>2997</v>
      </c>
      <c r="M300" s="17" t="s">
        <v>6166</v>
      </c>
      <c r="N300" s="18" t="s">
        <v>1142</v>
      </c>
      <c r="O300" s="111" t="s">
        <v>6357</v>
      </c>
      <c r="P300" s="39" t="s">
        <v>6358</v>
      </c>
      <c r="Q300" s="18"/>
      <c r="R300" s="18">
        <v>91001</v>
      </c>
      <c r="S300" s="19" t="s">
        <v>2875</v>
      </c>
      <c r="T300" s="20">
        <v>37970</v>
      </c>
    </row>
    <row r="301" spans="1:20" s="16" customFormat="1" ht="18.75" hidden="1" customHeight="1" x14ac:dyDescent="0.2">
      <c r="A301" s="146">
        <v>7134</v>
      </c>
      <c r="B301" s="24" t="s">
        <v>6064</v>
      </c>
      <c r="C301" s="129">
        <v>707291001</v>
      </c>
      <c r="D301" s="22" t="s">
        <v>6065</v>
      </c>
      <c r="E301" s="22" t="s">
        <v>6066</v>
      </c>
      <c r="F301" s="23" t="s">
        <v>27</v>
      </c>
      <c r="G301" s="23" t="s">
        <v>6067</v>
      </c>
      <c r="H301" s="23" t="s">
        <v>29</v>
      </c>
      <c r="I301" s="22"/>
      <c r="J301" s="22"/>
      <c r="K301" s="22" t="s">
        <v>6068</v>
      </c>
      <c r="L301" s="22" t="s">
        <v>6069</v>
      </c>
      <c r="M301" s="24" t="s">
        <v>50</v>
      </c>
      <c r="N301" s="25" t="s">
        <v>730</v>
      </c>
      <c r="O301" s="25"/>
      <c r="P301" s="26"/>
      <c r="Q301" s="25"/>
      <c r="R301" s="26">
        <v>93105</v>
      </c>
      <c r="S301" s="26" t="s">
        <v>6070</v>
      </c>
      <c r="T301" s="27">
        <v>37970</v>
      </c>
    </row>
    <row r="302" spans="1:20" s="16" customFormat="1" ht="18.75" hidden="1" customHeight="1" x14ac:dyDescent="0.2">
      <c r="A302" s="147">
        <v>7136</v>
      </c>
      <c r="B302" s="17" t="s">
        <v>3518</v>
      </c>
      <c r="C302" s="130">
        <v>690729008</v>
      </c>
      <c r="D302" s="15" t="s">
        <v>2854</v>
      </c>
      <c r="E302" s="15" t="s">
        <v>2871</v>
      </c>
      <c r="F302" s="14" t="s">
        <v>27</v>
      </c>
      <c r="G302" s="14" t="s">
        <v>2872</v>
      </c>
      <c r="H302" s="14" t="s">
        <v>29</v>
      </c>
      <c r="I302" s="15"/>
      <c r="J302" s="15"/>
      <c r="K302" s="15" t="s">
        <v>6395</v>
      </c>
      <c r="L302" s="15" t="s">
        <v>3519</v>
      </c>
      <c r="M302" s="17" t="s">
        <v>6226</v>
      </c>
      <c r="N302" s="18" t="s">
        <v>3520</v>
      </c>
      <c r="O302" s="18" t="s">
        <v>6396</v>
      </c>
      <c r="P302" s="19" t="s">
        <v>6397</v>
      </c>
      <c r="Q302" s="18"/>
      <c r="R302" s="19">
        <v>91001</v>
      </c>
      <c r="S302" s="19" t="s">
        <v>2906</v>
      </c>
      <c r="T302" s="20">
        <v>37970</v>
      </c>
    </row>
    <row r="303" spans="1:20" s="16" customFormat="1" ht="18.75" hidden="1" customHeight="1" x14ac:dyDescent="0.2">
      <c r="A303" s="147">
        <v>7137</v>
      </c>
      <c r="B303" s="17" t="s">
        <v>3139</v>
      </c>
      <c r="C303" s="130">
        <v>691512002</v>
      </c>
      <c r="D303" s="15" t="s">
        <v>2854</v>
      </c>
      <c r="E303" s="15" t="s">
        <v>2871</v>
      </c>
      <c r="F303" s="14" t="s">
        <v>27</v>
      </c>
      <c r="G303" s="14" t="s">
        <v>2872</v>
      </c>
      <c r="H303" s="14" t="s">
        <v>29</v>
      </c>
      <c r="I303" s="15"/>
      <c r="J303" s="15"/>
      <c r="K303" s="15" t="s">
        <v>3140</v>
      </c>
      <c r="L303" s="15" t="s">
        <v>3141</v>
      </c>
      <c r="M303" s="17" t="s">
        <v>344</v>
      </c>
      <c r="N303" s="18" t="s">
        <v>1736</v>
      </c>
      <c r="O303" s="18"/>
      <c r="P303" s="19"/>
      <c r="Q303" s="18"/>
      <c r="R303" s="19" t="s">
        <v>3142</v>
      </c>
      <c r="S303" s="19" t="s">
        <v>620</v>
      </c>
      <c r="T303" s="20">
        <v>38159</v>
      </c>
    </row>
    <row r="304" spans="1:20" s="16" customFormat="1" ht="18.75" hidden="1" customHeight="1" x14ac:dyDescent="0.2">
      <c r="A304" s="146">
        <v>7138</v>
      </c>
      <c r="B304" s="24" t="s">
        <v>3308</v>
      </c>
      <c r="C304" s="129">
        <v>690103001</v>
      </c>
      <c r="D304" s="22" t="s">
        <v>2854</v>
      </c>
      <c r="E304" s="22" t="s">
        <v>2871</v>
      </c>
      <c r="F304" s="23" t="s">
        <v>27</v>
      </c>
      <c r="G304" s="23" t="s">
        <v>2872</v>
      </c>
      <c r="H304" s="23" t="s">
        <v>29</v>
      </c>
      <c r="I304" s="22"/>
      <c r="J304" s="22"/>
      <c r="K304" s="22" t="s">
        <v>3309</v>
      </c>
      <c r="L304" s="22" t="s">
        <v>3310</v>
      </c>
      <c r="M304" s="25" t="s">
        <v>618</v>
      </c>
      <c r="N304" s="25" t="s">
        <v>2572</v>
      </c>
      <c r="O304" s="25"/>
      <c r="P304" s="26"/>
      <c r="Q304" s="25"/>
      <c r="R304" s="26">
        <v>91001</v>
      </c>
      <c r="S304" s="26" t="s">
        <v>2875</v>
      </c>
      <c r="T304" s="27">
        <v>38159</v>
      </c>
    </row>
    <row r="305" spans="1:20" s="16" customFormat="1" ht="18.75" hidden="1" customHeight="1" x14ac:dyDescent="0.2">
      <c r="A305" s="147">
        <v>7139</v>
      </c>
      <c r="B305" s="17" t="s">
        <v>3907</v>
      </c>
      <c r="C305" s="130">
        <v>691405001</v>
      </c>
      <c r="D305" s="15" t="s">
        <v>2854</v>
      </c>
      <c r="E305" s="15" t="s">
        <v>3908</v>
      </c>
      <c r="F305" s="14" t="s">
        <v>1700</v>
      </c>
      <c r="G305" s="14" t="s">
        <v>3909</v>
      </c>
      <c r="H305" s="14" t="s">
        <v>29</v>
      </c>
      <c r="I305" s="15"/>
      <c r="J305" s="15"/>
      <c r="K305" s="15" t="s">
        <v>3910</v>
      </c>
      <c r="L305" s="15" t="s">
        <v>6204</v>
      </c>
      <c r="M305" s="17" t="s">
        <v>6168</v>
      </c>
      <c r="N305" s="18" t="s">
        <v>4342</v>
      </c>
      <c r="O305" s="18" t="s">
        <v>6205</v>
      </c>
      <c r="P305" s="19"/>
      <c r="Q305" s="18"/>
      <c r="R305" s="19">
        <v>91001</v>
      </c>
      <c r="S305" s="19" t="s">
        <v>3269</v>
      </c>
      <c r="T305" s="20">
        <v>37970</v>
      </c>
    </row>
    <row r="306" spans="1:20" s="16" customFormat="1" ht="18.75" hidden="1" customHeight="1" x14ac:dyDescent="0.2">
      <c r="A306" s="146">
        <v>7141</v>
      </c>
      <c r="B306" s="24" t="s">
        <v>2689</v>
      </c>
      <c r="C306" s="129">
        <v>650165500</v>
      </c>
      <c r="D306" s="22" t="s">
        <v>2690</v>
      </c>
      <c r="E306" s="22" t="s">
        <v>2691</v>
      </c>
      <c r="F306" s="23" t="s">
        <v>27</v>
      </c>
      <c r="G306" s="23" t="s">
        <v>2692</v>
      </c>
      <c r="H306" s="23" t="s">
        <v>2693</v>
      </c>
      <c r="I306" s="22" t="s">
        <v>1571</v>
      </c>
      <c r="J306" s="22" t="s">
        <v>2694</v>
      </c>
      <c r="K306" s="22" t="s">
        <v>2695</v>
      </c>
      <c r="L306" s="22" t="s">
        <v>6596</v>
      </c>
      <c r="M306" s="24" t="s">
        <v>344</v>
      </c>
      <c r="N306" s="25" t="s">
        <v>1108</v>
      </c>
      <c r="O306" s="25" t="s">
        <v>6499</v>
      </c>
      <c r="P306" s="26" t="s">
        <v>6597</v>
      </c>
      <c r="Q306" s="25"/>
      <c r="R306" s="26">
        <v>93401</v>
      </c>
      <c r="S306" s="31" t="s">
        <v>7059</v>
      </c>
      <c r="T306" s="27"/>
    </row>
    <row r="307" spans="1:20" s="16" customFormat="1" ht="18.75" hidden="1" customHeight="1" x14ac:dyDescent="0.2">
      <c r="A307" s="147">
        <v>7143</v>
      </c>
      <c r="B307" s="15" t="s">
        <v>3575</v>
      </c>
      <c r="C307" s="130">
        <v>692101006</v>
      </c>
      <c r="D307" s="15" t="s">
        <v>2854</v>
      </c>
      <c r="E307" s="15" t="s">
        <v>2871</v>
      </c>
      <c r="F307" s="14" t="s">
        <v>27</v>
      </c>
      <c r="G307" s="14" t="s">
        <v>2976</v>
      </c>
      <c r="H307" s="14" t="s">
        <v>29</v>
      </c>
      <c r="I307" s="15"/>
      <c r="J307" s="15"/>
      <c r="K307" s="15" t="s">
        <v>3576</v>
      </c>
      <c r="L307" s="15" t="s">
        <v>3577</v>
      </c>
      <c r="M307" s="17" t="s">
        <v>6166</v>
      </c>
      <c r="N307" s="18" t="s">
        <v>2838</v>
      </c>
      <c r="O307" s="18" t="s">
        <v>6419</v>
      </c>
      <c r="P307" s="19" t="s">
        <v>6420</v>
      </c>
      <c r="Q307" s="18"/>
      <c r="R307" s="19">
        <v>91001</v>
      </c>
      <c r="S307" s="19" t="s">
        <v>2875</v>
      </c>
      <c r="T307" s="20">
        <v>37970</v>
      </c>
    </row>
    <row r="308" spans="1:20" s="16" customFormat="1" ht="18.75" hidden="1" customHeight="1" x14ac:dyDescent="0.2">
      <c r="A308" s="146">
        <v>7145</v>
      </c>
      <c r="B308" s="24" t="s">
        <v>5930</v>
      </c>
      <c r="C308" s="129" t="s">
        <v>7873</v>
      </c>
      <c r="D308" s="22" t="s">
        <v>2745</v>
      </c>
      <c r="E308" s="22" t="s">
        <v>5926</v>
      </c>
      <c r="F308" s="23" t="s">
        <v>27</v>
      </c>
      <c r="G308" s="23" t="s">
        <v>5927</v>
      </c>
      <c r="H308" s="23" t="s">
        <v>29</v>
      </c>
      <c r="I308" s="22"/>
      <c r="J308" s="22"/>
      <c r="K308" s="22" t="s">
        <v>6700</v>
      </c>
      <c r="L308" s="22" t="s">
        <v>5931</v>
      </c>
      <c r="M308" s="24" t="s">
        <v>6222</v>
      </c>
      <c r="N308" s="25" t="s">
        <v>881</v>
      </c>
      <c r="O308" s="25" t="s">
        <v>5932</v>
      </c>
      <c r="P308" s="26"/>
      <c r="Q308" s="25"/>
      <c r="R308" s="26">
        <v>91001</v>
      </c>
      <c r="S308" s="26" t="s">
        <v>607</v>
      </c>
      <c r="T308" s="27">
        <v>38266</v>
      </c>
    </row>
    <row r="309" spans="1:20" s="16" customFormat="1" ht="18.75" hidden="1" customHeight="1" x14ac:dyDescent="0.2">
      <c r="A309" s="147">
        <v>7146</v>
      </c>
      <c r="B309" s="17" t="s">
        <v>4427</v>
      </c>
      <c r="C309" s="130">
        <v>652115705</v>
      </c>
      <c r="D309" s="15" t="s">
        <v>4313</v>
      </c>
      <c r="E309" s="15" t="s">
        <v>4428</v>
      </c>
      <c r="F309" s="106" t="s">
        <v>8228</v>
      </c>
      <c r="G309" s="14" t="s">
        <v>4429</v>
      </c>
      <c r="H309" s="14" t="s">
        <v>8229</v>
      </c>
      <c r="I309" s="15" t="s">
        <v>186</v>
      </c>
      <c r="J309" s="15" t="s">
        <v>8230</v>
      </c>
      <c r="K309" s="15" t="s">
        <v>4430</v>
      </c>
      <c r="L309" s="15" t="s">
        <v>4431</v>
      </c>
      <c r="M309" s="17" t="s">
        <v>344</v>
      </c>
      <c r="N309" s="18" t="s">
        <v>3981</v>
      </c>
      <c r="O309" s="18" t="s">
        <v>4432</v>
      </c>
      <c r="P309" s="19"/>
      <c r="Q309" s="18"/>
      <c r="R309" s="19" t="s">
        <v>419</v>
      </c>
      <c r="S309" s="19" t="s">
        <v>7070</v>
      </c>
      <c r="T309" s="20">
        <v>38228</v>
      </c>
    </row>
    <row r="310" spans="1:20" s="16" customFormat="1" ht="18.75" hidden="1" customHeight="1" x14ac:dyDescent="0.2">
      <c r="A310" s="147">
        <v>7147</v>
      </c>
      <c r="B310" s="17" t="s">
        <v>4028</v>
      </c>
      <c r="C310" s="130">
        <v>691104001</v>
      </c>
      <c r="D310" s="15" t="s">
        <v>2854</v>
      </c>
      <c r="E310" s="15" t="s">
        <v>2871</v>
      </c>
      <c r="F310" s="14" t="s">
        <v>27</v>
      </c>
      <c r="G310" s="14" t="s">
        <v>2976</v>
      </c>
      <c r="H310" s="14" t="s">
        <v>29</v>
      </c>
      <c r="I310" s="15"/>
      <c r="J310" s="15"/>
      <c r="K310" s="15" t="s">
        <v>4029</v>
      </c>
      <c r="L310" s="15" t="s">
        <v>4030</v>
      </c>
      <c r="M310" s="17" t="s">
        <v>6171</v>
      </c>
      <c r="N310" s="18" t="s">
        <v>4031</v>
      </c>
      <c r="O310" s="18" t="s">
        <v>6297</v>
      </c>
      <c r="P310" s="19" t="s">
        <v>6298</v>
      </c>
      <c r="Q310" s="18"/>
      <c r="R310" s="19">
        <v>91001</v>
      </c>
      <c r="S310" s="19" t="s">
        <v>607</v>
      </c>
      <c r="T310" s="20">
        <v>38287</v>
      </c>
    </row>
    <row r="311" spans="1:20" s="16" customFormat="1" ht="18.75" hidden="1" customHeight="1" x14ac:dyDescent="0.2">
      <c r="A311" s="147">
        <v>7148</v>
      </c>
      <c r="B311" s="17" t="s">
        <v>3647</v>
      </c>
      <c r="C311" s="130">
        <v>690915006</v>
      </c>
      <c r="D311" s="15" t="s">
        <v>2854</v>
      </c>
      <c r="E311" s="15" t="s">
        <v>2871</v>
      </c>
      <c r="F311" s="14" t="s">
        <v>27</v>
      </c>
      <c r="G311" s="14" t="s">
        <v>2872</v>
      </c>
      <c r="H311" s="14" t="s">
        <v>29</v>
      </c>
      <c r="I311" s="15"/>
      <c r="J311" s="15"/>
      <c r="K311" s="15" t="s">
        <v>3648</v>
      </c>
      <c r="L311" s="15" t="s">
        <v>3649</v>
      </c>
      <c r="M311" s="17" t="s">
        <v>6170</v>
      </c>
      <c r="N311" s="18" t="s">
        <v>3650</v>
      </c>
      <c r="O311" s="18"/>
      <c r="P311" s="19"/>
      <c r="Q311" s="18"/>
      <c r="R311" s="19">
        <v>91001</v>
      </c>
      <c r="S311" s="19" t="s">
        <v>2875</v>
      </c>
      <c r="T311" s="20">
        <v>38301</v>
      </c>
    </row>
    <row r="312" spans="1:20" s="16" customFormat="1" ht="18.75" hidden="1" customHeight="1" x14ac:dyDescent="0.2">
      <c r="A312" s="147">
        <v>7150</v>
      </c>
      <c r="B312" s="17" t="s">
        <v>3225</v>
      </c>
      <c r="C312" s="130" t="s">
        <v>7835</v>
      </c>
      <c r="D312" s="15" t="s">
        <v>2854</v>
      </c>
      <c r="E312" s="15" t="s">
        <v>2871</v>
      </c>
      <c r="F312" s="14" t="s">
        <v>27</v>
      </c>
      <c r="G312" s="14" t="s">
        <v>2872</v>
      </c>
      <c r="H312" s="14" t="s">
        <v>29</v>
      </c>
      <c r="I312" s="15"/>
      <c r="J312" s="15"/>
      <c r="K312" s="15" t="s">
        <v>3226</v>
      </c>
      <c r="L312" s="15" t="s">
        <v>3227</v>
      </c>
      <c r="M312" s="17" t="s">
        <v>51</v>
      </c>
      <c r="N312" s="18" t="s">
        <v>3229</v>
      </c>
      <c r="O312" s="18" t="s">
        <v>3228</v>
      </c>
      <c r="P312" s="19"/>
      <c r="Q312" s="18"/>
      <c r="R312" s="19">
        <v>91001</v>
      </c>
      <c r="S312" s="19" t="s">
        <v>2949</v>
      </c>
      <c r="T312" s="20">
        <v>38315</v>
      </c>
    </row>
    <row r="313" spans="1:20" s="16" customFormat="1" ht="18.75" hidden="1" customHeight="1" x14ac:dyDescent="0.2">
      <c r="A313" s="146">
        <v>7151</v>
      </c>
      <c r="B313" s="24" t="s">
        <v>2817</v>
      </c>
      <c r="C313" s="129">
        <v>742957004</v>
      </c>
      <c r="D313" s="22" t="s">
        <v>2818</v>
      </c>
      <c r="E313" s="22" t="s">
        <v>2819</v>
      </c>
      <c r="F313" s="23" t="s">
        <v>2820</v>
      </c>
      <c r="G313" s="23" t="s">
        <v>2821</v>
      </c>
      <c r="H313" s="23" t="s">
        <v>2822</v>
      </c>
      <c r="I313" s="22" t="s">
        <v>2823</v>
      </c>
      <c r="J313" s="22" t="s">
        <v>2824</v>
      </c>
      <c r="K313" s="22" t="s">
        <v>139</v>
      </c>
      <c r="L313" s="22" t="s">
        <v>2825</v>
      </c>
      <c r="M313" s="24" t="s">
        <v>50</v>
      </c>
      <c r="N313" s="25" t="s">
        <v>852</v>
      </c>
      <c r="O313" s="25" t="s">
        <v>2826</v>
      </c>
      <c r="P313" s="26"/>
      <c r="Q313" s="25"/>
      <c r="R313" s="26">
        <v>93401</v>
      </c>
      <c r="S313" s="26" t="s">
        <v>6160</v>
      </c>
      <c r="T313" s="27">
        <v>38343</v>
      </c>
    </row>
    <row r="314" spans="1:20" s="16" customFormat="1" ht="18.75" hidden="1" customHeight="1" x14ac:dyDescent="0.2">
      <c r="A314" s="146">
        <v>7152</v>
      </c>
      <c r="B314" s="24" t="s">
        <v>1549</v>
      </c>
      <c r="C314" s="129">
        <v>721766004</v>
      </c>
      <c r="D314" s="22" t="s">
        <v>81</v>
      </c>
      <c r="E314" s="22" t="s">
        <v>1550</v>
      </c>
      <c r="F314" s="23" t="s">
        <v>1551</v>
      </c>
      <c r="G314" s="23" t="s">
        <v>1552</v>
      </c>
      <c r="H314" s="23" t="s">
        <v>1553</v>
      </c>
      <c r="I314" s="22" t="s">
        <v>1554</v>
      </c>
      <c r="J314" s="22" t="s">
        <v>1555</v>
      </c>
      <c r="K314" s="22" t="s">
        <v>1556</v>
      </c>
      <c r="L314" s="22" t="s">
        <v>1557</v>
      </c>
      <c r="M314" s="24" t="s">
        <v>630</v>
      </c>
      <c r="N314" s="25" t="s">
        <v>205</v>
      </c>
      <c r="O314" s="25"/>
      <c r="P314" s="26" t="s">
        <v>1558</v>
      </c>
      <c r="Q314" s="25"/>
      <c r="R314" s="26">
        <v>93401</v>
      </c>
      <c r="S314" s="26" t="s">
        <v>1559</v>
      </c>
      <c r="T314" s="27">
        <v>38327</v>
      </c>
    </row>
    <row r="315" spans="1:20" s="16" customFormat="1" ht="18.75" hidden="1" customHeight="1" x14ac:dyDescent="0.2">
      <c r="A315" s="146">
        <v>7153</v>
      </c>
      <c r="B315" s="24" t="s">
        <v>4169</v>
      </c>
      <c r="C315" s="129" t="s">
        <v>7850</v>
      </c>
      <c r="D315" s="22" t="s">
        <v>4170</v>
      </c>
      <c r="E315" s="22" t="s">
        <v>4171</v>
      </c>
      <c r="F315" s="23" t="s">
        <v>4172</v>
      </c>
      <c r="G315" s="23" t="s">
        <v>4173</v>
      </c>
      <c r="H315" s="23" t="s">
        <v>4174</v>
      </c>
      <c r="I315" s="22" t="s">
        <v>1651</v>
      </c>
      <c r="J315" s="22" t="s">
        <v>4175</v>
      </c>
      <c r="K315" s="22" t="s">
        <v>4176</v>
      </c>
      <c r="L315" s="22" t="s">
        <v>4177</v>
      </c>
      <c r="M315" s="24" t="s">
        <v>50</v>
      </c>
      <c r="N315" s="25" t="s">
        <v>4179</v>
      </c>
      <c r="O315" s="25" t="s">
        <v>4178</v>
      </c>
      <c r="P315" s="26"/>
      <c r="Q315" s="25"/>
      <c r="R315" s="26">
        <v>93401</v>
      </c>
      <c r="S315" s="26" t="s">
        <v>4180</v>
      </c>
      <c r="T315" s="27">
        <v>38384</v>
      </c>
    </row>
    <row r="316" spans="1:20" s="16" customFormat="1" ht="18.75" hidden="1" customHeight="1" x14ac:dyDescent="0.2">
      <c r="A316" s="146">
        <v>7154</v>
      </c>
      <c r="B316" s="24" t="s">
        <v>5479</v>
      </c>
      <c r="C316" s="129" t="s">
        <v>8621</v>
      </c>
      <c r="D316" s="22" t="s">
        <v>5372</v>
      </c>
      <c r="E316" s="22" t="s">
        <v>5480</v>
      </c>
      <c r="F316" s="23" t="s">
        <v>6727</v>
      </c>
      <c r="G316" s="23" t="s">
        <v>5481</v>
      </c>
      <c r="H316" s="23" t="s">
        <v>5482</v>
      </c>
      <c r="I316" s="22" t="s">
        <v>5483</v>
      </c>
      <c r="J316" s="22" t="s">
        <v>5484</v>
      </c>
      <c r="K316" s="22" t="s">
        <v>5485</v>
      </c>
      <c r="L316" s="22" t="s">
        <v>5486</v>
      </c>
      <c r="M316" s="24" t="s">
        <v>6171</v>
      </c>
      <c r="N316" s="25" t="s">
        <v>1013</v>
      </c>
      <c r="O316" s="25" t="s">
        <v>6728</v>
      </c>
      <c r="P316" s="38" t="s">
        <v>6729</v>
      </c>
      <c r="Q316" s="25"/>
      <c r="R316" s="26" t="s">
        <v>419</v>
      </c>
      <c r="S316" s="26" t="s">
        <v>6730</v>
      </c>
      <c r="T316" s="27">
        <v>38376</v>
      </c>
    </row>
    <row r="317" spans="1:20" s="16" customFormat="1" ht="18.75" hidden="1" customHeight="1" x14ac:dyDescent="0.2">
      <c r="A317" s="146">
        <v>7156</v>
      </c>
      <c r="B317" s="24" t="s">
        <v>882</v>
      </c>
      <c r="C317" s="129">
        <v>652919804</v>
      </c>
      <c r="D317" s="22" t="s">
        <v>53</v>
      </c>
      <c r="E317" s="22" t="s">
        <v>883</v>
      </c>
      <c r="F317" s="23" t="s">
        <v>884</v>
      </c>
      <c r="G317" s="23" t="s">
        <v>885</v>
      </c>
      <c r="H317" s="23" t="s">
        <v>886</v>
      </c>
      <c r="I317" s="22" t="s">
        <v>708</v>
      </c>
      <c r="J317" s="26" t="s">
        <v>887</v>
      </c>
      <c r="K317" s="22" t="s">
        <v>888</v>
      </c>
      <c r="L317" s="22" t="s">
        <v>889</v>
      </c>
      <c r="M317" s="24" t="s">
        <v>890</v>
      </c>
      <c r="N317" s="25" t="s">
        <v>891</v>
      </c>
      <c r="O317" s="25"/>
      <c r="P317" s="26"/>
      <c r="Q317" s="25"/>
      <c r="R317" s="26" t="s">
        <v>92</v>
      </c>
      <c r="S317" s="26" t="s">
        <v>892</v>
      </c>
      <c r="T317" s="27">
        <v>38384</v>
      </c>
    </row>
    <row r="318" spans="1:20" s="16" customFormat="1" ht="18.75" hidden="1" customHeight="1" x14ac:dyDescent="0.2">
      <c r="A318" s="146">
        <v>7157</v>
      </c>
      <c r="B318" s="24" t="s">
        <v>2377</v>
      </c>
      <c r="C318" s="129">
        <v>718144000</v>
      </c>
      <c r="D318" s="22" t="s">
        <v>1629</v>
      </c>
      <c r="E318" s="22" t="s">
        <v>2378</v>
      </c>
      <c r="F318" s="23" t="s">
        <v>2379</v>
      </c>
      <c r="G318" s="23" t="s">
        <v>2380</v>
      </c>
      <c r="H318" s="23" t="s">
        <v>2381</v>
      </c>
      <c r="I318" s="22" t="s">
        <v>2382</v>
      </c>
      <c r="J318" s="22" t="s">
        <v>2383</v>
      </c>
      <c r="K318" s="22" t="s">
        <v>2384</v>
      </c>
      <c r="L318" s="22" t="s">
        <v>2385</v>
      </c>
      <c r="M318" s="24" t="s">
        <v>50</v>
      </c>
      <c r="N318" s="25" t="s">
        <v>2386</v>
      </c>
      <c r="O318" s="25"/>
      <c r="P318" s="26"/>
      <c r="Q318" s="25"/>
      <c r="R318" s="26" t="s">
        <v>92</v>
      </c>
      <c r="S318" s="26" t="s">
        <v>2387</v>
      </c>
      <c r="T318" s="27">
        <v>38429</v>
      </c>
    </row>
    <row r="319" spans="1:20" s="16" customFormat="1" ht="18.75" hidden="1" customHeight="1" x14ac:dyDescent="0.2">
      <c r="A319" s="147">
        <v>7158</v>
      </c>
      <c r="B319" s="17" t="s">
        <v>1709</v>
      </c>
      <c r="C319" s="130">
        <v>652041302</v>
      </c>
      <c r="D319" s="15" t="s">
        <v>1566</v>
      </c>
      <c r="E319" s="15" t="s">
        <v>1710</v>
      </c>
      <c r="F319" s="14" t="s">
        <v>7720</v>
      </c>
      <c r="G319" s="14" t="s">
        <v>1711</v>
      </c>
      <c r="H319" s="14" t="s">
        <v>29</v>
      </c>
      <c r="I319" s="15" t="s">
        <v>3496</v>
      </c>
      <c r="J319" s="15" t="s">
        <v>29</v>
      </c>
      <c r="K319" s="15" t="s">
        <v>1712</v>
      </c>
      <c r="L319" s="17" t="s">
        <v>8252</v>
      </c>
      <c r="M319" s="15" t="s">
        <v>6172</v>
      </c>
      <c r="N319" s="18" t="s">
        <v>1113</v>
      </c>
      <c r="O319" s="18" t="s">
        <v>6494</v>
      </c>
      <c r="P319" s="19" t="s">
        <v>1713</v>
      </c>
      <c r="Q319" s="18"/>
      <c r="R319" s="19">
        <v>93401</v>
      </c>
      <c r="S319" s="19" t="s">
        <v>7651</v>
      </c>
      <c r="T319" s="20">
        <v>38412</v>
      </c>
    </row>
    <row r="320" spans="1:20" s="16" customFormat="1" ht="18.75" hidden="1" customHeight="1" x14ac:dyDescent="0.2">
      <c r="A320" s="146">
        <v>7159</v>
      </c>
      <c r="B320" s="24" t="s">
        <v>582</v>
      </c>
      <c r="C320" s="129">
        <v>653932502</v>
      </c>
      <c r="D320" s="22" t="s">
        <v>81</v>
      </c>
      <c r="E320" s="22" t="s">
        <v>583</v>
      </c>
      <c r="F320" s="23" t="s">
        <v>6252</v>
      </c>
      <c r="G320" s="23" t="s">
        <v>584</v>
      </c>
      <c r="H320" s="23" t="s">
        <v>6253</v>
      </c>
      <c r="I320" s="22" t="s">
        <v>186</v>
      </c>
      <c r="J320" s="22" t="s">
        <v>6254</v>
      </c>
      <c r="K320" s="23" t="s">
        <v>6253</v>
      </c>
      <c r="L320" s="22" t="s">
        <v>585</v>
      </c>
      <c r="M320" s="24" t="s">
        <v>898</v>
      </c>
      <c r="N320" s="25" t="s">
        <v>1833</v>
      </c>
      <c r="O320" s="25"/>
      <c r="P320" s="26"/>
      <c r="Q320" s="25"/>
      <c r="R320" s="26" t="s">
        <v>419</v>
      </c>
      <c r="S320" s="26" t="s">
        <v>586</v>
      </c>
      <c r="T320" s="27">
        <v>38414</v>
      </c>
    </row>
    <row r="321" spans="1:20" s="16" customFormat="1" ht="18.75" hidden="1" customHeight="1" x14ac:dyDescent="0.2">
      <c r="A321" s="146">
        <v>7160</v>
      </c>
      <c r="B321" s="24" t="s">
        <v>6174</v>
      </c>
      <c r="C321" s="129">
        <v>712091002</v>
      </c>
      <c r="D321" s="22" t="s">
        <v>81</v>
      </c>
      <c r="E321" s="22" t="s">
        <v>666</v>
      </c>
      <c r="F321" s="29" t="s">
        <v>7082</v>
      </c>
      <c r="G321" s="23" t="s">
        <v>667</v>
      </c>
      <c r="H321" s="23" t="s">
        <v>7083</v>
      </c>
      <c r="I321" s="22" t="s">
        <v>668</v>
      </c>
      <c r="J321" s="22" t="s">
        <v>669</v>
      </c>
      <c r="K321" s="22" t="s">
        <v>6810</v>
      </c>
      <c r="L321" s="22" t="s">
        <v>670</v>
      </c>
      <c r="M321" s="24" t="s">
        <v>50</v>
      </c>
      <c r="N321" s="25" t="s">
        <v>671</v>
      </c>
      <c r="O321" s="25" t="s">
        <v>673</v>
      </c>
      <c r="P321" s="26" t="s">
        <v>6811</v>
      </c>
      <c r="Q321" s="25"/>
      <c r="R321" s="26" t="s">
        <v>419</v>
      </c>
      <c r="S321" s="31" t="s">
        <v>7164</v>
      </c>
      <c r="T321" s="27">
        <v>38344</v>
      </c>
    </row>
    <row r="322" spans="1:20" s="16" customFormat="1" ht="18.75" hidden="1" customHeight="1" x14ac:dyDescent="0.2">
      <c r="A322" s="146">
        <v>7161</v>
      </c>
      <c r="B322" s="24" t="s">
        <v>912</v>
      </c>
      <c r="C322" s="129">
        <v>727861009</v>
      </c>
      <c r="D322" s="22" t="s">
        <v>81</v>
      </c>
      <c r="E322" s="22" t="s">
        <v>913</v>
      </c>
      <c r="F322" s="23" t="s">
        <v>914</v>
      </c>
      <c r="G322" s="23" t="s">
        <v>915</v>
      </c>
      <c r="H322" s="23" t="s">
        <v>916</v>
      </c>
      <c r="I322" s="22" t="s">
        <v>186</v>
      </c>
      <c r="J322" s="22" t="s">
        <v>917</v>
      </c>
      <c r="K322" s="22" t="s">
        <v>918</v>
      </c>
      <c r="L322" s="22" t="s">
        <v>919</v>
      </c>
      <c r="M322" s="24" t="s">
        <v>50</v>
      </c>
      <c r="N322" s="25" t="s">
        <v>921</v>
      </c>
      <c r="O322" s="25" t="s">
        <v>920</v>
      </c>
      <c r="P322" s="26"/>
      <c r="Q322" s="25"/>
      <c r="R322" s="26" t="s">
        <v>555</v>
      </c>
      <c r="S322" s="26" t="s">
        <v>922</v>
      </c>
      <c r="T322" s="27">
        <v>38443</v>
      </c>
    </row>
    <row r="323" spans="1:20" s="16" customFormat="1" ht="18.75" hidden="1" customHeight="1" x14ac:dyDescent="0.2">
      <c r="A323" s="147">
        <v>7162</v>
      </c>
      <c r="B323" s="17" t="s">
        <v>3078</v>
      </c>
      <c r="C323" s="130" t="s">
        <v>7830</v>
      </c>
      <c r="D323" s="15" t="s">
        <v>2854</v>
      </c>
      <c r="E323" s="15" t="s">
        <v>2871</v>
      </c>
      <c r="F323" s="106" t="s">
        <v>27</v>
      </c>
      <c r="G323" s="14" t="s">
        <v>2872</v>
      </c>
      <c r="H323" s="14" t="s">
        <v>29</v>
      </c>
      <c r="I323" s="15"/>
      <c r="J323" s="15"/>
      <c r="K323" s="15" t="s">
        <v>3079</v>
      </c>
      <c r="L323" s="15" t="s">
        <v>3080</v>
      </c>
      <c r="M323" s="15" t="s">
        <v>6170</v>
      </c>
      <c r="N323" s="18" t="s">
        <v>3082</v>
      </c>
      <c r="O323" s="18" t="s">
        <v>6285</v>
      </c>
      <c r="P323" s="19" t="s">
        <v>3081</v>
      </c>
      <c r="Q323" s="18"/>
      <c r="R323" s="19">
        <v>91001</v>
      </c>
      <c r="S323" s="19" t="s">
        <v>2875</v>
      </c>
      <c r="T323" s="20">
        <v>38443</v>
      </c>
    </row>
    <row r="324" spans="1:20" s="16" customFormat="1" ht="18.75" hidden="1" customHeight="1" x14ac:dyDescent="0.2">
      <c r="A324" s="147">
        <v>7163</v>
      </c>
      <c r="B324" s="17" t="s">
        <v>6214</v>
      </c>
      <c r="C324" s="130">
        <v>744943000</v>
      </c>
      <c r="D324" s="15" t="s">
        <v>81</v>
      </c>
      <c r="E324" s="15" t="s">
        <v>5716</v>
      </c>
      <c r="F324" s="14" t="s">
        <v>7169</v>
      </c>
      <c r="G324" s="14" t="s">
        <v>4779</v>
      </c>
      <c r="H324" s="14" t="s">
        <v>7170</v>
      </c>
      <c r="I324" s="15" t="s">
        <v>6446</v>
      </c>
      <c r="J324" s="15" t="s">
        <v>6445</v>
      </c>
      <c r="K324" s="15" t="s">
        <v>5717</v>
      </c>
      <c r="L324" s="15" t="s">
        <v>6897</v>
      </c>
      <c r="M324" s="17" t="s">
        <v>50</v>
      </c>
      <c r="N324" s="18" t="s">
        <v>730</v>
      </c>
      <c r="O324" s="18"/>
      <c r="P324" s="19" t="s">
        <v>5718</v>
      </c>
      <c r="Q324" s="18"/>
      <c r="R324" s="19" t="s">
        <v>419</v>
      </c>
      <c r="S324" s="19" t="s">
        <v>7181</v>
      </c>
      <c r="T324" s="20">
        <v>37970</v>
      </c>
    </row>
    <row r="325" spans="1:20" s="16" customFormat="1" ht="18.75" hidden="1" customHeight="1" x14ac:dyDescent="0.2">
      <c r="A325" s="146">
        <v>7164</v>
      </c>
      <c r="B325" s="24" t="s">
        <v>4247</v>
      </c>
      <c r="C325" s="129">
        <v>609010002</v>
      </c>
      <c r="D325" s="22" t="s">
        <v>4248</v>
      </c>
      <c r="E325" s="22" t="s">
        <v>4249</v>
      </c>
      <c r="F325" s="23" t="s">
        <v>27</v>
      </c>
      <c r="G325" s="23" t="s">
        <v>4250</v>
      </c>
      <c r="H325" s="23" t="s">
        <v>29</v>
      </c>
      <c r="I325" s="22"/>
      <c r="J325" s="22"/>
      <c r="K325" s="22" t="s">
        <v>4251</v>
      </c>
      <c r="L325" s="22" t="s">
        <v>4252</v>
      </c>
      <c r="M325" s="24" t="s">
        <v>50</v>
      </c>
      <c r="N325" s="25" t="s">
        <v>730</v>
      </c>
      <c r="O325" s="25" t="s">
        <v>4253</v>
      </c>
      <c r="P325" s="26"/>
      <c r="Q325" s="25"/>
      <c r="R325" s="26">
        <v>91001</v>
      </c>
      <c r="S325" s="26" t="s">
        <v>4254</v>
      </c>
      <c r="T325" s="27">
        <v>38450</v>
      </c>
    </row>
    <row r="326" spans="1:20" s="16" customFormat="1" ht="18.75" hidden="1" customHeight="1" x14ac:dyDescent="0.2">
      <c r="A326" s="146">
        <v>7165</v>
      </c>
      <c r="B326" s="24" t="s">
        <v>2402</v>
      </c>
      <c r="C326" s="129">
        <v>759522508</v>
      </c>
      <c r="D326" s="22" t="s">
        <v>1579</v>
      </c>
      <c r="E326" s="22" t="s">
        <v>2403</v>
      </c>
      <c r="F326" s="23" t="s">
        <v>2404</v>
      </c>
      <c r="G326" s="23" t="s">
        <v>2405</v>
      </c>
      <c r="H326" s="23" t="s">
        <v>2406</v>
      </c>
      <c r="I326" s="22" t="s">
        <v>2408</v>
      </c>
      <c r="J326" s="22" t="s">
        <v>2409</v>
      </c>
      <c r="K326" s="22" t="s">
        <v>2410</v>
      </c>
      <c r="L326" s="22" t="s">
        <v>2407</v>
      </c>
      <c r="M326" s="24" t="s">
        <v>50</v>
      </c>
      <c r="N326" s="25" t="s">
        <v>2411</v>
      </c>
      <c r="O326" s="25"/>
      <c r="P326" s="26"/>
      <c r="Q326" s="25"/>
      <c r="R326" s="26">
        <v>93401</v>
      </c>
      <c r="S326" s="26" t="s">
        <v>2412</v>
      </c>
      <c r="T326" s="27">
        <v>38449</v>
      </c>
    </row>
    <row r="327" spans="1:20" s="16" customFormat="1" ht="18.75" hidden="1" customHeight="1" x14ac:dyDescent="0.2">
      <c r="A327" s="146">
        <v>7166</v>
      </c>
      <c r="B327" s="24" t="s">
        <v>5107</v>
      </c>
      <c r="C327" s="129">
        <v>653623208</v>
      </c>
      <c r="D327" s="22" t="s">
        <v>81</v>
      </c>
      <c r="E327" s="22" t="s">
        <v>5108</v>
      </c>
      <c r="F327" s="23" t="s">
        <v>5109</v>
      </c>
      <c r="G327" s="23" t="s">
        <v>4779</v>
      </c>
      <c r="H327" s="23" t="s">
        <v>5110</v>
      </c>
      <c r="I327" s="22" t="s">
        <v>193</v>
      </c>
      <c r="J327" s="22" t="s">
        <v>5111</v>
      </c>
      <c r="K327" s="22" t="s">
        <v>5112</v>
      </c>
      <c r="L327" s="22" t="s">
        <v>5114</v>
      </c>
      <c r="M327" s="24" t="s">
        <v>6166</v>
      </c>
      <c r="N327" s="25" t="s">
        <v>5116</v>
      </c>
      <c r="O327" s="25" t="s">
        <v>5115</v>
      </c>
      <c r="P327" s="26" t="s">
        <v>5113</v>
      </c>
      <c r="Q327" s="25"/>
      <c r="R327" s="26" t="s">
        <v>419</v>
      </c>
      <c r="S327" s="26" t="s">
        <v>5117</v>
      </c>
      <c r="T327" s="27">
        <v>38475</v>
      </c>
    </row>
    <row r="328" spans="1:20" s="16" customFormat="1" ht="18.75" hidden="1" customHeight="1" x14ac:dyDescent="0.2">
      <c r="A328" s="146">
        <v>7167</v>
      </c>
      <c r="B328" s="24" t="s">
        <v>5175</v>
      </c>
      <c r="C328" s="129">
        <v>652862306</v>
      </c>
      <c r="D328" s="22" t="s">
        <v>81</v>
      </c>
      <c r="E328" s="22" t="s">
        <v>5176</v>
      </c>
      <c r="F328" s="23" t="s">
        <v>5177</v>
      </c>
      <c r="G328" s="23" t="s">
        <v>4779</v>
      </c>
      <c r="H328" s="23" t="s">
        <v>5178</v>
      </c>
      <c r="I328" s="22" t="s">
        <v>68</v>
      </c>
      <c r="J328" s="22" t="s">
        <v>5179</v>
      </c>
      <c r="K328" s="22" t="s">
        <v>5180</v>
      </c>
      <c r="L328" s="22" t="s">
        <v>5181</v>
      </c>
      <c r="M328" s="24" t="s">
        <v>630</v>
      </c>
      <c r="N328" s="25" t="s">
        <v>205</v>
      </c>
      <c r="O328" s="25"/>
      <c r="P328" s="26"/>
      <c r="Q328" s="25"/>
      <c r="R328" s="26" t="s">
        <v>419</v>
      </c>
      <c r="S328" s="26" t="s">
        <v>5182</v>
      </c>
      <c r="T328" s="27">
        <v>38477</v>
      </c>
    </row>
    <row r="329" spans="1:20" s="16" customFormat="1" ht="18.75" hidden="1" customHeight="1" x14ac:dyDescent="0.2">
      <c r="A329" s="147">
        <v>7168</v>
      </c>
      <c r="B329" s="17" t="s">
        <v>3643</v>
      </c>
      <c r="C329" s="130" t="s">
        <v>7844</v>
      </c>
      <c r="D329" s="15" t="s">
        <v>2854</v>
      </c>
      <c r="E329" s="15" t="s">
        <v>2882</v>
      </c>
      <c r="F329" s="14" t="s">
        <v>1700</v>
      </c>
      <c r="G329" s="14" t="s">
        <v>3644</v>
      </c>
      <c r="H329" s="14" t="s">
        <v>29</v>
      </c>
      <c r="I329" s="15"/>
      <c r="J329" s="15"/>
      <c r="K329" s="15" t="s">
        <v>3645</v>
      </c>
      <c r="L329" s="15" t="s">
        <v>3646</v>
      </c>
      <c r="M329" s="17" t="s">
        <v>50</v>
      </c>
      <c r="N329" s="15" t="s">
        <v>932</v>
      </c>
      <c r="O329" s="18" t="s">
        <v>6332</v>
      </c>
      <c r="P329" s="19" t="s">
        <v>6333</v>
      </c>
      <c r="Q329" s="18"/>
      <c r="R329" s="19">
        <v>91001</v>
      </c>
      <c r="S329" s="19" t="s">
        <v>2875</v>
      </c>
      <c r="T329" s="20">
        <v>38478</v>
      </c>
    </row>
    <row r="330" spans="1:20" s="16" customFormat="1" ht="18.75" hidden="1" customHeight="1" x14ac:dyDescent="0.2">
      <c r="A330" s="147">
        <v>7169</v>
      </c>
      <c r="B330" s="17" t="s">
        <v>2870</v>
      </c>
      <c r="C330" s="134">
        <v>692651006</v>
      </c>
      <c r="D330" s="15" t="s">
        <v>2854</v>
      </c>
      <c r="E330" s="15" t="s">
        <v>2871</v>
      </c>
      <c r="F330" s="14" t="s">
        <v>27</v>
      </c>
      <c r="G330" s="14" t="s">
        <v>2872</v>
      </c>
      <c r="H330" s="14" t="s">
        <v>29</v>
      </c>
      <c r="I330" s="15"/>
      <c r="J330" s="15"/>
      <c r="K330" s="15" t="s">
        <v>2873</v>
      </c>
      <c r="L330" s="15" t="s">
        <v>2874</v>
      </c>
      <c r="M330" s="17" t="s">
        <v>618</v>
      </c>
      <c r="N330" s="18"/>
      <c r="O330" s="18"/>
      <c r="P330" s="19"/>
      <c r="Q330" s="18"/>
      <c r="R330" s="19">
        <v>91001</v>
      </c>
      <c r="S330" s="19" t="s">
        <v>2875</v>
      </c>
      <c r="T330" s="20">
        <v>38488</v>
      </c>
    </row>
    <row r="331" spans="1:20" s="16" customFormat="1" ht="18.75" hidden="1" customHeight="1" x14ac:dyDescent="0.2">
      <c r="A331" s="146">
        <v>7170</v>
      </c>
      <c r="B331" s="24" t="s">
        <v>5236</v>
      </c>
      <c r="C331" s="129">
        <v>650730100</v>
      </c>
      <c r="D331" s="22" t="s">
        <v>81</v>
      </c>
      <c r="E331" s="22" t="s">
        <v>5237</v>
      </c>
      <c r="F331" s="23" t="s">
        <v>5238</v>
      </c>
      <c r="G331" s="23" t="s">
        <v>4779</v>
      </c>
      <c r="H331" s="23" t="s">
        <v>5239</v>
      </c>
      <c r="I331" s="22" t="s">
        <v>1443</v>
      </c>
      <c r="J331" s="22" t="s">
        <v>5240</v>
      </c>
      <c r="K331" s="22" t="s">
        <v>5241</v>
      </c>
      <c r="L331" s="22" t="s">
        <v>5243</v>
      </c>
      <c r="M331" s="24" t="s">
        <v>50</v>
      </c>
      <c r="N331" s="25" t="s">
        <v>3906</v>
      </c>
      <c r="O331" s="25" t="s">
        <v>5244</v>
      </c>
      <c r="P331" s="26" t="s">
        <v>5242</v>
      </c>
      <c r="Q331" s="25"/>
      <c r="R331" s="26" t="s">
        <v>419</v>
      </c>
      <c r="S331" s="26" t="s">
        <v>5245</v>
      </c>
      <c r="T331" s="27">
        <v>38503</v>
      </c>
    </row>
    <row r="332" spans="1:20" s="16" customFormat="1" ht="18.75" hidden="1" customHeight="1" x14ac:dyDescent="0.2">
      <c r="A332" s="146">
        <v>7171</v>
      </c>
      <c r="B332" s="24" t="s">
        <v>4547</v>
      </c>
      <c r="C332" s="129">
        <v>654851603</v>
      </c>
      <c r="D332" s="22" t="s">
        <v>4313</v>
      </c>
      <c r="E332" s="22" t="s">
        <v>4548</v>
      </c>
      <c r="F332" s="23" t="s">
        <v>4549</v>
      </c>
      <c r="G332" s="23" t="s">
        <v>4550</v>
      </c>
      <c r="H332" s="23" t="s">
        <v>4551</v>
      </c>
      <c r="I332" s="22" t="s">
        <v>4552</v>
      </c>
      <c r="J332" s="22" t="s">
        <v>4553</v>
      </c>
      <c r="K332" s="22" t="s">
        <v>4554</v>
      </c>
      <c r="L332" s="22" t="s">
        <v>4555</v>
      </c>
      <c r="M332" s="24" t="s">
        <v>6167</v>
      </c>
      <c r="N332" s="25" t="s">
        <v>4556</v>
      </c>
      <c r="O332" s="25"/>
      <c r="P332" s="26"/>
      <c r="Q332" s="25"/>
      <c r="R332" s="26" t="s">
        <v>419</v>
      </c>
      <c r="S332" s="26" t="s">
        <v>4557</v>
      </c>
      <c r="T332" s="27">
        <v>38503</v>
      </c>
    </row>
    <row r="333" spans="1:20" s="16" customFormat="1" ht="18.75" hidden="1" customHeight="1" x14ac:dyDescent="0.2">
      <c r="A333" s="147">
        <v>7172</v>
      </c>
      <c r="B333" s="17" t="s">
        <v>3489</v>
      </c>
      <c r="C333" s="130">
        <v>690733005</v>
      </c>
      <c r="D333" s="15" t="s">
        <v>2854</v>
      </c>
      <c r="E333" s="15" t="s">
        <v>2871</v>
      </c>
      <c r="F333" s="14" t="s">
        <v>27</v>
      </c>
      <c r="G333" s="14" t="s">
        <v>2872</v>
      </c>
      <c r="H333" s="14" t="s">
        <v>29</v>
      </c>
      <c r="I333" s="15"/>
      <c r="J333" s="15"/>
      <c r="K333" s="15" t="s">
        <v>3490</v>
      </c>
      <c r="L333" s="15" t="s">
        <v>3492</v>
      </c>
      <c r="M333" s="17" t="s">
        <v>50</v>
      </c>
      <c r="N333" s="18" t="s">
        <v>3494</v>
      </c>
      <c r="O333" s="18" t="s">
        <v>3493</v>
      </c>
      <c r="P333" s="19" t="s">
        <v>3491</v>
      </c>
      <c r="Q333" s="18"/>
      <c r="R333" s="19">
        <v>91001</v>
      </c>
      <c r="S333" s="19" t="s">
        <v>2875</v>
      </c>
      <c r="T333" s="20">
        <v>38509</v>
      </c>
    </row>
    <row r="334" spans="1:20" s="16" customFormat="1" ht="18.75" hidden="1" customHeight="1" x14ac:dyDescent="0.2">
      <c r="A334" s="146">
        <v>7173</v>
      </c>
      <c r="B334" s="24" t="s">
        <v>1319</v>
      </c>
      <c r="C334" s="129">
        <v>653686706</v>
      </c>
      <c r="D334" s="22" t="s">
        <v>53</v>
      </c>
      <c r="E334" s="22" t="s">
        <v>1320</v>
      </c>
      <c r="F334" s="29" t="s">
        <v>7604</v>
      </c>
      <c r="G334" s="23" t="s">
        <v>1321</v>
      </c>
      <c r="H334" s="29" t="s">
        <v>7605</v>
      </c>
      <c r="I334" s="22" t="s">
        <v>1322</v>
      </c>
      <c r="J334" s="22" t="s">
        <v>6611</v>
      </c>
      <c r="K334" s="22" t="s">
        <v>6612</v>
      </c>
      <c r="L334" s="22" t="s">
        <v>1323</v>
      </c>
      <c r="M334" s="24" t="s">
        <v>6171</v>
      </c>
      <c r="N334" s="25" t="s">
        <v>1325</v>
      </c>
      <c r="O334" s="25" t="s">
        <v>1326</v>
      </c>
      <c r="P334" s="26" t="s">
        <v>1327</v>
      </c>
      <c r="Q334" s="25"/>
      <c r="R334" s="26" t="s">
        <v>48</v>
      </c>
      <c r="S334" s="31" t="s">
        <v>7593</v>
      </c>
      <c r="T334" s="27">
        <v>38523</v>
      </c>
    </row>
    <row r="335" spans="1:20" s="16" customFormat="1" ht="18.75" hidden="1" customHeight="1" x14ac:dyDescent="0.2">
      <c r="A335" s="147">
        <v>7174</v>
      </c>
      <c r="B335" s="17" t="s">
        <v>3255</v>
      </c>
      <c r="C335" s="130">
        <v>691912000</v>
      </c>
      <c r="D335" s="15" t="s">
        <v>2854</v>
      </c>
      <c r="E335" s="15" t="s">
        <v>2871</v>
      </c>
      <c r="F335" s="14" t="s">
        <v>27</v>
      </c>
      <c r="G335" s="14" t="s">
        <v>2872</v>
      </c>
      <c r="H335" s="14" t="s">
        <v>29</v>
      </c>
      <c r="I335" s="15"/>
      <c r="J335" s="15"/>
      <c r="K335" s="15" t="s">
        <v>3256</v>
      </c>
      <c r="L335" s="15" t="s">
        <v>3257</v>
      </c>
      <c r="M335" s="17" t="s">
        <v>51</v>
      </c>
      <c r="N335" s="18" t="s">
        <v>3259</v>
      </c>
      <c r="O335" s="18" t="s">
        <v>3258</v>
      </c>
      <c r="P335" s="19"/>
      <c r="Q335" s="18"/>
      <c r="R335" s="19">
        <v>91001</v>
      </c>
      <c r="S335" s="19" t="s">
        <v>2933</v>
      </c>
      <c r="T335" s="20">
        <v>38518</v>
      </c>
    </row>
    <row r="336" spans="1:20" s="16" customFormat="1" ht="18.75" hidden="1" customHeight="1" x14ac:dyDescent="0.2">
      <c r="A336" s="147">
        <v>7175</v>
      </c>
      <c r="B336" s="17" t="s">
        <v>3578</v>
      </c>
      <c r="C336" s="130">
        <v>690407000</v>
      </c>
      <c r="D336" s="15" t="s">
        <v>2854</v>
      </c>
      <c r="E336" s="15" t="s">
        <v>2871</v>
      </c>
      <c r="F336" s="14" t="s">
        <v>27</v>
      </c>
      <c r="G336" s="14" t="s">
        <v>2872</v>
      </c>
      <c r="H336" s="14" t="s">
        <v>29</v>
      </c>
      <c r="I336" s="15"/>
      <c r="J336" s="15"/>
      <c r="K336" s="15" t="s">
        <v>3579</v>
      </c>
      <c r="L336" s="15" t="s">
        <v>3580</v>
      </c>
      <c r="M336" s="17" t="s">
        <v>6169</v>
      </c>
      <c r="N336" s="18" t="s">
        <v>3581</v>
      </c>
      <c r="O336" s="18" t="s">
        <v>6412</v>
      </c>
      <c r="P336" s="19" t="s">
        <v>6413</v>
      </c>
      <c r="Q336" s="18"/>
      <c r="R336" s="19">
        <v>91001</v>
      </c>
      <c r="S336" s="19" t="s">
        <v>6096</v>
      </c>
      <c r="T336" s="20">
        <v>38526</v>
      </c>
    </row>
    <row r="337" spans="1:20" s="16" customFormat="1" ht="18.75" hidden="1" customHeight="1" x14ac:dyDescent="0.2">
      <c r="A337" s="147">
        <v>7176</v>
      </c>
      <c r="B337" s="17" t="s">
        <v>3481</v>
      </c>
      <c r="C337" s="130">
        <v>690709007</v>
      </c>
      <c r="D337" s="15" t="s">
        <v>2854</v>
      </c>
      <c r="E337" s="15" t="s">
        <v>2871</v>
      </c>
      <c r="F337" s="14" t="s">
        <v>27</v>
      </c>
      <c r="G337" s="14" t="s">
        <v>2872</v>
      </c>
      <c r="H337" s="14" t="s">
        <v>29</v>
      </c>
      <c r="I337" s="15"/>
      <c r="J337" s="15"/>
      <c r="K337" s="15" t="s">
        <v>3482</v>
      </c>
      <c r="L337" s="15" t="s">
        <v>3483</v>
      </c>
      <c r="M337" s="17" t="s">
        <v>50</v>
      </c>
      <c r="N337" s="18" t="s">
        <v>3485</v>
      </c>
      <c r="O337" s="18" t="s">
        <v>3484</v>
      </c>
      <c r="P337" s="19"/>
      <c r="Q337" s="18"/>
      <c r="R337" s="19">
        <v>91001</v>
      </c>
      <c r="S337" s="19" t="s">
        <v>2906</v>
      </c>
      <c r="T337" s="20">
        <v>38531</v>
      </c>
    </row>
    <row r="338" spans="1:20" s="16" customFormat="1" ht="18.75" hidden="1" customHeight="1" x14ac:dyDescent="0.2">
      <c r="A338" s="147">
        <v>7177</v>
      </c>
      <c r="B338" s="17" t="s">
        <v>4087</v>
      </c>
      <c r="C338" s="130">
        <v>690305003</v>
      </c>
      <c r="D338" s="15" t="s">
        <v>2854</v>
      </c>
      <c r="E338" s="15" t="s">
        <v>2871</v>
      </c>
      <c r="F338" s="14" t="s">
        <v>27</v>
      </c>
      <c r="G338" s="14" t="s">
        <v>2872</v>
      </c>
      <c r="H338" s="14" t="s">
        <v>29</v>
      </c>
      <c r="I338" s="15"/>
      <c r="J338" s="15"/>
      <c r="K338" s="15" t="s">
        <v>8226</v>
      </c>
      <c r="L338" s="15" t="s">
        <v>4088</v>
      </c>
      <c r="M338" s="17" t="s">
        <v>6167</v>
      </c>
      <c r="N338" s="18" t="s">
        <v>62</v>
      </c>
      <c r="O338" s="18" t="s">
        <v>4089</v>
      </c>
      <c r="P338" s="39" t="s">
        <v>8227</v>
      </c>
      <c r="Q338" s="18"/>
      <c r="R338" s="15">
        <v>911001</v>
      </c>
      <c r="S338" s="19" t="s">
        <v>2933</v>
      </c>
      <c r="T338" s="20">
        <v>38532</v>
      </c>
    </row>
    <row r="339" spans="1:20" s="16" customFormat="1" ht="18.75" hidden="1" customHeight="1" x14ac:dyDescent="0.2">
      <c r="A339" s="146">
        <v>7178</v>
      </c>
      <c r="B339" s="24" t="s">
        <v>2651</v>
      </c>
      <c r="C339" s="129">
        <v>748762000</v>
      </c>
      <c r="D339" s="22" t="s">
        <v>2223</v>
      </c>
      <c r="E339" s="22" t="s">
        <v>2652</v>
      </c>
      <c r="F339" s="23" t="s">
        <v>27</v>
      </c>
      <c r="G339" s="23" t="s">
        <v>2653</v>
      </c>
      <c r="H339" s="23" t="s">
        <v>2654</v>
      </c>
      <c r="I339" s="22" t="s">
        <v>2655</v>
      </c>
      <c r="J339" s="22" t="s">
        <v>2656</v>
      </c>
      <c r="K339" s="22" t="s">
        <v>2657</v>
      </c>
      <c r="L339" s="22" t="s">
        <v>2658</v>
      </c>
      <c r="M339" s="24" t="s">
        <v>50</v>
      </c>
      <c r="N339" s="25" t="s">
        <v>2660</v>
      </c>
      <c r="O339" s="25" t="s">
        <v>2659</v>
      </c>
      <c r="P339" s="26"/>
      <c r="Q339" s="25"/>
      <c r="R339" s="26">
        <v>93401</v>
      </c>
      <c r="S339" s="26" t="s">
        <v>2661</v>
      </c>
      <c r="T339" s="27">
        <v>38600</v>
      </c>
    </row>
    <row r="340" spans="1:20" s="16" customFormat="1" ht="18.75" hidden="1" customHeight="1" x14ac:dyDescent="0.2">
      <c r="A340" s="147">
        <v>7179</v>
      </c>
      <c r="B340" s="17" t="s">
        <v>3553</v>
      </c>
      <c r="C340" s="130">
        <v>691904008</v>
      </c>
      <c r="D340" s="15" t="s">
        <v>2854</v>
      </c>
      <c r="E340" s="15" t="s">
        <v>2871</v>
      </c>
      <c r="F340" s="14" t="s">
        <v>27</v>
      </c>
      <c r="G340" s="14" t="s">
        <v>2872</v>
      </c>
      <c r="H340" s="14" t="s">
        <v>29</v>
      </c>
      <c r="I340" s="15"/>
      <c r="J340" s="15"/>
      <c r="K340" s="15" t="s">
        <v>3554</v>
      </c>
      <c r="L340" s="15" t="s">
        <v>3556</v>
      </c>
      <c r="M340" s="17" t="s">
        <v>51</v>
      </c>
      <c r="N340" s="18" t="s">
        <v>3558</v>
      </c>
      <c r="O340" s="18" t="s">
        <v>3557</v>
      </c>
      <c r="P340" s="19" t="s">
        <v>3555</v>
      </c>
      <c r="Q340" s="18"/>
      <c r="R340" s="19">
        <v>91001</v>
      </c>
      <c r="S340" s="19" t="s">
        <v>2875</v>
      </c>
      <c r="T340" s="20">
        <v>38568</v>
      </c>
    </row>
    <row r="341" spans="1:20" s="16" customFormat="1" ht="18.75" hidden="1" customHeight="1" x14ac:dyDescent="0.2">
      <c r="A341" s="146">
        <v>7180</v>
      </c>
      <c r="B341" s="24" t="s">
        <v>3970</v>
      </c>
      <c r="C341" s="129">
        <v>692525000</v>
      </c>
      <c r="D341" s="22" t="s">
        <v>2854</v>
      </c>
      <c r="E341" s="22" t="s">
        <v>2871</v>
      </c>
      <c r="F341" s="23" t="s">
        <v>27</v>
      </c>
      <c r="G341" s="23" t="s">
        <v>2872</v>
      </c>
      <c r="H341" s="23" t="s">
        <v>3496</v>
      </c>
      <c r="I341" s="22"/>
      <c r="J341" s="22"/>
      <c r="K341" s="22" t="s">
        <v>3971</v>
      </c>
      <c r="L341" s="22" t="s">
        <v>3973</v>
      </c>
      <c r="M341" s="24" t="s">
        <v>6167</v>
      </c>
      <c r="N341" s="25" t="s">
        <v>3975</v>
      </c>
      <c r="O341" s="25" t="s">
        <v>3974</v>
      </c>
      <c r="P341" s="26" t="s">
        <v>3972</v>
      </c>
      <c r="Q341" s="25"/>
      <c r="R341" s="26">
        <v>91001</v>
      </c>
      <c r="S341" s="26" t="s">
        <v>3976</v>
      </c>
      <c r="T341" s="27">
        <v>38553</v>
      </c>
    </row>
    <row r="342" spans="1:20" s="16" customFormat="1" ht="18.75" hidden="1" customHeight="1" x14ac:dyDescent="0.2">
      <c r="A342" s="147">
        <v>7181</v>
      </c>
      <c r="B342" s="17" t="s">
        <v>3064</v>
      </c>
      <c r="C342" s="130">
        <v>692402006</v>
      </c>
      <c r="D342" s="15" t="s">
        <v>2854</v>
      </c>
      <c r="E342" s="15" t="s">
        <v>2871</v>
      </c>
      <c r="F342" s="14" t="s">
        <v>27</v>
      </c>
      <c r="G342" s="14" t="s">
        <v>2872</v>
      </c>
      <c r="H342" s="14" t="s">
        <v>29</v>
      </c>
      <c r="I342" s="15"/>
      <c r="J342" s="15"/>
      <c r="K342" s="15" t="s">
        <v>3065</v>
      </c>
      <c r="L342" s="15" t="s">
        <v>3066</v>
      </c>
      <c r="M342" s="17" t="s">
        <v>890</v>
      </c>
      <c r="N342" s="18" t="s">
        <v>3067</v>
      </c>
      <c r="O342" s="18"/>
      <c r="P342" s="19"/>
      <c r="Q342" s="18"/>
      <c r="R342" s="19">
        <v>91001</v>
      </c>
      <c r="S342" s="19" t="s">
        <v>2887</v>
      </c>
      <c r="T342" s="20">
        <v>38572</v>
      </c>
    </row>
    <row r="343" spans="1:20" s="16" customFormat="1" ht="18.75" hidden="1" customHeight="1" x14ac:dyDescent="0.2">
      <c r="A343" s="147">
        <v>7183</v>
      </c>
      <c r="B343" s="15" t="s">
        <v>3820</v>
      </c>
      <c r="C343" s="130">
        <v>690801000</v>
      </c>
      <c r="D343" s="15" t="s">
        <v>2854</v>
      </c>
      <c r="E343" s="15" t="s">
        <v>2882</v>
      </c>
      <c r="F343" s="14" t="s">
        <v>1700</v>
      </c>
      <c r="G343" s="14" t="s">
        <v>3634</v>
      </c>
      <c r="H343" s="14" t="s">
        <v>29</v>
      </c>
      <c r="I343" s="15"/>
      <c r="J343" s="15"/>
      <c r="K343" s="15" t="s">
        <v>3821</v>
      </c>
      <c r="L343" s="15" t="s">
        <v>3822</v>
      </c>
      <c r="M343" s="17" t="s">
        <v>6170</v>
      </c>
      <c r="N343" s="18" t="s">
        <v>2773</v>
      </c>
      <c r="O343" s="18" t="s">
        <v>6393</v>
      </c>
      <c r="P343" s="19" t="s">
        <v>6394</v>
      </c>
      <c r="Q343" s="18"/>
      <c r="R343" s="19">
        <v>91001</v>
      </c>
      <c r="S343" s="19" t="s">
        <v>2875</v>
      </c>
      <c r="T343" s="20">
        <v>38558</v>
      </c>
    </row>
    <row r="344" spans="1:20" s="16" customFormat="1" ht="18.75" hidden="1" customHeight="1" x14ac:dyDescent="0.2">
      <c r="A344" s="147">
        <v>7184</v>
      </c>
      <c r="B344" s="17" t="s">
        <v>2898</v>
      </c>
      <c r="C344" s="130">
        <v>691801004</v>
      </c>
      <c r="D344" s="15" t="s">
        <v>2854</v>
      </c>
      <c r="E344" s="15" t="s">
        <v>2871</v>
      </c>
      <c r="F344" s="14" t="s">
        <v>27</v>
      </c>
      <c r="G344" s="14" t="s">
        <v>2872</v>
      </c>
      <c r="H344" s="14" t="s">
        <v>29</v>
      </c>
      <c r="I344" s="15"/>
      <c r="J344" s="15"/>
      <c r="K344" s="15" t="s">
        <v>2899</v>
      </c>
      <c r="L344" s="15" t="s">
        <v>2900</v>
      </c>
      <c r="M344" s="17" t="s">
        <v>51</v>
      </c>
      <c r="N344" s="18" t="s">
        <v>2901</v>
      </c>
      <c r="O344" s="18" t="s">
        <v>6371</v>
      </c>
      <c r="P344" s="19" t="s">
        <v>6372</v>
      </c>
      <c r="Q344" s="18"/>
      <c r="R344" s="19">
        <v>91001</v>
      </c>
      <c r="S344" s="19" t="s">
        <v>2902</v>
      </c>
      <c r="T344" s="20">
        <v>38568</v>
      </c>
    </row>
    <row r="345" spans="1:20" s="16" customFormat="1" ht="18.75" hidden="1" customHeight="1" x14ac:dyDescent="0.2">
      <c r="A345" s="146">
        <v>7185</v>
      </c>
      <c r="B345" s="24" t="s">
        <v>1858</v>
      </c>
      <c r="C345" s="129">
        <v>717354001</v>
      </c>
      <c r="D345" s="22" t="s">
        <v>1566</v>
      </c>
      <c r="E345" s="22" t="s">
        <v>1859</v>
      </c>
      <c r="F345" s="23" t="s">
        <v>1860</v>
      </c>
      <c r="G345" s="23" t="s">
        <v>1861</v>
      </c>
      <c r="H345" s="23" t="s">
        <v>1862</v>
      </c>
      <c r="I345" s="22" t="s">
        <v>1863</v>
      </c>
      <c r="J345" s="22" t="s">
        <v>1864</v>
      </c>
      <c r="K345" s="22" t="s">
        <v>1865</v>
      </c>
      <c r="L345" s="22" t="s">
        <v>1867</v>
      </c>
      <c r="M345" s="24" t="s">
        <v>50</v>
      </c>
      <c r="N345" s="25" t="s">
        <v>1869</v>
      </c>
      <c r="O345" s="25" t="s">
        <v>1868</v>
      </c>
      <c r="P345" s="26" t="s">
        <v>1866</v>
      </c>
      <c r="Q345" s="25"/>
      <c r="R345" s="26">
        <v>93401</v>
      </c>
      <c r="S345" s="26" t="s">
        <v>1870</v>
      </c>
      <c r="T345" s="27">
        <v>38568</v>
      </c>
    </row>
    <row r="346" spans="1:20" s="16" customFormat="1" ht="18.75" hidden="1" customHeight="1" x14ac:dyDescent="0.2">
      <c r="A346" s="147">
        <v>7186</v>
      </c>
      <c r="B346" s="17" t="s">
        <v>6097</v>
      </c>
      <c r="C346" s="130">
        <v>691501000</v>
      </c>
      <c r="D346" s="15" t="s">
        <v>2854</v>
      </c>
      <c r="E346" s="15" t="s">
        <v>633</v>
      </c>
      <c r="F346" s="14" t="s">
        <v>27</v>
      </c>
      <c r="G346" s="14" t="s">
        <v>2976</v>
      </c>
      <c r="H346" s="14" t="s">
        <v>29</v>
      </c>
      <c r="I346" s="15"/>
      <c r="J346" s="15"/>
      <c r="K346" s="15" t="s">
        <v>6098</v>
      </c>
      <c r="L346" s="15" t="s">
        <v>6300</v>
      </c>
      <c r="M346" s="17" t="s">
        <v>344</v>
      </c>
      <c r="N346" s="18" t="s">
        <v>4848</v>
      </c>
      <c r="O346" s="18" t="s">
        <v>6099</v>
      </c>
      <c r="P346" s="19" t="s">
        <v>6301</v>
      </c>
      <c r="Q346" s="18"/>
      <c r="R346" s="19">
        <v>91001</v>
      </c>
      <c r="S346" s="19" t="s">
        <v>6100</v>
      </c>
      <c r="T346" s="20">
        <v>38572</v>
      </c>
    </row>
    <row r="347" spans="1:20" s="16" customFormat="1" ht="18.75" hidden="1" customHeight="1" x14ac:dyDescent="0.2">
      <c r="A347" s="146">
        <v>7187</v>
      </c>
      <c r="B347" s="24" t="s">
        <v>5353</v>
      </c>
      <c r="C347" s="129" t="s">
        <v>7866</v>
      </c>
      <c r="D347" s="22" t="s">
        <v>5354</v>
      </c>
      <c r="E347" s="22" t="s">
        <v>5355</v>
      </c>
      <c r="F347" s="23" t="s">
        <v>5356</v>
      </c>
      <c r="G347" s="23" t="s">
        <v>5357</v>
      </c>
      <c r="H347" s="23" t="s">
        <v>5358</v>
      </c>
      <c r="I347" s="22" t="s">
        <v>5359</v>
      </c>
      <c r="J347" s="22"/>
      <c r="K347" s="22" t="s">
        <v>5360</v>
      </c>
      <c r="L347" s="22" t="s">
        <v>5362</v>
      </c>
      <c r="M347" s="24" t="s">
        <v>630</v>
      </c>
      <c r="N347" s="25" t="s">
        <v>462</v>
      </c>
      <c r="O347" s="25" t="s">
        <v>5361</v>
      </c>
      <c r="P347" s="26"/>
      <c r="Q347" s="25"/>
      <c r="R347" s="26" t="s">
        <v>1217</v>
      </c>
      <c r="S347" s="26" t="s">
        <v>5363</v>
      </c>
      <c r="T347" s="27">
        <v>38580</v>
      </c>
    </row>
    <row r="348" spans="1:20" s="16" customFormat="1" ht="18.75" hidden="1" customHeight="1" x14ac:dyDescent="0.2">
      <c r="A348" s="146">
        <v>7188</v>
      </c>
      <c r="B348" s="24" t="s">
        <v>5933</v>
      </c>
      <c r="C348" s="129">
        <v>616080008</v>
      </c>
      <c r="D348" s="22" t="s">
        <v>2745</v>
      </c>
      <c r="E348" s="22" t="s">
        <v>5926</v>
      </c>
      <c r="F348" s="23" t="s">
        <v>27</v>
      </c>
      <c r="G348" s="23" t="s">
        <v>5927</v>
      </c>
      <c r="H348" s="23" t="s">
        <v>29</v>
      </c>
      <c r="I348" s="22"/>
      <c r="J348" s="22"/>
      <c r="K348" s="22" t="s">
        <v>6591</v>
      </c>
      <c r="L348" s="22" t="s">
        <v>6589</v>
      </c>
      <c r="M348" s="24" t="s">
        <v>50</v>
      </c>
      <c r="N348" s="25" t="s">
        <v>6232</v>
      </c>
      <c r="O348" s="25">
        <v>225758522</v>
      </c>
      <c r="P348" s="38" t="s">
        <v>6590</v>
      </c>
      <c r="Q348" s="25"/>
      <c r="R348" s="26">
        <v>91001</v>
      </c>
      <c r="S348" s="26" t="s">
        <v>2875</v>
      </c>
      <c r="T348" s="27">
        <v>38595</v>
      </c>
    </row>
    <row r="349" spans="1:20" s="16" customFormat="1" ht="18.75" hidden="1" customHeight="1" x14ac:dyDescent="0.2">
      <c r="A349" s="147">
        <v>7189</v>
      </c>
      <c r="B349" s="17" t="s">
        <v>1692</v>
      </c>
      <c r="C349" s="130">
        <v>754634006</v>
      </c>
      <c r="D349" s="15" t="s">
        <v>1658</v>
      </c>
      <c r="E349" s="15" t="s">
        <v>1693</v>
      </c>
      <c r="F349" s="14" t="s">
        <v>7696</v>
      </c>
      <c r="G349" s="14" t="s">
        <v>1694</v>
      </c>
      <c r="H349" s="14" t="s">
        <v>7697</v>
      </c>
      <c r="I349" s="15" t="s">
        <v>1695</v>
      </c>
      <c r="J349" s="15" t="s">
        <v>1696</v>
      </c>
      <c r="K349" s="15" t="s">
        <v>7699</v>
      </c>
      <c r="L349" s="15" t="s">
        <v>6979</v>
      </c>
      <c r="M349" s="17" t="s">
        <v>6171</v>
      </c>
      <c r="N349" s="18" t="s">
        <v>1697</v>
      </c>
      <c r="O349" s="18" t="s">
        <v>6980</v>
      </c>
      <c r="P349" s="19" t="s">
        <v>6981</v>
      </c>
      <c r="Q349" s="18"/>
      <c r="R349" s="19">
        <v>93401</v>
      </c>
      <c r="S349" s="19" t="s">
        <v>7698</v>
      </c>
      <c r="T349" s="20">
        <v>38600</v>
      </c>
    </row>
    <row r="350" spans="1:20" s="16" customFormat="1" ht="18.75" hidden="1" customHeight="1" x14ac:dyDescent="0.2">
      <c r="A350" s="147">
        <v>7190</v>
      </c>
      <c r="B350" s="17" t="s">
        <v>4676</v>
      </c>
      <c r="C350" s="130" t="s">
        <v>7855</v>
      </c>
      <c r="D350" s="15" t="s">
        <v>4677</v>
      </c>
      <c r="E350" s="15" t="s">
        <v>4678</v>
      </c>
      <c r="F350" s="14" t="s">
        <v>7625</v>
      </c>
      <c r="G350" s="14" t="s">
        <v>4679</v>
      </c>
      <c r="H350" s="14" t="s">
        <v>7626</v>
      </c>
      <c r="I350" s="15" t="s">
        <v>4680</v>
      </c>
      <c r="J350" s="15" t="s">
        <v>7671</v>
      </c>
      <c r="K350" s="15" t="s">
        <v>7627</v>
      </c>
      <c r="L350" s="15" t="s">
        <v>4681</v>
      </c>
      <c r="M350" s="17" t="s">
        <v>6222</v>
      </c>
      <c r="N350" s="18" t="s">
        <v>881</v>
      </c>
      <c r="O350" s="18"/>
      <c r="P350" s="19"/>
      <c r="Q350" s="18"/>
      <c r="R350" s="19" t="s">
        <v>1217</v>
      </c>
      <c r="S350" s="19" t="s">
        <v>7632</v>
      </c>
      <c r="T350" s="20">
        <v>38607</v>
      </c>
    </row>
    <row r="351" spans="1:20" s="16" customFormat="1" ht="18.75" hidden="1" customHeight="1" x14ac:dyDescent="0.2">
      <c r="A351" s="146">
        <v>7191</v>
      </c>
      <c r="B351" s="24" t="s">
        <v>4433</v>
      </c>
      <c r="C351" s="129">
        <v>759894200</v>
      </c>
      <c r="D351" s="22" t="s">
        <v>4263</v>
      </c>
      <c r="E351" s="22" t="s">
        <v>4434</v>
      </c>
      <c r="F351" s="23" t="s">
        <v>4435</v>
      </c>
      <c r="G351" s="23" t="s">
        <v>4436</v>
      </c>
      <c r="H351" s="23" t="s">
        <v>4437</v>
      </c>
      <c r="I351" s="22" t="s">
        <v>4438</v>
      </c>
      <c r="J351" s="22" t="s">
        <v>4439</v>
      </c>
      <c r="K351" s="22" t="s">
        <v>4440</v>
      </c>
      <c r="L351" s="22" t="s">
        <v>4443</v>
      </c>
      <c r="M351" s="24" t="s">
        <v>50</v>
      </c>
      <c r="N351" s="25" t="s">
        <v>4444</v>
      </c>
      <c r="O351" s="25" t="s">
        <v>4442</v>
      </c>
      <c r="P351" s="26" t="s">
        <v>4441</v>
      </c>
      <c r="Q351" s="25"/>
      <c r="R351" s="26" t="s">
        <v>48</v>
      </c>
      <c r="S351" s="26" t="s">
        <v>4445</v>
      </c>
      <c r="T351" s="27">
        <v>38610</v>
      </c>
    </row>
    <row r="352" spans="1:20" s="16" customFormat="1" ht="18.75" hidden="1" customHeight="1" x14ac:dyDescent="0.2">
      <c r="A352" s="146">
        <v>7192</v>
      </c>
      <c r="B352" s="24" t="s">
        <v>4486</v>
      </c>
      <c r="C352" s="129">
        <v>655097503</v>
      </c>
      <c r="D352" s="22" t="s">
        <v>4263</v>
      </c>
      <c r="E352" s="22" t="s">
        <v>4487</v>
      </c>
      <c r="F352" s="23" t="s">
        <v>4488</v>
      </c>
      <c r="G352" s="23" t="s">
        <v>4489</v>
      </c>
      <c r="H352" s="23" t="s">
        <v>4490</v>
      </c>
      <c r="I352" s="22" t="s">
        <v>4491</v>
      </c>
      <c r="J352" s="22" t="s">
        <v>4492</v>
      </c>
      <c r="K352" s="22" t="s">
        <v>4493</v>
      </c>
      <c r="L352" s="22" t="s">
        <v>4494</v>
      </c>
      <c r="M352" s="24" t="s">
        <v>50</v>
      </c>
      <c r="N352" s="25" t="s">
        <v>671</v>
      </c>
      <c r="O352" s="25" t="s">
        <v>4495</v>
      </c>
      <c r="P352" s="26"/>
      <c r="Q352" s="25"/>
      <c r="R352" s="26" t="s">
        <v>48</v>
      </c>
      <c r="S352" s="26" t="s">
        <v>4496</v>
      </c>
      <c r="T352" s="27">
        <v>38617</v>
      </c>
    </row>
    <row r="353" spans="1:20" s="16" customFormat="1" ht="18.75" hidden="1" customHeight="1" x14ac:dyDescent="0.2">
      <c r="A353" s="147">
        <v>7193</v>
      </c>
      <c r="B353" s="17" t="s">
        <v>2142</v>
      </c>
      <c r="C353" s="130">
        <v>700217507</v>
      </c>
      <c r="D353" s="15" t="s">
        <v>2143</v>
      </c>
      <c r="E353" s="15" t="s">
        <v>2144</v>
      </c>
      <c r="F353" s="14" t="s">
        <v>7381</v>
      </c>
      <c r="G353" s="14" t="s">
        <v>2145</v>
      </c>
      <c r="H353" s="14" t="s">
        <v>7382</v>
      </c>
      <c r="I353" s="15" t="s">
        <v>2146</v>
      </c>
      <c r="J353" s="15" t="s">
        <v>7383</v>
      </c>
      <c r="K353" s="15" t="s">
        <v>7384</v>
      </c>
      <c r="L353" s="15" t="s">
        <v>7385</v>
      </c>
      <c r="M353" s="17" t="s">
        <v>50</v>
      </c>
      <c r="N353" s="18" t="s">
        <v>2147</v>
      </c>
      <c r="O353" s="18" t="s">
        <v>7386</v>
      </c>
      <c r="P353" s="19" t="s">
        <v>6691</v>
      </c>
      <c r="Q353" s="18"/>
      <c r="R353" s="19" t="s">
        <v>92</v>
      </c>
      <c r="S353" s="19" t="s">
        <v>7432</v>
      </c>
      <c r="T353" s="20">
        <v>38618</v>
      </c>
    </row>
    <row r="354" spans="1:20" s="16" customFormat="1" ht="18.75" hidden="1" customHeight="1" x14ac:dyDescent="0.2">
      <c r="A354" s="147">
        <v>7194</v>
      </c>
      <c r="B354" s="17" t="s">
        <v>3512</v>
      </c>
      <c r="C354" s="130">
        <v>690204002</v>
      </c>
      <c r="D354" s="15" t="s">
        <v>2854</v>
      </c>
      <c r="E354" s="15" t="s">
        <v>633</v>
      </c>
      <c r="F354" s="14" t="s">
        <v>27</v>
      </c>
      <c r="G354" s="14" t="s">
        <v>634</v>
      </c>
      <c r="H354" s="14" t="s">
        <v>29</v>
      </c>
      <c r="I354" s="15"/>
      <c r="J354" s="15"/>
      <c r="K354" s="15" t="s">
        <v>3513</v>
      </c>
      <c r="L354" s="15" t="s">
        <v>3515</v>
      </c>
      <c r="M354" s="17" t="s">
        <v>6167</v>
      </c>
      <c r="N354" s="18" t="s">
        <v>3517</v>
      </c>
      <c r="O354" s="18" t="s">
        <v>3516</v>
      </c>
      <c r="P354" s="19" t="s">
        <v>3514</v>
      </c>
      <c r="Q354" s="18"/>
      <c r="R354" s="19">
        <v>91001</v>
      </c>
      <c r="S354" s="19" t="s">
        <v>2906</v>
      </c>
      <c r="T354" s="20">
        <v>38618</v>
      </c>
    </row>
    <row r="355" spans="1:20" s="16" customFormat="1" ht="18.75" hidden="1" customHeight="1" x14ac:dyDescent="0.2">
      <c r="A355" s="147">
        <v>7195</v>
      </c>
      <c r="B355" s="17" t="s">
        <v>3604</v>
      </c>
      <c r="C355" s="130">
        <v>690726009</v>
      </c>
      <c r="D355" s="15" t="s">
        <v>2854</v>
      </c>
      <c r="E355" s="15" t="s">
        <v>2871</v>
      </c>
      <c r="F355" s="14" t="s">
        <v>27</v>
      </c>
      <c r="G355" s="14" t="s">
        <v>2872</v>
      </c>
      <c r="H355" s="14" t="s">
        <v>29</v>
      </c>
      <c r="I355" s="15"/>
      <c r="J355" s="15"/>
      <c r="K355" s="15" t="s">
        <v>3605</v>
      </c>
      <c r="L355" s="15" t="s">
        <v>3606</v>
      </c>
      <c r="M355" s="17" t="s">
        <v>50</v>
      </c>
      <c r="N355" s="18" t="s">
        <v>3607</v>
      </c>
      <c r="O355" s="18" t="s">
        <v>6417</v>
      </c>
      <c r="P355" s="19" t="s">
        <v>6418</v>
      </c>
      <c r="Q355" s="18"/>
      <c r="R355" s="19">
        <v>91001</v>
      </c>
      <c r="S355" s="19" t="s">
        <v>2949</v>
      </c>
      <c r="T355" s="20">
        <v>38624</v>
      </c>
    </row>
    <row r="356" spans="1:20" s="16" customFormat="1" ht="18.75" hidden="1" customHeight="1" x14ac:dyDescent="0.2">
      <c r="A356" s="147">
        <v>7196</v>
      </c>
      <c r="B356" s="17" t="s">
        <v>3326</v>
      </c>
      <c r="C356" s="130">
        <v>690720000</v>
      </c>
      <c r="D356" s="15" t="s">
        <v>2854</v>
      </c>
      <c r="E356" s="15" t="s">
        <v>2871</v>
      </c>
      <c r="F356" s="14" t="s">
        <v>27</v>
      </c>
      <c r="G356" s="14" t="s">
        <v>2872</v>
      </c>
      <c r="H356" s="14" t="s">
        <v>29</v>
      </c>
      <c r="I356" s="15"/>
      <c r="J356" s="15"/>
      <c r="K356" s="15" t="s">
        <v>3327</v>
      </c>
      <c r="L356" s="15" t="s">
        <v>3328</v>
      </c>
      <c r="M356" s="17" t="s">
        <v>50</v>
      </c>
      <c r="N356" s="18" t="s">
        <v>3329</v>
      </c>
      <c r="O356" s="18" t="s">
        <v>6327</v>
      </c>
      <c r="P356" s="39" t="s">
        <v>6326</v>
      </c>
      <c r="Q356" s="18"/>
      <c r="R356" s="19">
        <v>91001</v>
      </c>
      <c r="S356" s="19" t="s">
        <v>2875</v>
      </c>
      <c r="T356" s="20">
        <v>38624</v>
      </c>
    </row>
    <row r="357" spans="1:20" s="16" customFormat="1" ht="18.75" hidden="1" customHeight="1" x14ac:dyDescent="0.2">
      <c r="A357" s="146">
        <v>7197</v>
      </c>
      <c r="B357" s="24" t="s">
        <v>3892</v>
      </c>
      <c r="C357" s="129">
        <v>690414007</v>
      </c>
      <c r="D357" s="22" t="s">
        <v>2854</v>
      </c>
      <c r="E357" s="22" t="s">
        <v>2871</v>
      </c>
      <c r="F357" s="23" t="s">
        <v>27</v>
      </c>
      <c r="G357" s="23" t="s">
        <v>2872</v>
      </c>
      <c r="H357" s="23"/>
      <c r="I357" s="22"/>
      <c r="J357" s="22"/>
      <c r="K357" s="22" t="s">
        <v>3893</v>
      </c>
      <c r="L357" s="22" t="s">
        <v>3895</v>
      </c>
      <c r="M357" s="24" t="s">
        <v>6169</v>
      </c>
      <c r="N357" s="25" t="s">
        <v>3897</v>
      </c>
      <c r="O357" s="25" t="s">
        <v>3896</v>
      </c>
      <c r="P357" s="26" t="s">
        <v>3894</v>
      </c>
      <c r="Q357" s="25"/>
      <c r="R357" s="26">
        <v>91001</v>
      </c>
      <c r="S357" s="26" t="s">
        <v>2875</v>
      </c>
      <c r="T357" s="27">
        <v>38624</v>
      </c>
    </row>
    <row r="358" spans="1:20" s="16" customFormat="1" ht="18.75" hidden="1" customHeight="1" x14ac:dyDescent="0.2">
      <c r="A358" s="147">
        <v>7198</v>
      </c>
      <c r="B358" s="17" t="s">
        <v>2919</v>
      </c>
      <c r="C358" s="130">
        <v>690725002</v>
      </c>
      <c r="D358" s="15" t="s">
        <v>2854</v>
      </c>
      <c r="E358" s="15" t="s">
        <v>2871</v>
      </c>
      <c r="F358" s="14" t="s">
        <v>27</v>
      </c>
      <c r="G358" s="14" t="s">
        <v>2872</v>
      </c>
      <c r="H358" s="14" t="s">
        <v>29</v>
      </c>
      <c r="I358" s="15"/>
      <c r="J358" s="15"/>
      <c r="K358" s="15" t="s">
        <v>2920</v>
      </c>
      <c r="L358" s="15" t="s">
        <v>2921</v>
      </c>
      <c r="M358" s="17" t="s">
        <v>50</v>
      </c>
      <c r="N358" s="18" t="s">
        <v>2923</v>
      </c>
      <c r="O358" s="18" t="s">
        <v>2922</v>
      </c>
      <c r="P358" s="19"/>
      <c r="Q358" s="18"/>
      <c r="R358" s="19">
        <v>91001</v>
      </c>
      <c r="S358" s="19" t="s">
        <v>2887</v>
      </c>
      <c r="T358" s="20">
        <v>38624</v>
      </c>
    </row>
    <row r="359" spans="1:20" s="16" customFormat="1" ht="18.75" hidden="1" customHeight="1" x14ac:dyDescent="0.2">
      <c r="A359" s="147">
        <v>7199</v>
      </c>
      <c r="B359" s="17" t="s">
        <v>3419</v>
      </c>
      <c r="C359" s="130">
        <v>692552008</v>
      </c>
      <c r="D359" s="15" t="s">
        <v>2854</v>
      </c>
      <c r="E359" s="15" t="s">
        <v>2871</v>
      </c>
      <c r="F359" s="14" t="s">
        <v>27</v>
      </c>
      <c r="G359" s="14" t="s">
        <v>2872</v>
      </c>
      <c r="H359" s="14" t="s">
        <v>29</v>
      </c>
      <c r="I359" s="15"/>
      <c r="J359" s="15"/>
      <c r="K359" s="15" t="s">
        <v>7307</v>
      </c>
      <c r="L359" s="15" t="s">
        <v>3420</v>
      </c>
      <c r="M359" s="17" t="s">
        <v>50</v>
      </c>
      <c r="N359" s="18" t="s">
        <v>3421</v>
      </c>
      <c r="O359" s="18" t="s">
        <v>6376</v>
      </c>
      <c r="P359" s="39" t="s">
        <v>6377</v>
      </c>
      <c r="Q359" s="18"/>
      <c r="R359" s="19">
        <v>91001</v>
      </c>
      <c r="S359" s="19" t="s">
        <v>3423</v>
      </c>
      <c r="T359" s="20">
        <v>38624</v>
      </c>
    </row>
    <row r="360" spans="1:20" s="16" customFormat="1" ht="18.75" hidden="1" customHeight="1" x14ac:dyDescent="0.2">
      <c r="A360" s="147">
        <v>7200</v>
      </c>
      <c r="B360" s="17" t="s">
        <v>3190</v>
      </c>
      <c r="C360" s="130">
        <v>692553004</v>
      </c>
      <c r="D360" s="15" t="s">
        <v>2854</v>
      </c>
      <c r="E360" s="15" t="s">
        <v>2871</v>
      </c>
      <c r="F360" s="14" t="s">
        <v>27</v>
      </c>
      <c r="G360" s="14" t="s">
        <v>2872</v>
      </c>
      <c r="H360" s="14" t="s">
        <v>29</v>
      </c>
      <c r="I360" s="15"/>
      <c r="J360" s="15"/>
      <c r="K360" s="15" t="s">
        <v>3191</v>
      </c>
      <c r="L360" s="15" t="s">
        <v>3192</v>
      </c>
      <c r="M360" s="17" t="s">
        <v>50</v>
      </c>
      <c r="N360" s="18" t="s">
        <v>3194</v>
      </c>
      <c r="O360" s="18" t="s">
        <v>3193</v>
      </c>
      <c r="P360" s="19"/>
      <c r="Q360" s="18"/>
      <c r="R360" s="19">
        <v>91001</v>
      </c>
      <c r="S360" s="19" t="s">
        <v>2875</v>
      </c>
      <c r="T360" s="20">
        <v>38624</v>
      </c>
    </row>
    <row r="361" spans="1:20" s="16" customFormat="1" ht="18.75" hidden="1" customHeight="1" x14ac:dyDescent="0.2">
      <c r="A361" s="147">
        <v>7201</v>
      </c>
      <c r="B361" s="17" t="s">
        <v>3765</v>
      </c>
      <c r="C361" s="130">
        <v>692105001</v>
      </c>
      <c r="D361" s="15" t="s">
        <v>2854</v>
      </c>
      <c r="E361" s="15" t="s">
        <v>2871</v>
      </c>
      <c r="F361" s="14" t="s">
        <v>27</v>
      </c>
      <c r="G361" s="14" t="s">
        <v>2872</v>
      </c>
      <c r="H361" s="14" t="s">
        <v>29</v>
      </c>
      <c r="I361" s="15"/>
      <c r="J361" s="15"/>
      <c r="K361" s="15" t="s">
        <v>3766</v>
      </c>
      <c r="L361" s="15" t="s">
        <v>3767</v>
      </c>
      <c r="M361" s="17" t="s">
        <v>6166</v>
      </c>
      <c r="N361" s="18" t="s">
        <v>3768</v>
      </c>
      <c r="O361" s="18" t="s">
        <v>6399</v>
      </c>
      <c r="P361" s="19" t="s">
        <v>6398</v>
      </c>
      <c r="Q361" s="18"/>
      <c r="R361" s="19">
        <v>91001</v>
      </c>
      <c r="S361" s="19" t="s">
        <v>2875</v>
      </c>
      <c r="T361" s="20">
        <v>38624</v>
      </c>
    </row>
    <row r="362" spans="1:20" s="16" customFormat="1" ht="18.75" hidden="1" customHeight="1" x14ac:dyDescent="0.2">
      <c r="A362" s="147">
        <v>7202</v>
      </c>
      <c r="B362" s="17" t="s">
        <v>2961</v>
      </c>
      <c r="C362" s="130">
        <v>690728001</v>
      </c>
      <c r="D362" s="15" t="s">
        <v>2854</v>
      </c>
      <c r="E362" s="15" t="s">
        <v>2871</v>
      </c>
      <c r="F362" s="14" t="s">
        <v>27</v>
      </c>
      <c r="G362" s="14" t="s">
        <v>2872</v>
      </c>
      <c r="H362" s="14" t="s">
        <v>29</v>
      </c>
      <c r="I362" s="15"/>
      <c r="J362" s="15"/>
      <c r="K362" s="15" t="s">
        <v>2962</v>
      </c>
      <c r="L362" s="15" t="s">
        <v>2963</v>
      </c>
      <c r="M362" s="17" t="s">
        <v>50</v>
      </c>
      <c r="N362" s="18" t="s">
        <v>2965</v>
      </c>
      <c r="O362" s="18" t="s">
        <v>2964</v>
      </c>
      <c r="P362" s="19"/>
      <c r="Q362" s="18"/>
      <c r="R362" s="19">
        <v>91001</v>
      </c>
      <c r="S362" s="19" t="s">
        <v>2875</v>
      </c>
      <c r="T362" s="20">
        <v>38624</v>
      </c>
    </row>
    <row r="363" spans="1:20" s="16" customFormat="1" ht="18.75" hidden="1" customHeight="1" x14ac:dyDescent="0.2">
      <c r="A363" s="147">
        <v>7203</v>
      </c>
      <c r="B363" s="17" t="s">
        <v>3955</v>
      </c>
      <c r="C363" s="130">
        <v>690708000</v>
      </c>
      <c r="D363" s="15" t="s">
        <v>2854</v>
      </c>
      <c r="E363" s="15" t="s">
        <v>2882</v>
      </c>
      <c r="F363" s="14" t="s">
        <v>1700</v>
      </c>
      <c r="G363" s="14" t="s">
        <v>3634</v>
      </c>
      <c r="H363" s="14" t="s">
        <v>29</v>
      </c>
      <c r="I363" s="15"/>
      <c r="J363" s="15"/>
      <c r="K363" s="49" t="s">
        <v>3956</v>
      </c>
      <c r="L363" s="15" t="s">
        <v>3957</v>
      </c>
      <c r="M363" s="17" t="s">
        <v>50</v>
      </c>
      <c r="N363" s="18" t="s">
        <v>3958</v>
      </c>
      <c r="O363" s="18" t="s">
        <v>6383</v>
      </c>
      <c r="P363" s="19" t="s">
        <v>6384</v>
      </c>
      <c r="Q363" s="18"/>
      <c r="R363" s="19">
        <v>91001</v>
      </c>
      <c r="S363" s="19" t="s">
        <v>2906</v>
      </c>
      <c r="T363" s="20">
        <v>38628</v>
      </c>
    </row>
    <row r="364" spans="1:20" s="16" customFormat="1" ht="18.75" hidden="1" customHeight="1" x14ac:dyDescent="0.2">
      <c r="A364" s="146">
        <v>7204</v>
      </c>
      <c r="B364" s="24" t="s">
        <v>4025</v>
      </c>
      <c r="C364" s="129">
        <v>690718006</v>
      </c>
      <c r="D364" s="22" t="s">
        <v>2854</v>
      </c>
      <c r="E364" s="22" t="s">
        <v>2871</v>
      </c>
      <c r="F364" s="23" t="s">
        <v>27</v>
      </c>
      <c r="G364" s="23" t="s">
        <v>2872</v>
      </c>
      <c r="H364" s="23" t="s">
        <v>29</v>
      </c>
      <c r="I364" s="22"/>
      <c r="J364" s="22"/>
      <c r="K364" s="22" t="s">
        <v>4026</v>
      </c>
      <c r="L364" s="22" t="s">
        <v>4027</v>
      </c>
      <c r="M364" s="24" t="s">
        <v>50</v>
      </c>
      <c r="N364" s="25" t="s">
        <v>1052</v>
      </c>
      <c r="O364" s="36" t="s">
        <v>6381</v>
      </c>
      <c r="P364" s="31" t="s">
        <v>6382</v>
      </c>
      <c r="Q364" s="25"/>
      <c r="R364" s="26">
        <v>91001</v>
      </c>
      <c r="S364" s="26" t="s">
        <v>2906</v>
      </c>
      <c r="T364" s="27">
        <v>38628</v>
      </c>
    </row>
    <row r="365" spans="1:20" s="16" customFormat="1" ht="18.75" hidden="1" customHeight="1" x14ac:dyDescent="0.2">
      <c r="A365" s="147">
        <v>7205</v>
      </c>
      <c r="B365" s="17" t="s">
        <v>3946</v>
      </c>
      <c r="C365" s="130" t="s">
        <v>7847</v>
      </c>
      <c r="D365" s="15" t="s">
        <v>2854</v>
      </c>
      <c r="E365" s="15" t="s">
        <v>2871</v>
      </c>
      <c r="F365" s="14" t="s">
        <v>27</v>
      </c>
      <c r="G365" s="14" t="s">
        <v>2872</v>
      </c>
      <c r="H365" s="14" t="s">
        <v>29</v>
      </c>
      <c r="I365" s="15"/>
      <c r="J365" s="15"/>
      <c r="K365" s="15" t="s">
        <v>3947</v>
      </c>
      <c r="L365" s="15" t="s">
        <v>3948</v>
      </c>
      <c r="M365" s="17" t="s">
        <v>50</v>
      </c>
      <c r="N365" s="18" t="s">
        <v>2472</v>
      </c>
      <c r="O365" s="85">
        <v>226784305</v>
      </c>
      <c r="P365" s="86" t="s">
        <v>6270</v>
      </c>
      <c r="Q365" s="18"/>
      <c r="R365" s="19">
        <v>91001</v>
      </c>
      <c r="S365" s="19" t="s">
        <v>3269</v>
      </c>
      <c r="T365" s="20">
        <v>38628</v>
      </c>
    </row>
    <row r="366" spans="1:20" s="16" customFormat="1" ht="18.75" hidden="1" customHeight="1" x14ac:dyDescent="0.2">
      <c r="A366" s="147">
        <v>7206</v>
      </c>
      <c r="B366" s="17" t="s">
        <v>3832</v>
      </c>
      <c r="C366" s="130">
        <v>692548000</v>
      </c>
      <c r="D366" s="15" t="s">
        <v>2854</v>
      </c>
      <c r="E366" s="15" t="s">
        <v>2882</v>
      </c>
      <c r="F366" s="14" t="s">
        <v>1700</v>
      </c>
      <c r="G366" s="14" t="s">
        <v>3644</v>
      </c>
      <c r="H366" s="14" t="s">
        <v>29</v>
      </c>
      <c r="I366" s="15"/>
      <c r="J366" s="15"/>
      <c r="K366" s="19" t="s">
        <v>6337</v>
      </c>
      <c r="L366" s="15" t="s">
        <v>3833</v>
      </c>
      <c r="M366" s="17" t="s">
        <v>50</v>
      </c>
      <c r="N366" s="18" t="s">
        <v>3834</v>
      </c>
      <c r="O366" s="83">
        <v>229457440</v>
      </c>
      <c r="P366" s="84" t="s">
        <v>6336</v>
      </c>
      <c r="Q366" s="18"/>
      <c r="R366" s="19">
        <v>91001</v>
      </c>
      <c r="S366" s="15" t="s">
        <v>2875</v>
      </c>
      <c r="T366" s="20">
        <v>38631</v>
      </c>
    </row>
    <row r="367" spans="1:20" s="16" customFormat="1" ht="18.75" hidden="1" customHeight="1" x14ac:dyDescent="0.2">
      <c r="A367" s="147">
        <v>7207</v>
      </c>
      <c r="B367" s="17" t="s">
        <v>3926</v>
      </c>
      <c r="C367" s="130">
        <v>690506009</v>
      </c>
      <c r="D367" s="15" t="s">
        <v>2854</v>
      </c>
      <c r="E367" s="15" t="s">
        <v>2882</v>
      </c>
      <c r="F367" s="14" t="s">
        <v>1700</v>
      </c>
      <c r="G367" s="14" t="s">
        <v>3634</v>
      </c>
      <c r="H367" s="14" t="s">
        <v>29</v>
      </c>
      <c r="I367" s="15"/>
      <c r="J367" s="15"/>
      <c r="K367" s="15" t="s">
        <v>3927</v>
      </c>
      <c r="L367" s="15" t="s">
        <v>3929</v>
      </c>
      <c r="M367" s="17" t="s">
        <v>630</v>
      </c>
      <c r="N367" s="18" t="s">
        <v>1602</v>
      </c>
      <c r="O367" s="18" t="s">
        <v>3930</v>
      </c>
      <c r="P367" s="19" t="s">
        <v>3928</v>
      </c>
      <c r="Q367" s="18"/>
      <c r="R367" s="19">
        <v>91001</v>
      </c>
      <c r="S367" s="19" t="s">
        <v>620</v>
      </c>
      <c r="T367" s="20">
        <v>38631</v>
      </c>
    </row>
    <row r="368" spans="1:20" s="16" customFormat="1" ht="18.75" hidden="1" customHeight="1" x14ac:dyDescent="0.2">
      <c r="A368" s="147">
        <v>7208</v>
      </c>
      <c r="B368" s="17" t="s">
        <v>3294</v>
      </c>
      <c r="C368" s="130">
        <v>692554000</v>
      </c>
      <c r="D368" s="15" t="s">
        <v>2854</v>
      </c>
      <c r="E368" s="15" t="s">
        <v>2871</v>
      </c>
      <c r="F368" s="14" t="s">
        <v>27</v>
      </c>
      <c r="G368" s="14" t="s">
        <v>2976</v>
      </c>
      <c r="H368" s="14" t="s">
        <v>29</v>
      </c>
      <c r="I368" s="15"/>
      <c r="J368" s="15"/>
      <c r="K368" s="15" t="s">
        <v>3295</v>
      </c>
      <c r="L368" s="15" t="s">
        <v>3296</v>
      </c>
      <c r="M368" s="17" t="s">
        <v>50</v>
      </c>
      <c r="N368" s="18" t="s">
        <v>1869</v>
      </c>
      <c r="O368" s="18" t="s">
        <v>3297</v>
      </c>
      <c r="P368" s="118" t="s">
        <v>6342</v>
      </c>
      <c r="Q368" s="18"/>
      <c r="R368" s="19">
        <v>91001</v>
      </c>
      <c r="S368" s="19" t="s">
        <v>3298</v>
      </c>
      <c r="T368" s="20">
        <v>38649</v>
      </c>
    </row>
    <row r="369" spans="1:20" s="16" customFormat="1" ht="18.75" hidden="1" customHeight="1" x14ac:dyDescent="0.2">
      <c r="A369" s="146">
        <v>7209</v>
      </c>
      <c r="B369" s="24" t="s">
        <v>3699</v>
      </c>
      <c r="C369" s="129">
        <v>830175008</v>
      </c>
      <c r="D369" s="22" t="s">
        <v>2854</v>
      </c>
      <c r="E369" s="22" t="s">
        <v>633</v>
      </c>
      <c r="F369" s="23" t="s">
        <v>27</v>
      </c>
      <c r="G369" s="23" t="s">
        <v>634</v>
      </c>
      <c r="H369" s="23" t="s">
        <v>29</v>
      </c>
      <c r="I369" s="22"/>
      <c r="J369" s="22"/>
      <c r="K369" s="22" t="s">
        <v>3700</v>
      </c>
      <c r="L369" s="22" t="s">
        <v>3701</v>
      </c>
      <c r="M369" s="25" t="s">
        <v>618</v>
      </c>
      <c r="N369" s="25" t="s">
        <v>3278</v>
      </c>
      <c r="O369" s="25" t="s">
        <v>3702</v>
      </c>
      <c r="P369" s="26"/>
      <c r="Q369" s="25"/>
      <c r="R369" s="26">
        <v>91001</v>
      </c>
      <c r="S369" s="26" t="s">
        <v>2875</v>
      </c>
      <c r="T369" s="27">
        <v>38649</v>
      </c>
    </row>
    <row r="370" spans="1:20" s="16" customFormat="1" ht="18.75" hidden="1" customHeight="1" x14ac:dyDescent="0.2">
      <c r="A370" s="146">
        <v>7210</v>
      </c>
      <c r="B370" s="22" t="s">
        <v>6216</v>
      </c>
      <c r="C370" s="135">
        <v>815184009</v>
      </c>
      <c r="D370" s="22" t="s">
        <v>6217</v>
      </c>
      <c r="E370" s="22" t="s">
        <v>6218</v>
      </c>
      <c r="F370" s="23" t="s">
        <v>6219</v>
      </c>
      <c r="G370" s="23" t="s">
        <v>6220</v>
      </c>
      <c r="H370" s="23" t="s">
        <v>29</v>
      </c>
      <c r="I370" s="22"/>
      <c r="J370" s="22"/>
      <c r="K370" s="22" t="s">
        <v>6221</v>
      </c>
      <c r="L370" s="22" t="s">
        <v>6507</v>
      </c>
      <c r="M370" s="24" t="s">
        <v>898</v>
      </c>
      <c r="N370" s="25" t="s">
        <v>1833</v>
      </c>
      <c r="O370" s="25" t="s">
        <v>6508</v>
      </c>
      <c r="P370" s="26" t="s">
        <v>6509</v>
      </c>
      <c r="Q370" s="25"/>
      <c r="R370" s="26">
        <v>93105</v>
      </c>
      <c r="S370" s="26" t="s">
        <v>6510</v>
      </c>
      <c r="T370" s="27">
        <v>38652</v>
      </c>
    </row>
    <row r="371" spans="1:20" s="16" customFormat="1" ht="18.75" hidden="1" customHeight="1" x14ac:dyDescent="0.2">
      <c r="A371" s="146">
        <v>7210</v>
      </c>
      <c r="B371" s="24" t="s">
        <v>6003</v>
      </c>
      <c r="C371" s="129">
        <v>707918004</v>
      </c>
      <c r="D371" s="22" t="s">
        <v>602</v>
      </c>
      <c r="E371" s="22" t="s">
        <v>6004</v>
      </c>
      <c r="F371" s="23" t="s">
        <v>1700</v>
      </c>
      <c r="G371" s="23" t="s">
        <v>6005</v>
      </c>
      <c r="H371" s="23" t="s">
        <v>29</v>
      </c>
      <c r="I371" s="22"/>
      <c r="J371" s="22"/>
      <c r="K371" s="22" t="s">
        <v>6006</v>
      </c>
      <c r="L371" s="22" t="s">
        <v>6008</v>
      </c>
      <c r="M371" s="24" t="s">
        <v>898</v>
      </c>
      <c r="N371" s="25" t="s">
        <v>1833</v>
      </c>
      <c r="O371" s="25" t="s">
        <v>6009</v>
      </c>
      <c r="P371" s="38" t="s">
        <v>6007</v>
      </c>
      <c r="Q371" s="25"/>
      <c r="R371" s="26">
        <v>93105</v>
      </c>
      <c r="S371" s="26" t="s">
        <v>6746</v>
      </c>
      <c r="T371" s="27">
        <v>38652</v>
      </c>
    </row>
    <row r="372" spans="1:20" s="16" customFormat="1" ht="18.75" hidden="1" customHeight="1" x14ac:dyDescent="0.2">
      <c r="A372" s="147">
        <v>7211</v>
      </c>
      <c r="B372" s="17" t="s">
        <v>3967</v>
      </c>
      <c r="C372" s="130">
        <v>690731002</v>
      </c>
      <c r="D372" s="15" t="s">
        <v>2854</v>
      </c>
      <c r="E372" s="15" t="s">
        <v>633</v>
      </c>
      <c r="F372" s="14" t="s">
        <v>27</v>
      </c>
      <c r="G372" s="14" t="s">
        <v>634</v>
      </c>
      <c r="H372" s="15" t="s">
        <v>3496</v>
      </c>
      <c r="I372" s="15"/>
      <c r="J372" s="15"/>
      <c r="K372" s="15" t="s">
        <v>3969</v>
      </c>
      <c r="L372" s="14" t="s">
        <v>3968</v>
      </c>
      <c r="M372" s="15" t="s">
        <v>50</v>
      </c>
      <c r="N372" s="18" t="s">
        <v>6387</v>
      </c>
      <c r="O372" s="18" t="s">
        <v>6388</v>
      </c>
      <c r="P372" s="19" t="s">
        <v>6389</v>
      </c>
      <c r="Q372" s="18"/>
      <c r="R372" s="19">
        <v>91001</v>
      </c>
      <c r="S372" s="19" t="s">
        <v>2875</v>
      </c>
      <c r="T372" s="20">
        <v>38656</v>
      </c>
    </row>
    <row r="373" spans="1:20" s="16" customFormat="1" ht="18.75" hidden="1" customHeight="1" x14ac:dyDescent="0.2">
      <c r="A373" s="147">
        <v>7212</v>
      </c>
      <c r="B373" s="17" t="s">
        <v>3526</v>
      </c>
      <c r="C373" s="130">
        <v>690408007</v>
      </c>
      <c r="D373" s="15" t="s">
        <v>2854</v>
      </c>
      <c r="E373" s="15" t="s">
        <v>633</v>
      </c>
      <c r="F373" s="14" t="s">
        <v>27</v>
      </c>
      <c r="G373" s="14" t="s">
        <v>634</v>
      </c>
      <c r="H373" s="14" t="s">
        <v>29</v>
      </c>
      <c r="I373" s="15"/>
      <c r="J373" s="15"/>
      <c r="K373" s="15" t="s">
        <v>3527</v>
      </c>
      <c r="L373" s="34" t="s">
        <v>3529</v>
      </c>
      <c r="M373" s="17" t="s">
        <v>6169</v>
      </c>
      <c r="N373" s="18" t="s">
        <v>3531</v>
      </c>
      <c r="O373" s="18" t="s">
        <v>3530</v>
      </c>
      <c r="P373" s="19" t="s">
        <v>3528</v>
      </c>
      <c r="Q373" s="18"/>
      <c r="R373" s="19">
        <v>91001</v>
      </c>
      <c r="S373" s="19" t="s">
        <v>2875</v>
      </c>
      <c r="T373" s="20">
        <v>38658</v>
      </c>
    </row>
    <row r="374" spans="1:20" s="16" customFormat="1" ht="18.75" hidden="1" customHeight="1" x14ac:dyDescent="0.2">
      <c r="A374" s="146">
        <v>7213</v>
      </c>
      <c r="B374" s="24" t="s">
        <v>4142</v>
      </c>
      <c r="C374" s="129">
        <v>700659003</v>
      </c>
      <c r="D374" s="22" t="s">
        <v>4143</v>
      </c>
      <c r="E374" s="22" t="s">
        <v>4144</v>
      </c>
      <c r="F374" s="23" t="s">
        <v>4145</v>
      </c>
      <c r="G374" s="23" t="s">
        <v>4146</v>
      </c>
      <c r="H374" s="23" t="s">
        <v>4147</v>
      </c>
      <c r="I374" s="22" t="s">
        <v>1651</v>
      </c>
      <c r="J374" s="22" t="s">
        <v>4148</v>
      </c>
      <c r="K374" s="22" t="s">
        <v>4149</v>
      </c>
      <c r="L374" s="22" t="s">
        <v>4150</v>
      </c>
      <c r="M374" s="24" t="s">
        <v>50</v>
      </c>
      <c r="N374" s="25" t="s">
        <v>1414</v>
      </c>
      <c r="O374" s="25"/>
      <c r="P374" s="26"/>
      <c r="Q374" s="25"/>
      <c r="R374" s="26">
        <v>93401</v>
      </c>
      <c r="S374" s="26" t="s">
        <v>6157</v>
      </c>
      <c r="T374" s="27">
        <v>38659</v>
      </c>
    </row>
    <row r="375" spans="1:20" s="16" customFormat="1" ht="18.75" hidden="1" customHeight="1" x14ac:dyDescent="0.2">
      <c r="A375" s="146">
        <v>7214</v>
      </c>
      <c r="B375" s="24" t="s">
        <v>5992</v>
      </c>
      <c r="C375" s="129" t="s">
        <v>7874</v>
      </c>
      <c r="D375" s="22" t="s">
        <v>81</v>
      </c>
      <c r="E375" s="22" t="s">
        <v>5993</v>
      </c>
      <c r="F375" s="23" t="s">
        <v>5994</v>
      </c>
      <c r="G375" s="23" t="s">
        <v>5995</v>
      </c>
      <c r="H375" s="23" t="s">
        <v>5996</v>
      </c>
      <c r="I375" s="22" t="s">
        <v>5997</v>
      </c>
      <c r="J375" s="22" t="s">
        <v>5998</v>
      </c>
      <c r="K375" s="22" t="s">
        <v>5999</v>
      </c>
      <c r="L375" s="22" t="s">
        <v>6000</v>
      </c>
      <c r="M375" s="24" t="s">
        <v>50</v>
      </c>
      <c r="N375" s="25" t="s">
        <v>730</v>
      </c>
      <c r="O375" s="25" t="s">
        <v>6001</v>
      </c>
      <c r="P375" s="26"/>
      <c r="Q375" s="25"/>
      <c r="R375" s="26">
        <v>93401</v>
      </c>
      <c r="S375" s="26" t="s">
        <v>6002</v>
      </c>
      <c r="T375" s="27">
        <v>38659</v>
      </c>
    </row>
    <row r="376" spans="1:20" s="16" customFormat="1" ht="18.75" hidden="1" customHeight="1" x14ac:dyDescent="0.2">
      <c r="A376" s="147">
        <v>7215</v>
      </c>
      <c r="B376" s="17" t="s">
        <v>3242</v>
      </c>
      <c r="C376" s="130">
        <v>692207009</v>
      </c>
      <c r="D376" s="15" t="s">
        <v>2854</v>
      </c>
      <c r="E376" s="15" t="s">
        <v>633</v>
      </c>
      <c r="F376" s="14" t="s">
        <v>27</v>
      </c>
      <c r="G376" s="14" t="s">
        <v>2976</v>
      </c>
      <c r="H376" s="14" t="s">
        <v>29</v>
      </c>
      <c r="I376" s="15"/>
      <c r="J376" s="15"/>
      <c r="K376" s="15" t="s">
        <v>3243</v>
      </c>
      <c r="L376" s="15" t="s">
        <v>3244</v>
      </c>
      <c r="M376" s="17" t="s">
        <v>6166</v>
      </c>
      <c r="N376" s="18" t="s">
        <v>3245</v>
      </c>
      <c r="O376" s="18"/>
      <c r="P376" s="19"/>
      <c r="Q376" s="18"/>
      <c r="R376" s="19">
        <v>91001</v>
      </c>
      <c r="S376" s="15" t="s">
        <v>2875</v>
      </c>
      <c r="T376" s="20">
        <v>38663</v>
      </c>
    </row>
    <row r="377" spans="1:20" s="16" customFormat="1" ht="18.75" hidden="1" customHeight="1" x14ac:dyDescent="0.2">
      <c r="A377" s="147">
        <v>7216</v>
      </c>
      <c r="B377" s="17" t="s">
        <v>3870</v>
      </c>
      <c r="C377" s="130">
        <v>692103009</v>
      </c>
      <c r="D377" s="15" t="s">
        <v>2854</v>
      </c>
      <c r="E377" s="15" t="s">
        <v>633</v>
      </c>
      <c r="F377" s="14" t="s">
        <v>27</v>
      </c>
      <c r="G377" s="14" t="s">
        <v>2976</v>
      </c>
      <c r="H377" s="14" t="s">
        <v>29</v>
      </c>
      <c r="I377" s="15"/>
      <c r="J377" s="15"/>
      <c r="K377" s="15" t="s">
        <v>3872</v>
      </c>
      <c r="L377" s="15" t="s">
        <v>3871</v>
      </c>
      <c r="M377" s="17" t="s">
        <v>6166</v>
      </c>
      <c r="N377" s="18" t="s">
        <v>3873</v>
      </c>
      <c r="O377" s="85" t="s">
        <v>6269</v>
      </c>
      <c r="P377" s="19" t="s">
        <v>6268</v>
      </c>
      <c r="Q377" s="18"/>
      <c r="R377" s="19">
        <v>91001</v>
      </c>
      <c r="S377" s="19" t="s">
        <v>2875</v>
      </c>
      <c r="T377" s="20">
        <v>38672</v>
      </c>
    </row>
    <row r="378" spans="1:20" s="16" customFormat="1" ht="18.75" hidden="1" customHeight="1" x14ac:dyDescent="0.2">
      <c r="A378" s="146">
        <v>7217</v>
      </c>
      <c r="B378" s="24" t="s">
        <v>3661</v>
      </c>
      <c r="C378" s="129">
        <v>690104008</v>
      </c>
      <c r="D378" s="22" t="s">
        <v>2854</v>
      </c>
      <c r="E378" s="22" t="s">
        <v>633</v>
      </c>
      <c r="F378" s="23" t="s">
        <v>27</v>
      </c>
      <c r="G378" s="23" t="s">
        <v>634</v>
      </c>
      <c r="H378" s="23" t="s">
        <v>29</v>
      </c>
      <c r="I378" s="22"/>
      <c r="J378" s="22"/>
      <c r="K378" s="22" t="s">
        <v>3662</v>
      </c>
      <c r="L378" s="22" t="s">
        <v>3664</v>
      </c>
      <c r="M378" s="25" t="s">
        <v>618</v>
      </c>
      <c r="N378" s="25" t="s">
        <v>3666</v>
      </c>
      <c r="O378" s="25" t="s">
        <v>3665</v>
      </c>
      <c r="P378" s="26" t="s">
        <v>3663</v>
      </c>
      <c r="Q378" s="25"/>
      <c r="R378" s="26">
        <v>91001</v>
      </c>
      <c r="S378" s="26" t="s">
        <v>3667</v>
      </c>
      <c r="T378" s="27">
        <v>38673</v>
      </c>
    </row>
    <row r="379" spans="1:20" s="16" customFormat="1" ht="18.75" hidden="1" customHeight="1" x14ac:dyDescent="0.2">
      <c r="A379" s="147">
        <v>7218</v>
      </c>
      <c r="B379" s="17" t="s">
        <v>3740</v>
      </c>
      <c r="C379" s="130">
        <v>692104005</v>
      </c>
      <c r="D379" s="15" t="s">
        <v>2854</v>
      </c>
      <c r="E379" s="15" t="s">
        <v>633</v>
      </c>
      <c r="F379" s="14" t="s">
        <v>27</v>
      </c>
      <c r="G379" s="14" t="s">
        <v>2976</v>
      </c>
      <c r="H379" s="14" t="s">
        <v>29</v>
      </c>
      <c r="I379" s="15"/>
      <c r="J379" s="15"/>
      <c r="K379" s="15" t="s">
        <v>3741</v>
      </c>
      <c r="L379" s="15" t="s">
        <v>3742</v>
      </c>
      <c r="M379" s="17" t="s">
        <v>6166</v>
      </c>
      <c r="N379" s="18" t="s">
        <v>3743</v>
      </c>
      <c r="O379" s="18" t="s">
        <v>3745</v>
      </c>
      <c r="P379" s="19" t="s">
        <v>3744</v>
      </c>
      <c r="Q379" s="18"/>
      <c r="R379" s="19">
        <v>91001</v>
      </c>
      <c r="S379" s="19" t="s">
        <v>2887</v>
      </c>
      <c r="T379" s="20">
        <v>38674</v>
      </c>
    </row>
    <row r="380" spans="1:20" s="16" customFormat="1" ht="18.75" hidden="1" customHeight="1" x14ac:dyDescent="0.2">
      <c r="A380" s="147">
        <v>7219</v>
      </c>
      <c r="B380" s="17" t="s">
        <v>3679</v>
      </c>
      <c r="C380" s="130">
        <v>690722003</v>
      </c>
      <c r="D380" s="15" t="s">
        <v>2854</v>
      </c>
      <c r="E380" s="15" t="s">
        <v>2871</v>
      </c>
      <c r="F380" s="14" t="s">
        <v>27</v>
      </c>
      <c r="G380" s="14" t="s">
        <v>2872</v>
      </c>
      <c r="H380" s="14" t="s">
        <v>29</v>
      </c>
      <c r="I380" s="15"/>
      <c r="J380" s="15"/>
      <c r="K380" s="15" t="s">
        <v>3680</v>
      </c>
      <c r="L380" s="15" t="s">
        <v>3681</v>
      </c>
      <c r="M380" s="17" t="s">
        <v>50</v>
      </c>
      <c r="N380" s="18" t="s">
        <v>3683</v>
      </c>
      <c r="O380" s="18" t="s">
        <v>3682</v>
      </c>
      <c r="P380" s="19"/>
      <c r="Q380" s="18"/>
      <c r="R380" s="19">
        <v>91001</v>
      </c>
      <c r="S380" s="19" t="s">
        <v>2949</v>
      </c>
      <c r="T380" s="20">
        <v>38686</v>
      </c>
    </row>
    <row r="381" spans="1:20" s="16" customFormat="1" ht="18.75" hidden="1" customHeight="1" x14ac:dyDescent="0.2">
      <c r="A381" s="147">
        <v>7220</v>
      </c>
      <c r="B381" s="17" t="s">
        <v>3334</v>
      </c>
      <c r="C381" s="130">
        <v>690714000</v>
      </c>
      <c r="D381" s="15" t="s">
        <v>2854</v>
      </c>
      <c r="E381" s="15" t="s">
        <v>633</v>
      </c>
      <c r="F381" s="14" t="s">
        <v>27</v>
      </c>
      <c r="G381" s="14" t="s">
        <v>634</v>
      </c>
      <c r="H381" s="14" t="s">
        <v>29</v>
      </c>
      <c r="I381" s="15"/>
      <c r="J381" s="15"/>
      <c r="K381" s="15" t="s">
        <v>3335</v>
      </c>
      <c r="L381" s="15" t="s">
        <v>3336</v>
      </c>
      <c r="M381" s="17" t="s">
        <v>50</v>
      </c>
      <c r="N381" s="18" t="s">
        <v>1338</v>
      </c>
      <c r="O381" s="18" t="s">
        <v>6456</v>
      </c>
      <c r="P381" s="19" t="s">
        <v>6457</v>
      </c>
      <c r="Q381" s="18"/>
      <c r="R381" s="19">
        <v>91001</v>
      </c>
      <c r="S381" s="19" t="s">
        <v>607</v>
      </c>
      <c r="T381" s="20">
        <v>38686</v>
      </c>
    </row>
    <row r="382" spans="1:20" s="16" customFormat="1" ht="18.75" hidden="1" customHeight="1" x14ac:dyDescent="0.2">
      <c r="A382" s="147">
        <v>7221</v>
      </c>
      <c r="B382" s="17" t="s">
        <v>3343</v>
      </c>
      <c r="C382" s="130">
        <v>690704005</v>
      </c>
      <c r="D382" s="15" t="s">
        <v>2854</v>
      </c>
      <c r="E382" s="15" t="s">
        <v>633</v>
      </c>
      <c r="F382" s="14" t="s">
        <v>27</v>
      </c>
      <c r="G382" s="14" t="s">
        <v>634</v>
      </c>
      <c r="H382" s="14" t="s">
        <v>29</v>
      </c>
      <c r="I382" s="15"/>
      <c r="J382" s="15"/>
      <c r="K382" s="15" t="s">
        <v>6699</v>
      </c>
      <c r="L382" s="15" t="s">
        <v>3345</v>
      </c>
      <c r="M382" s="17" t="s">
        <v>50</v>
      </c>
      <c r="N382" s="18" t="s">
        <v>3347</v>
      </c>
      <c r="O382" s="18" t="s">
        <v>3346</v>
      </c>
      <c r="P382" s="19" t="s">
        <v>3344</v>
      </c>
      <c r="Q382" s="18"/>
      <c r="R382" s="15">
        <v>91001</v>
      </c>
      <c r="S382" s="19" t="s">
        <v>607</v>
      </c>
      <c r="T382" s="20">
        <v>38686</v>
      </c>
    </row>
    <row r="383" spans="1:20" s="16" customFormat="1" ht="18.75" hidden="1" customHeight="1" x14ac:dyDescent="0.2">
      <c r="A383" s="146">
        <v>7222</v>
      </c>
      <c r="B383" s="24" t="s">
        <v>3181</v>
      </c>
      <c r="C383" s="129" t="s">
        <v>7833</v>
      </c>
      <c r="D383" s="22" t="s">
        <v>2854</v>
      </c>
      <c r="E383" s="22" t="s">
        <v>2871</v>
      </c>
      <c r="F383" s="23" t="s">
        <v>27</v>
      </c>
      <c r="G383" s="23" t="s">
        <v>2872</v>
      </c>
      <c r="H383" s="23" t="s">
        <v>29</v>
      </c>
      <c r="I383" s="22"/>
      <c r="J383" s="22"/>
      <c r="K383" s="22" t="s">
        <v>3182</v>
      </c>
      <c r="L383" s="22" t="s">
        <v>3183</v>
      </c>
      <c r="M383" s="24" t="s">
        <v>6167</v>
      </c>
      <c r="N383" s="25" t="s">
        <v>3185</v>
      </c>
      <c r="O383" s="25" t="s">
        <v>3184</v>
      </c>
      <c r="P383" s="26"/>
      <c r="Q383" s="25"/>
      <c r="R383" s="26">
        <v>91001</v>
      </c>
      <c r="S383" s="26" t="s">
        <v>607</v>
      </c>
      <c r="T383" s="27">
        <v>38687</v>
      </c>
    </row>
    <row r="384" spans="1:20" s="16" customFormat="1" ht="18.75" hidden="1" customHeight="1" x14ac:dyDescent="0.2">
      <c r="A384" s="147">
        <v>7223</v>
      </c>
      <c r="B384" s="17" t="s">
        <v>2991</v>
      </c>
      <c r="C384" s="130">
        <v>690614006</v>
      </c>
      <c r="D384" s="15" t="s">
        <v>2854</v>
      </c>
      <c r="E384" s="15" t="s">
        <v>633</v>
      </c>
      <c r="F384" s="14" t="s">
        <v>27</v>
      </c>
      <c r="G384" s="14" t="s">
        <v>634</v>
      </c>
      <c r="H384" s="14" t="s">
        <v>29</v>
      </c>
      <c r="I384" s="15"/>
      <c r="J384" s="15"/>
      <c r="K384" s="15" t="s">
        <v>2992</v>
      </c>
      <c r="L384" s="15" t="s">
        <v>2993</v>
      </c>
      <c r="M384" s="17" t="s">
        <v>630</v>
      </c>
      <c r="N384" s="18" t="s">
        <v>2995</v>
      </c>
      <c r="O384" s="18" t="s">
        <v>2994</v>
      </c>
      <c r="P384" s="19"/>
      <c r="Q384" s="18"/>
      <c r="R384" s="19">
        <v>91001</v>
      </c>
      <c r="S384" s="19" t="s">
        <v>2875</v>
      </c>
      <c r="T384" s="20">
        <v>38687</v>
      </c>
    </row>
    <row r="385" spans="1:20" s="16" customFormat="1" ht="18.75" hidden="1" customHeight="1" x14ac:dyDescent="0.2">
      <c r="A385" s="147">
        <v>7224</v>
      </c>
      <c r="B385" s="17"/>
      <c r="C385" s="130" t="s">
        <v>7846</v>
      </c>
      <c r="D385" s="15" t="s">
        <v>2854</v>
      </c>
      <c r="E385" s="15" t="s">
        <v>2871</v>
      </c>
      <c r="F385" s="14" t="s">
        <v>27</v>
      </c>
      <c r="G385" s="14" t="s">
        <v>2872</v>
      </c>
      <c r="H385" s="14" t="s">
        <v>29</v>
      </c>
      <c r="I385" s="15"/>
      <c r="J385" s="15"/>
      <c r="K385" s="15" t="s">
        <v>3813</v>
      </c>
      <c r="L385" s="15" t="s">
        <v>3814</v>
      </c>
      <c r="M385" s="17" t="s">
        <v>630</v>
      </c>
      <c r="N385" s="18" t="s">
        <v>3815</v>
      </c>
      <c r="O385" s="18" t="s">
        <v>6400</v>
      </c>
      <c r="P385" s="19" t="s">
        <v>6401</v>
      </c>
      <c r="Q385" s="18"/>
      <c r="R385" s="19">
        <v>91001</v>
      </c>
      <c r="S385" s="19" t="s">
        <v>3269</v>
      </c>
      <c r="T385" s="20">
        <v>38691</v>
      </c>
    </row>
    <row r="386" spans="1:20" s="16" customFormat="1" ht="18.75" hidden="1" customHeight="1" x14ac:dyDescent="0.2">
      <c r="A386" s="146">
        <v>7225</v>
      </c>
      <c r="B386" s="24" t="s">
        <v>3657</v>
      </c>
      <c r="C386" s="129">
        <v>690505002</v>
      </c>
      <c r="D386" s="22" t="s">
        <v>2854</v>
      </c>
      <c r="E386" s="22" t="s">
        <v>3206</v>
      </c>
      <c r="F386" s="23" t="s">
        <v>27</v>
      </c>
      <c r="G386" s="23" t="s">
        <v>2976</v>
      </c>
      <c r="H386" s="23" t="s">
        <v>29</v>
      </c>
      <c r="I386" s="22"/>
      <c r="J386" s="22"/>
      <c r="K386" s="22" t="s">
        <v>3658</v>
      </c>
      <c r="L386" s="22" t="s">
        <v>3659</v>
      </c>
      <c r="M386" s="24" t="s">
        <v>630</v>
      </c>
      <c r="N386" s="25" t="s">
        <v>3660</v>
      </c>
      <c r="O386" s="25"/>
      <c r="P386" s="26"/>
      <c r="Q386" s="25"/>
      <c r="R386" s="26">
        <v>91001</v>
      </c>
      <c r="S386" s="26" t="s">
        <v>2875</v>
      </c>
      <c r="T386" s="27">
        <v>38695</v>
      </c>
    </row>
    <row r="387" spans="1:20" s="16" customFormat="1" ht="18.75" hidden="1" customHeight="1" x14ac:dyDescent="0.2">
      <c r="A387" s="147">
        <v>7226</v>
      </c>
      <c r="B387" s="17" t="s">
        <v>3007</v>
      </c>
      <c r="C387" s="130">
        <v>692550005</v>
      </c>
      <c r="D387" s="15" t="s">
        <v>2854</v>
      </c>
      <c r="E387" s="15" t="s">
        <v>633</v>
      </c>
      <c r="F387" s="14" t="s">
        <v>27</v>
      </c>
      <c r="G387" s="14" t="s">
        <v>634</v>
      </c>
      <c r="H387" s="14" t="s">
        <v>29</v>
      </c>
      <c r="I387" s="15"/>
      <c r="J387" s="15"/>
      <c r="K387" s="15" t="s">
        <v>3008</v>
      </c>
      <c r="L387" s="15" t="s">
        <v>3010</v>
      </c>
      <c r="M387" s="17" t="s">
        <v>50</v>
      </c>
      <c r="N387" s="18" t="s">
        <v>3014</v>
      </c>
      <c r="O387" s="18"/>
      <c r="P387" s="19" t="s">
        <v>3009</v>
      </c>
      <c r="Q387" s="18"/>
      <c r="R387" s="19">
        <v>91001</v>
      </c>
      <c r="S387" s="19" t="s">
        <v>2875</v>
      </c>
      <c r="T387" s="20">
        <v>38695</v>
      </c>
    </row>
    <row r="388" spans="1:20" s="16" customFormat="1" ht="18.75" hidden="1" customHeight="1" x14ac:dyDescent="0.2">
      <c r="A388" s="147">
        <v>7228</v>
      </c>
      <c r="B388" s="17" t="s">
        <v>3003</v>
      </c>
      <c r="C388" s="130">
        <v>690509008</v>
      </c>
      <c r="D388" s="15" t="s">
        <v>2854</v>
      </c>
      <c r="E388" s="15" t="s">
        <v>633</v>
      </c>
      <c r="F388" s="15" t="s">
        <v>27</v>
      </c>
      <c r="G388" s="14" t="s">
        <v>634</v>
      </c>
      <c r="H388" s="14" t="s">
        <v>29</v>
      </c>
      <c r="I388" s="15"/>
      <c r="J388" s="15"/>
      <c r="K388" s="15" t="s">
        <v>3004</v>
      </c>
      <c r="L388" s="15" t="s">
        <v>3005</v>
      </c>
      <c r="M388" s="17" t="s">
        <v>630</v>
      </c>
      <c r="N388" s="18" t="s">
        <v>3006</v>
      </c>
      <c r="O388" s="18"/>
      <c r="P388" s="19"/>
      <c r="Q388" s="18"/>
      <c r="R388" s="19">
        <v>91001</v>
      </c>
      <c r="S388" s="19" t="s">
        <v>2875</v>
      </c>
      <c r="T388" s="20">
        <v>38700</v>
      </c>
    </row>
    <row r="389" spans="1:20" s="16" customFormat="1" ht="18.75" hidden="1" customHeight="1" x14ac:dyDescent="0.2">
      <c r="A389" s="146">
        <v>7229</v>
      </c>
      <c r="B389" s="24" t="s">
        <v>2956</v>
      </c>
      <c r="C389" s="129">
        <v>690303000</v>
      </c>
      <c r="D389" s="22" t="s">
        <v>2854</v>
      </c>
      <c r="E389" s="22" t="s">
        <v>2871</v>
      </c>
      <c r="F389" s="23" t="s">
        <v>27</v>
      </c>
      <c r="G389" s="23" t="s">
        <v>2872</v>
      </c>
      <c r="H389" s="23" t="s">
        <v>29</v>
      </c>
      <c r="I389" s="22"/>
      <c r="J389" s="22"/>
      <c r="K389" s="22" t="s">
        <v>7136</v>
      </c>
      <c r="L389" s="22" t="s">
        <v>2958</v>
      </c>
      <c r="M389" s="24" t="s">
        <v>6167</v>
      </c>
      <c r="N389" s="25" t="s">
        <v>2960</v>
      </c>
      <c r="O389" s="25" t="s">
        <v>2959</v>
      </c>
      <c r="P389" s="26" t="s">
        <v>2957</v>
      </c>
      <c r="Q389" s="25"/>
      <c r="R389" s="26">
        <v>91001</v>
      </c>
      <c r="S389" s="26" t="s">
        <v>2875</v>
      </c>
      <c r="T389" s="27">
        <v>38700</v>
      </c>
    </row>
    <row r="390" spans="1:20" s="16" customFormat="1" ht="18.75" hidden="1" customHeight="1" x14ac:dyDescent="0.2">
      <c r="A390" s="147">
        <v>7230</v>
      </c>
      <c r="B390" s="17" t="s">
        <v>2881</v>
      </c>
      <c r="C390" s="130">
        <v>690616009</v>
      </c>
      <c r="D390" s="15" t="s">
        <v>2854</v>
      </c>
      <c r="E390" s="15" t="s">
        <v>2882</v>
      </c>
      <c r="F390" s="14" t="s">
        <v>1700</v>
      </c>
      <c r="G390" s="14" t="s">
        <v>2883</v>
      </c>
      <c r="H390" s="14" t="s">
        <v>29</v>
      </c>
      <c r="I390" s="15"/>
      <c r="J390" s="15"/>
      <c r="K390" s="15" t="s">
        <v>2884</v>
      </c>
      <c r="L390" s="15" t="s">
        <v>2885</v>
      </c>
      <c r="M390" s="17" t="s">
        <v>630</v>
      </c>
      <c r="N390" s="18" t="s">
        <v>2886</v>
      </c>
      <c r="O390" s="112"/>
      <c r="P390" s="19"/>
      <c r="Q390" s="18"/>
      <c r="R390" s="19">
        <v>91001</v>
      </c>
      <c r="S390" s="19" t="s">
        <v>2887</v>
      </c>
      <c r="T390" s="20">
        <v>38700</v>
      </c>
    </row>
    <row r="391" spans="1:20" s="16" customFormat="1" ht="18.75" hidden="1" customHeight="1" x14ac:dyDescent="0.2">
      <c r="A391" s="147">
        <v>7231</v>
      </c>
      <c r="B391" s="17" t="s">
        <v>3303</v>
      </c>
      <c r="C391" s="130">
        <v>692555007</v>
      </c>
      <c r="D391" s="15" t="s">
        <v>2854</v>
      </c>
      <c r="E391" s="15" t="s">
        <v>633</v>
      </c>
      <c r="F391" s="14" t="s">
        <v>27</v>
      </c>
      <c r="G391" s="14" t="s">
        <v>634</v>
      </c>
      <c r="H391" s="14" t="s">
        <v>29</v>
      </c>
      <c r="I391" s="15"/>
      <c r="J391" s="15"/>
      <c r="K391" s="15" t="s">
        <v>3304</v>
      </c>
      <c r="L391" s="15" t="s">
        <v>3306</v>
      </c>
      <c r="M391" s="17" t="s">
        <v>50</v>
      </c>
      <c r="N391" s="18" t="s">
        <v>1476</v>
      </c>
      <c r="O391" s="18" t="s">
        <v>3307</v>
      </c>
      <c r="P391" s="19" t="s">
        <v>3305</v>
      </c>
      <c r="Q391" s="18"/>
      <c r="R391" s="19">
        <v>91001</v>
      </c>
      <c r="S391" s="19" t="s">
        <v>2875</v>
      </c>
      <c r="T391" s="20">
        <v>38700</v>
      </c>
    </row>
    <row r="392" spans="1:20" s="16" customFormat="1" ht="18.75" hidden="1" customHeight="1" x14ac:dyDescent="0.2">
      <c r="A392" s="147">
        <v>7232</v>
      </c>
      <c r="B392" s="17" t="s">
        <v>2907</v>
      </c>
      <c r="C392" s="130">
        <v>691601005</v>
      </c>
      <c r="D392" s="15" t="s">
        <v>2854</v>
      </c>
      <c r="E392" s="15" t="s">
        <v>2871</v>
      </c>
      <c r="F392" s="14" t="s">
        <v>27</v>
      </c>
      <c r="G392" s="14" t="s">
        <v>2872</v>
      </c>
      <c r="H392" s="14" t="s">
        <v>29</v>
      </c>
      <c r="I392" s="15"/>
      <c r="J392" s="15"/>
      <c r="K392" s="15" t="s">
        <v>2908</v>
      </c>
      <c r="L392" s="15" t="s">
        <v>2909</v>
      </c>
      <c r="M392" s="17" t="s">
        <v>344</v>
      </c>
      <c r="N392" s="18" t="s">
        <v>2910</v>
      </c>
      <c r="O392" s="18" t="s">
        <v>6624</v>
      </c>
      <c r="P392" s="39" t="s">
        <v>6625</v>
      </c>
      <c r="Q392" s="18"/>
      <c r="R392" s="19">
        <v>91001</v>
      </c>
      <c r="S392" s="19" t="s">
        <v>2875</v>
      </c>
      <c r="T392" s="20">
        <v>38700</v>
      </c>
    </row>
    <row r="393" spans="1:20" s="16" customFormat="1" ht="18.75" hidden="1" customHeight="1" x14ac:dyDescent="0.2">
      <c r="A393" s="147">
        <v>7233</v>
      </c>
      <c r="B393" s="17" t="s">
        <v>3094</v>
      </c>
      <c r="C393" s="130" t="s">
        <v>7831</v>
      </c>
      <c r="D393" s="15" t="s">
        <v>2854</v>
      </c>
      <c r="E393" s="15" t="s">
        <v>633</v>
      </c>
      <c r="F393" s="14" t="s">
        <v>27</v>
      </c>
      <c r="G393" s="14" t="s">
        <v>634</v>
      </c>
      <c r="H393" s="14" t="s">
        <v>29</v>
      </c>
      <c r="I393" s="15"/>
      <c r="J393" s="15"/>
      <c r="K393" s="15" t="s">
        <v>3095</v>
      </c>
      <c r="L393" s="15" t="s">
        <v>3097</v>
      </c>
      <c r="M393" s="15" t="s">
        <v>51</v>
      </c>
      <c r="N393" s="15" t="s">
        <v>3099</v>
      </c>
      <c r="O393" s="15" t="s">
        <v>3098</v>
      </c>
      <c r="P393" s="19" t="s">
        <v>3096</v>
      </c>
      <c r="Q393" s="18"/>
      <c r="R393" s="19">
        <v>91001</v>
      </c>
      <c r="S393" s="19" t="s">
        <v>2906</v>
      </c>
      <c r="T393" s="20">
        <v>38705</v>
      </c>
    </row>
    <row r="394" spans="1:20" s="16" customFormat="1" ht="18.75" hidden="1" customHeight="1" x14ac:dyDescent="0.2">
      <c r="A394" s="147">
        <v>7234</v>
      </c>
      <c r="B394" s="17" t="s">
        <v>3502</v>
      </c>
      <c r="C394" s="130">
        <v>691109003</v>
      </c>
      <c r="D394" s="15" t="s">
        <v>2854</v>
      </c>
      <c r="E394" s="15" t="s">
        <v>2871</v>
      </c>
      <c r="F394" s="14" t="s">
        <v>27</v>
      </c>
      <c r="G394" s="14" t="s">
        <v>2872</v>
      </c>
      <c r="H394" s="14" t="s">
        <v>29</v>
      </c>
      <c r="I394" s="15"/>
      <c r="J394" s="15"/>
      <c r="K394" s="15" t="s">
        <v>3503</v>
      </c>
      <c r="L394" s="15" t="s">
        <v>3505</v>
      </c>
      <c r="M394" s="17" t="s">
        <v>6171</v>
      </c>
      <c r="N394" s="18" t="s">
        <v>3507</v>
      </c>
      <c r="O394" s="18" t="s">
        <v>3506</v>
      </c>
      <c r="P394" s="19" t="s">
        <v>3504</v>
      </c>
      <c r="Q394" s="18"/>
      <c r="R394" s="19">
        <v>91001</v>
      </c>
      <c r="S394" s="19" t="s">
        <v>2875</v>
      </c>
      <c r="T394" s="20">
        <v>38709</v>
      </c>
    </row>
    <row r="395" spans="1:20" s="16" customFormat="1" ht="18.75" hidden="1" customHeight="1" x14ac:dyDescent="0.2">
      <c r="A395" s="147">
        <v>7235</v>
      </c>
      <c r="B395" s="17" t="s">
        <v>3469</v>
      </c>
      <c r="C395" s="130">
        <v>690802007</v>
      </c>
      <c r="D395" s="15" t="s">
        <v>2854</v>
      </c>
      <c r="E395" s="15" t="s">
        <v>2871</v>
      </c>
      <c r="F395" s="14" t="s">
        <v>27</v>
      </c>
      <c r="G395" s="14" t="s">
        <v>2872</v>
      </c>
      <c r="H395" s="14" t="s">
        <v>29</v>
      </c>
      <c r="I395" s="15"/>
      <c r="J395" s="15"/>
      <c r="K395" s="15" t="s">
        <v>3470</v>
      </c>
      <c r="L395" s="15" t="s">
        <v>3471</v>
      </c>
      <c r="M395" s="17" t="s">
        <v>6170</v>
      </c>
      <c r="N395" s="18" t="s">
        <v>3473</v>
      </c>
      <c r="O395" s="18" t="s">
        <v>3472</v>
      </c>
      <c r="P395" s="19"/>
      <c r="Q395" s="18"/>
      <c r="R395" s="19">
        <v>91001</v>
      </c>
      <c r="S395" s="19" t="s">
        <v>2875</v>
      </c>
      <c r="T395" s="20">
        <v>38712</v>
      </c>
    </row>
    <row r="396" spans="1:20" s="16" customFormat="1" ht="18.75" hidden="1" customHeight="1" x14ac:dyDescent="0.2">
      <c r="A396" s="146">
        <v>7236</v>
      </c>
      <c r="B396" s="24" t="s">
        <v>3311</v>
      </c>
      <c r="C396" s="129">
        <v>690719002</v>
      </c>
      <c r="D396" s="22" t="s">
        <v>2854</v>
      </c>
      <c r="E396" s="22" t="s">
        <v>2871</v>
      </c>
      <c r="F396" s="23" t="s">
        <v>27</v>
      </c>
      <c r="G396" s="23" t="s">
        <v>2872</v>
      </c>
      <c r="H396" s="23" t="s">
        <v>29</v>
      </c>
      <c r="I396" s="22"/>
      <c r="J396" s="22"/>
      <c r="K396" s="22" t="s">
        <v>3312</v>
      </c>
      <c r="L396" s="22" t="s">
        <v>3313</v>
      </c>
      <c r="M396" s="24" t="s">
        <v>50</v>
      </c>
      <c r="N396" s="25" t="s">
        <v>3315</v>
      </c>
      <c r="O396" s="25" t="s">
        <v>3314</v>
      </c>
      <c r="P396" s="26"/>
      <c r="Q396" s="25"/>
      <c r="R396" s="26">
        <v>91001</v>
      </c>
      <c r="S396" s="26" t="s">
        <v>2875</v>
      </c>
      <c r="T396" s="27">
        <v>38712</v>
      </c>
    </row>
    <row r="397" spans="1:20" s="16" customFormat="1" ht="18.75" hidden="1" customHeight="1" x14ac:dyDescent="0.2">
      <c r="A397" s="146">
        <v>7237</v>
      </c>
      <c r="B397" s="24" t="s">
        <v>3409</v>
      </c>
      <c r="C397" s="129">
        <v>690911000</v>
      </c>
      <c r="D397" s="22" t="s">
        <v>2854</v>
      </c>
      <c r="E397" s="22" t="s">
        <v>2871</v>
      </c>
      <c r="F397" s="22" t="s">
        <v>27</v>
      </c>
      <c r="G397" s="23" t="s">
        <v>2872</v>
      </c>
      <c r="H397" s="23" t="s">
        <v>29</v>
      </c>
      <c r="I397" s="22"/>
      <c r="J397" s="22"/>
      <c r="K397" s="22" t="s">
        <v>3410</v>
      </c>
      <c r="L397" s="22" t="s">
        <v>3411</v>
      </c>
      <c r="M397" s="24" t="s">
        <v>6170</v>
      </c>
      <c r="N397" s="25" t="s">
        <v>3412</v>
      </c>
      <c r="O397" s="25"/>
      <c r="P397" s="26"/>
      <c r="Q397" s="25"/>
      <c r="R397" s="26">
        <v>91001</v>
      </c>
      <c r="S397" s="26" t="s">
        <v>3413</v>
      </c>
      <c r="T397" s="27">
        <v>38712</v>
      </c>
    </row>
    <row r="398" spans="1:20" s="16" customFormat="1" ht="18.75" hidden="1" customHeight="1" x14ac:dyDescent="0.2">
      <c r="A398" s="146">
        <v>7238</v>
      </c>
      <c r="B398" s="24" t="s">
        <v>4597</v>
      </c>
      <c r="C398" s="129">
        <v>652167306</v>
      </c>
      <c r="D398" s="22" t="s">
        <v>4263</v>
      </c>
      <c r="E398" s="22" t="s">
        <v>4598</v>
      </c>
      <c r="F398" s="23" t="s">
        <v>4599</v>
      </c>
      <c r="G398" s="23" t="s">
        <v>4600</v>
      </c>
      <c r="H398" s="23" t="s">
        <v>4601</v>
      </c>
      <c r="I398" s="22" t="s">
        <v>135</v>
      </c>
      <c r="J398" s="22" t="s">
        <v>135</v>
      </c>
      <c r="K398" s="22" t="s">
        <v>4602</v>
      </c>
      <c r="L398" s="22" t="s">
        <v>4603</v>
      </c>
      <c r="M398" s="24" t="s">
        <v>50</v>
      </c>
      <c r="N398" s="25" t="s">
        <v>4604</v>
      </c>
      <c r="O398" s="25"/>
      <c r="P398" s="26"/>
      <c r="Q398" s="25"/>
      <c r="R398" s="26" t="s">
        <v>419</v>
      </c>
      <c r="S398" s="26" t="s">
        <v>4605</v>
      </c>
      <c r="T398" s="27">
        <v>38713</v>
      </c>
    </row>
    <row r="399" spans="1:20" s="16" customFormat="1" ht="18.75" hidden="1" customHeight="1" x14ac:dyDescent="0.2">
      <c r="A399" s="147">
        <v>7239</v>
      </c>
      <c r="B399" s="17" t="s">
        <v>3885</v>
      </c>
      <c r="C399" s="130">
        <v>691906000</v>
      </c>
      <c r="D399" s="15" t="s">
        <v>2854</v>
      </c>
      <c r="E399" s="15" t="s">
        <v>3886</v>
      </c>
      <c r="F399" s="14" t="s">
        <v>27</v>
      </c>
      <c r="G399" s="14" t="s">
        <v>634</v>
      </c>
      <c r="H399" s="15"/>
      <c r="I399" s="15"/>
      <c r="J399" s="15"/>
      <c r="K399" s="14" t="s">
        <v>3887</v>
      </c>
      <c r="L399" s="15" t="s">
        <v>3889</v>
      </c>
      <c r="M399" s="17" t="s">
        <v>51</v>
      </c>
      <c r="N399" s="18" t="s">
        <v>3891</v>
      </c>
      <c r="O399" s="18" t="s">
        <v>3890</v>
      </c>
      <c r="P399" s="19" t="s">
        <v>3888</v>
      </c>
      <c r="Q399" s="18"/>
      <c r="R399" s="19">
        <v>91001</v>
      </c>
      <c r="S399" s="19" t="s">
        <v>620</v>
      </c>
      <c r="T399" s="20">
        <v>38714</v>
      </c>
    </row>
    <row r="400" spans="1:20" s="16" customFormat="1" ht="18.75" hidden="1" customHeight="1" x14ac:dyDescent="0.2">
      <c r="A400" s="147">
        <v>7240</v>
      </c>
      <c r="B400" s="17" t="s">
        <v>2998</v>
      </c>
      <c r="C400" s="130">
        <v>691204006</v>
      </c>
      <c r="D400" s="15" t="s">
        <v>2854</v>
      </c>
      <c r="E400" s="15" t="s">
        <v>2871</v>
      </c>
      <c r="F400" s="14" t="s">
        <v>27</v>
      </c>
      <c r="G400" s="14" t="s">
        <v>2872</v>
      </c>
      <c r="H400" s="14" t="s">
        <v>29</v>
      </c>
      <c r="I400" s="15"/>
      <c r="J400" s="15"/>
      <c r="K400" s="15" t="s">
        <v>2999</v>
      </c>
      <c r="L400" s="15" t="s">
        <v>3000</v>
      </c>
      <c r="M400" s="17" t="s">
        <v>6171</v>
      </c>
      <c r="N400" s="18" t="s">
        <v>3002</v>
      </c>
      <c r="O400" s="15" t="s">
        <v>3001</v>
      </c>
      <c r="P400" s="19"/>
      <c r="Q400" s="18"/>
      <c r="R400" s="19">
        <v>91001</v>
      </c>
      <c r="S400" s="19" t="s">
        <v>2875</v>
      </c>
      <c r="T400" s="20">
        <v>38714</v>
      </c>
    </row>
    <row r="401" spans="1:20" s="16" customFormat="1" ht="18.75" hidden="1" customHeight="1" x14ac:dyDescent="0.2">
      <c r="A401" s="146">
        <v>7241</v>
      </c>
      <c r="B401" s="24" t="s">
        <v>4617</v>
      </c>
      <c r="C401" s="129">
        <v>757565005</v>
      </c>
      <c r="D401" s="22" t="s">
        <v>4263</v>
      </c>
      <c r="E401" s="22" t="s">
        <v>4618</v>
      </c>
      <c r="F401" s="23" t="s">
        <v>4619</v>
      </c>
      <c r="G401" s="23" t="s">
        <v>4620</v>
      </c>
      <c r="H401" s="23" t="s">
        <v>4621</v>
      </c>
      <c r="I401" s="22" t="s">
        <v>135</v>
      </c>
      <c r="J401" s="22" t="s">
        <v>4622</v>
      </c>
      <c r="K401" s="22" t="s">
        <v>4623</v>
      </c>
      <c r="L401" s="22" t="s">
        <v>4624</v>
      </c>
      <c r="M401" s="24" t="s">
        <v>50</v>
      </c>
      <c r="N401" s="25" t="s">
        <v>671</v>
      </c>
      <c r="O401" s="25"/>
      <c r="P401" s="26"/>
      <c r="Q401" s="25"/>
      <c r="R401" s="26" t="s">
        <v>419</v>
      </c>
      <c r="S401" s="26" t="s">
        <v>4625</v>
      </c>
      <c r="T401" s="27">
        <v>38715</v>
      </c>
    </row>
    <row r="402" spans="1:20" s="16" customFormat="1" ht="18.75" hidden="1" customHeight="1" x14ac:dyDescent="0.2">
      <c r="A402" s="146">
        <v>7242</v>
      </c>
      <c r="B402" s="23" t="s">
        <v>546</v>
      </c>
      <c r="C402" s="129">
        <v>654624909</v>
      </c>
      <c r="D402" s="22" t="s">
        <v>81</v>
      </c>
      <c r="E402" s="22" t="s">
        <v>547</v>
      </c>
      <c r="F402" s="23" t="s">
        <v>548</v>
      </c>
      <c r="G402" s="23" t="s">
        <v>549</v>
      </c>
      <c r="H402" s="23" t="s">
        <v>550</v>
      </c>
      <c r="I402" s="22" t="s">
        <v>551</v>
      </c>
      <c r="J402" s="22" t="s">
        <v>552</v>
      </c>
      <c r="K402" s="22" t="s">
        <v>553</v>
      </c>
      <c r="L402" s="22" t="s">
        <v>554</v>
      </c>
      <c r="M402" s="24" t="s">
        <v>50</v>
      </c>
      <c r="N402" s="25" t="s">
        <v>280</v>
      </c>
      <c r="O402" s="25"/>
      <c r="P402" s="26"/>
      <c r="Q402" s="25"/>
      <c r="R402" s="26" t="s">
        <v>555</v>
      </c>
      <c r="S402" s="26" t="s">
        <v>556</v>
      </c>
      <c r="T402" s="27">
        <v>38720</v>
      </c>
    </row>
    <row r="403" spans="1:20" s="16" customFormat="1" ht="18.75" hidden="1" customHeight="1" x14ac:dyDescent="0.2">
      <c r="A403" s="147">
        <v>7243</v>
      </c>
      <c r="B403" s="17" t="s">
        <v>3977</v>
      </c>
      <c r="C403" s="130">
        <v>692648005</v>
      </c>
      <c r="D403" s="15" t="s">
        <v>2854</v>
      </c>
      <c r="E403" s="15" t="s">
        <v>2871</v>
      </c>
      <c r="F403" s="14" t="s">
        <v>27</v>
      </c>
      <c r="G403" s="14" t="s">
        <v>2872</v>
      </c>
      <c r="H403" s="14" t="s">
        <v>29</v>
      </c>
      <c r="I403" s="15"/>
      <c r="J403" s="15"/>
      <c r="K403" s="15" t="s">
        <v>3978</v>
      </c>
      <c r="L403" s="15" t="s">
        <v>3979</v>
      </c>
      <c r="M403" s="17" t="s">
        <v>344</v>
      </c>
      <c r="N403" s="18" t="s">
        <v>3981</v>
      </c>
      <c r="O403" s="18" t="s">
        <v>3980</v>
      </c>
      <c r="P403" s="19"/>
      <c r="Q403" s="18"/>
      <c r="R403" s="19">
        <v>91001</v>
      </c>
      <c r="S403" s="19" t="s">
        <v>2875</v>
      </c>
      <c r="T403" s="20">
        <v>38722</v>
      </c>
    </row>
    <row r="404" spans="1:20" s="16" customFormat="1" ht="18.75" hidden="1" customHeight="1" x14ac:dyDescent="0.2">
      <c r="A404" s="147">
        <v>7244</v>
      </c>
      <c r="B404" s="17" t="s">
        <v>3025</v>
      </c>
      <c r="C404" s="130">
        <v>690907003</v>
      </c>
      <c r="D404" s="15" t="s">
        <v>2854</v>
      </c>
      <c r="E404" s="15" t="s">
        <v>2871</v>
      </c>
      <c r="F404" s="14" t="s">
        <v>27</v>
      </c>
      <c r="G404" s="14" t="s">
        <v>2872</v>
      </c>
      <c r="H404" s="14" t="s">
        <v>29</v>
      </c>
      <c r="I404" s="15"/>
      <c r="J404" s="15"/>
      <c r="K404" s="15" t="s">
        <v>3026</v>
      </c>
      <c r="L404" s="15" t="s">
        <v>3027</v>
      </c>
      <c r="M404" s="17" t="s">
        <v>6170</v>
      </c>
      <c r="N404" s="18" t="s">
        <v>3028</v>
      </c>
      <c r="O404" s="18"/>
      <c r="P404" s="19"/>
      <c r="Q404" s="18"/>
      <c r="R404" s="19">
        <v>91001</v>
      </c>
      <c r="S404" s="19" t="s">
        <v>2875</v>
      </c>
      <c r="T404" s="20">
        <v>38722</v>
      </c>
    </row>
    <row r="405" spans="1:20" s="16" customFormat="1" ht="18.75" hidden="1" customHeight="1" x14ac:dyDescent="0.2">
      <c r="A405" s="147">
        <v>7245</v>
      </c>
      <c r="B405" s="17" t="s">
        <v>3629</v>
      </c>
      <c r="C405" s="130">
        <v>692549007</v>
      </c>
      <c r="D405" s="15" t="s">
        <v>2854</v>
      </c>
      <c r="E405" s="15" t="s">
        <v>2871</v>
      </c>
      <c r="F405" s="14" t="s">
        <v>27</v>
      </c>
      <c r="G405" s="14" t="s">
        <v>2872</v>
      </c>
      <c r="H405" s="14" t="s">
        <v>29</v>
      </c>
      <c r="I405" s="15"/>
      <c r="J405" s="15"/>
      <c r="K405" s="15" t="s">
        <v>3630</v>
      </c>
      <c r="L405" s="15" t="s">
        <v>3631</v>
      </c>
      <c r="M405" s="17" t="s">
        <v>50</v>
      </c>
      <c r="N405" s="18" t="s">
        <v>921</v>
      </c>
      <c r="O405" s="18" t="s">
        <v>3632</v>
      </c>
      <c r="P405" s="19"/>
      <c r="Q405" s="18"/>
      <c r="R405" s="15">
        <v>91001</v>
      </c>
      <c r="S405" s="19" t="s">
        <v>2949</v>
      </c>
      <c r="T405" s="20">
        <v>38722</v>
      </c>
    </row>
    <row r="406" spans="1:20" s="16" customFormat="1" ht="18.75" hidden="1" customHeight="1" x14ac:dyDescent="0.2">
      <c r="A406" s="147">
        <v>7246</v>
      </c>
      <c r="B406" s="17" t="s">
        <v>3856</v>
      </c>
      <c r="C406" s="130">
        <v>690813009</v>
      </c>
      <c r="D406" s="15" t="s">
        <v>2854</v>
      </c>
      <c r="E406" s="15" t="s">
        <v>2882</v>
      </c>
      <c r="F406" s="14" t="s">
        <v>2882</v>
      </c>
      <c r="G406" s="14" t="s">
        <v>2883</v>
      </c>
      <c r="H406" s="14" t="s">
        <v>29</v>
      </c>
      <c r="I406" s="15"/>
      <c r="J406" s="15"/>
      <c r="K406" s="15" t="s">
        <v>3857</v>
      </c>
      <c r="L406" s="15" t="s">
        <v>3858</v>
      </c>
      <c r="M406" s="17" t="s">
        <v>6170</v>
      </c>
      <c r="N406" s="18" t="s">
        <v>3860</v>
      </c>
      <c r="O406" s="18" t="s">
        <v>3859</v>
      </c>
      <c r="P406" s="19"/>
      <c r="Q406" s="18"/>
      <c r="R406" s="19">
        <v>91001</v>
      </c>
      <c r="S406" s="19" t="s">
        <v>3269</v>
      </c>
      <c r="T406" s="20">
        <v>38722</v>
      </c>
    </row>
    <row r="407" spans="1:20" s="16" customFormat="1" ht="18.75" hidden="1" customHeight="1" x14ac:dyDescent="0.2">
      <c r="A407" s="147">
        <v>7247</v>
      </c>
      <c r="B407" s="17" t="s">
        <v>2894</v>
      </c>
      <c r="C407" s="130">
        <v>690404001</v>
      </c>
      <c r="D407" s="15" t="s">
        <v>2854</v>
      </c>
      <c r="E407" s="15" t="s">
        <v>2882</v>
      </c>
      <c r="F407" s="14" t="s">
        <v>1700</v>
      </c>
      <c r="G407" s="14" t="s">
        <v>2883</v>
      </c>
      <c r="H407" s="14" t="s">
        <v>29</v>
      </c>
      <c r="I407" s="15"/>
      <c r="J407" s="15"/>
      <c r="K407" s="15" t="s">
        <v>2895</v>
      </c>
      <c r="L407" s="15" t="s">
        <v>2896</v>
      </c>
      <c r="M407" s="17" t="s">
        <v>6169</v>
      </c>
      <c r="N407" s="18" t="s">
        <v>2897</v>
      </c>
      <c r="O407" s="18"/>
      <c r="P407" s="19"/>
      <c r="Q407" s="18"/>
      <c r="R407" s="19">
        <v>91001</v>
      </c>
      <c r="S407" s="19" t="s">
        <v>607</v>
      </c>
      <c r="T407" s="20">
        <v>38722</v>
      </c>
    </row>
    <row r="408" spans="1:20" s="16" customFormat="1" ht="18.75" hidden="1" customHeight="1" x14ac:dyDescent="0.2">
      <c r="A408" s="147">
        <v>7248</v>
      </c>
      <c r="B408" s="17" t="s">
        <v>3090</v>
      </c>
      <c r="C408" s="130">
        <v>690715007</v>
      </c>
      <c r="D408" s="15" t="s">
        <v>2854</v>
      </c>
      <c r="E408" s="15" t="s">
        <v>2871</v>
      </c>
      <c r="F408" s="14" t="s">
        <v>27</v>
      </c>
      <c r="G408" s="14" t="s">
        <v>2872</v>
      </c>
      <c r="H408" s="14" t="s">
        <v>29</v>
      </c>
      <c r="I408" s="15"/>
      <c r="J408" s="15"/>
      <c r="K408" s="15" t="s">
        <v>3091</v>
      </c>
      <c r="L408" s="15" t="s">
        <v>3092</v>
      </c>
      <c r="M408" s="17" t="s">
        <v>50</v>
      </c>
      <c r="N408" s="18"/>
      <c r="O408" s="18" t="s">
        <v>3093</v>
      </c>
      <c r="P408" s="19"/>
      <c r="Q408" s="18"/>
      <c r="R408" s="19">
        <v>91001</v>
      </c>
      <c r="S408" s="19" t="s">
        <v>2875</v>
      </c>
      <c r="T408" s="20">
        <v>38722</v>
      </c>
    </row>
    <row r="409" spans="1:20" s="16" customFormat="1" ht="18.75" hidden="1" customHeight="1" x14ac:dyDescent="0.2">
      <c r="A409" s="146">
        <v>7249</v>
      </c>
      <c r="B409" s="24" t="s">
        <v>3264</v>
      </c>
      <c r="C409" s="129" t="s">
        <v>7839</v>
      </c>
      <c r="D409" s="22" t="s">
        <v>2854</v>
      </c>
      <c r="E409" s="22" t="s">
        <v>2871</v>
      </c>
      <c r="F409" s="23" t="s">
        <v>27</v>
      </c>
      <c r="G409" s="23" t="s">
        <v>2872</v>
      </c>
      <c r="H409" s="23" t="s">
        <v>29</v>
      </c>
      <c r="I409" s="22"/>
      <c r="J409" s="22"/>
      <c r="K409" s="22" t="s">
        <v>3265</v>
      </c>
      <c r="L409" s="22" t="s">
        <v>3266</v>
      </c>
      <c r="M409" s="24" t="s">
        <v>6171</v>
      </c>
      <c r="N409" s="25" t="s">
        <v>3268</v>
      </c>
      <c r="O409" s="25" t="s">
        <v>3267</v>
      </c>
      <c r="P409" s="26"/>
      <c r="Q409" s="25"/>
      <c r="R409" s="26">
        <v>91001</v>
      </c>
      <c r="S409" s="26" t="s">
        <v>3269</v>
      </c>
      <c r="T409" s="27">
        <v>38722</v>
      </c>
    </row>
    <row r="410" spans="1:20" s="16" customFormat="1" ht="18.75" hidden="1" customHeight="1" x14ac:dyDescent="0.2">
      <c r="A410" s="147">
        <v>7250</v>
      </c>
      <c r="B410" s="17" t="s">
        <v>3805</v>
      </c>
      <c r="C410" s="130">
        <v>690817004</v>
      </c>
      <c r="D410" s="15" t="s">
        <v>2854</v>
      </c>
      <c r="E410" s="15" t="s">
        <v>2871</v>
      </c>
      <c r="F410" s="14" t="s">
        <v>27</v>
      </c>
      <c r="G410" s="14" t="s">
        <v>2872</v>
      </c>
      <c r="H410" s="14" t="s">
        <v>29</v>
      </c>
      <c r="I410" s="15"/>
      <c r="J410" s="15"/>
      <c r="K410" s="15" t="s">
        <v>3806</v>
      </c>
      <c r="L410" s="15" t="s">
        <v>3808</v>
      </c>
      <c r="M410" s="17" t="s">
        <v>6170</v>
      </c>
      <c r="N410" s="18" t="s">
        <v>2219</v>
      </c>
      <c r="O410" s="18" t="s">
        <v>3809</v>
      </c>
      <c r="P410" s="19" t="s">
        <v>3807</v>
      </c>
      <c r="Q410" s="18"/>
      <c r="R410" s="19">
        <v>91001</v>
      </c>
      <c r="S410" s="19" t="s">
        <v>2875</v>
      </c>
      <c r="T410" s="20">
        <v>38722</v>
      </c>
    </row>
    <row r="411" spans="1:20" s="16" customFormat="1" ht="18.75" hidden="1" customHeight="1" x14ac:dyDescent="0.2">
      <c r="A411" s="147">
        <v>7251</v>
      </c>
      <c r="B411" s="17" t="s">
        <v>3047</v>
      </c>
      <c r="C411" s="130">
        <v>691409007</v>
      </c>
      <c r="D411" s="15" t="s">
        <v>2854</v>
      </c>
      <c r="E411" s="15" t="s">
        <v>2871</v>
      </c>
      <c r="F411" s="14" t="s">
        <v>27</v>
      </c>
      <c r="G411" s="14" t="s">
        <v>2872</v>
      </c>
      <c r="H411" s="14" t="s">
        <v>29</v>
      </c>
      <c r="I411" s="15"/>
      <c r="J411" s="15"/>
      <c r="K411" s="15" t="s">
        <v>3048</v>
      </c>
      <c r="L411" s="15" t="s">
        <v>6195</v>
      </c>
      <c r="M411" s="17" t="s">
        <v>6168</v>
      </c>
      <c r="N411" s="18" t="s">
        <v>3050</v>
      </c>
      <c r="O411" s="18" t="s">
        <v>3049</v>
      </c>
      <c r="P411" s="19"/>
      <c r="Q411" s="18"/>
      <c r="R411" s="19">
        <v>91001</v>
      </c>
      <c r="S411" s="19" t="s">
        <v>3051</v>
      </c>
      <c r="T411" s="20">
        <v>38723</v>
      </c>
    </row>
    <row r="412" spans="1:20" s="16" customFormat="1" ht="18.75" hidden="1" customHeight="1" x14ac:dyDescent="0.2">
      <c r="A412" s="147">
        <v>7252</v>
      </c>
      <c r="B412" s="17" t="s">
        <v>3543</v>
      </c>
      <c r="C412" s="130">
        <v>691707008</v>
      </c>
      <c r="D412" s="15" t="s">
        <v>2854</v>
      </c>
      <c r="E412" s="15" t="s">
        <v>2871</v>
      </c>
      <c r="F412" s="14" t="s">
        <v>27</v>
      </c>
      <c r="G412" s="14" t="s">
        <v>2872</v>
      </c>
      <c r="H412" s="14" t="s">
        <v>29</v>
      </c>
      <c r="I412" s="15"/>
      <c r="J412" s="15"/>
      <c r="K412" s="15" t="s">
        <v>3544</v>
      </c>
      <c r="L412" s="15" t="s">
        <v>3546</v>
      </c>
      <c r="M412" s="17" t="s">
        <v>344</v>
      </c>
      <c r="N412" s="18" t="s">
        <v>3548</v>
      </c>
      <c r="O412" s="18" t="s">
        <v>3547</v>
      </c>
      <c r="P412" s="19" t="s">
        <v>3545</v>
      </c>
      <c r="Q412" s="18"/>
      <c r="R412" s="19">
        <v>91001</v>
      </c>
      <c r="S412" s="19" t="s">
        <v>3269</v>
      </c>
      <c r="T412" s="20">
        <v>38723</v>
      </c>
    </row>
    <row r="413" spans="1:20" s="16" customFormat="1" ht="18.75" hidden="1" customHeight="1" x14ac:dyDescent="0.2">
      <c r="A413" s="147">
        <v>7253</v>
      </c>
      <c r="B413" s="17" t="s">
        <v>3177</v>
      </c>
      <c r="C413" s="130">
        <v>691001008</v>
      </c>
      <c r="D413" s="15" t="s">
        <v>2854</v>
      </c>
      <c r="E413" s="15" t="s">
        <v>2871</v>
      </c>
      <c r="F413" s="14" t="s">
        <v>27</v>
      </c>
      <c r="G413" s="14" t="s">
        <v>2872</v>
      </c>
      <c r="H413" s="14" t="s">
        <v>29</v>
      </c>
      <c r="I413" s="15"/>
      <c r="J413" s="15"/>
      <c r="K413" s="15" t="s">
        <v>3178</v>
      </c>
      <c r="L413" s="15" t="s">
        <v>3180</v>
      </c>
      <c r="M413" s="17" t="s">
        <v>6171</v>
      </c>
      <c r="N413" s="18" t="s">
        <v>1325</v>
      </c>
      <c r="O413" s="18" t="s">
        <v>6325</v>
      </c>
      <c r="P413" s="19" t="s">
        <v>3179</v>
      </c>
      <c r="Q413" s="18"/>
      <c r="R413" s="19">
        <v>91001</v>
      </c>
      <c r="S413" s="19" t="s">
        <v>2906</v>
      </c>
      <c r="T413" s="20">
        <v>38723</v>
      </c>
    </row>
    <row r="414" spans="1:20" s="16" customFormat="1" ht="18.75" hidden="1" customHeight="1" x14ac:dyDescent="0.2">
      <c r="A414" s="147">
        <v>7254</v>
      </c>
      <c r="B414" s="17" t="s">
        <v>3991</v>
      </c>
      <c r="C414" s="130">
        <v>690906007</v>
      </c>
      <c r="D414" s="15" t="s">
        <v>2854</v>
      </c>
      <c r="E414" s="15" t="s">
        <v>2871</v>
      </c>
      <c r="F414" s="14" t="s">
        <v>27</v>
      </c>
      <c r="G414" s="14" t="s">
        <v>2872</v>
      </c>
      <c r="H414" s="14" t="s">
        <v>29</v>
      </c>
      <c r="I414" s="15"/>
      <c r="J414" s="15"/>
      <c r="K414" s="15" t="s">
        <v>3992</v>
      </c>
      <c r="L414" s="15" t="s">
        <v>3993</v>
      </c>
      <c r="M414" s="17" t="s">
        <v>6170</v>
      </c>
      <c r="N414" s="18" t="s">
        <v>3995</v>
      </c>
      <c r="O414" s="18" t="s">
        <v>3994</v>
      </c>
      <c r="P414" s="19"/>
      <c r="Q414" s="18"/>
      <c r="R414" s="19" t="s">
        <v>3995</v>
      </c>
      <c r="S414" s="19" t="s">
        <v>2906</v>
      </c>
      <c r="T414" s="20">
        <v>38729</v>
      </c>
    </row>
    <row r="415" spans="1:20" s="16" customFormat="1" ht="18.75" hidden="1" customHeight="1" x14ac:dyDescent="0.2">
      <c r="A415" s="147">
        <v>7255</v>
      </c>
      <c r="B415" s="17" t="s">
        <v>3387</v>
      </c>
      <c r="C415" s="130">
        <v>691901009</v>
      </c>
      <c r="D415" s="15" t="s">
        <v>2854</v>
      </c>
      <c r="E415" s="15" t="s">
        <v>2871</v>
      </c>
      <c r="F415" s="14" t="s">
        <v>27</v>
      </c>
      <c r="G415" s="14" t="s">
        <v>2872</v>
      </c>
      <c r="H415" s="14" t="s">
        <v>29</v>
      </c>
      <c r="I415" s="15"/>
      <c r="J415" s="15"/>
      <c r="K415" s="15" t="s">
        <v>3388</v>
      </c>
      <c r="L415" s="15" t="s">
        <v>3391</v>
      </c>
      <c r="M415" s="17" t="s">
        <v>51</v>
      </c>
      <c r="N415" s="18" t="s">
        <v>3390</v>
      </c>
      <c r="O415" s="18" t="s">
        <v>3389</v>
      </c>
      <c r="P415" s="19"/>
      <c r="Q415" s="18"/>
      <c r="R415" s="19">
        <v>91001</v>
      </c>
      <c r="S415" s="19" t="s">
        <v>2875</v>
      </c>
      <c r="T415" s="20">
        <v>38729</v>
      </c>
    </row>
    <row r="416" spans="1:20" s="16" customFormat="1" ht="18.75" hidden="1" customHeight="1" x14ac:dyDescent="0.2">
      <c r="A416" s="147">
        <v>7256</v>
      </c>
      <c r="B416" s="17" t="s">
        <v>4009</v>
      </c>
      <c r="C416" s="130">
        <v>692539001</v>
      </c>
      <c r="D416" s="15" t="s">
        <v>2854</v>
      </c>
      <c r="E416" s="15" t="s">
        <v>2871</v>
      </c>
      <c r="F416" s="14" t="s">
        <v>27</v>
      </c>
      <c r="G416" s="14" t="s">
        <v>2872</v>
      </c>
      <c r="H416" s="14" t="s">
        <v>29</v>
      </c>
      <c r="I416" s="15"/>
      <c r="J416" s="15"/>
      <c r="K416" s="15" t="s">
        <v>4010</v>
      </c>
      <c r="L416" s="15" t="s">
        <v>4011</v>
      </c>
      <c r="M416" s="17" t="s">
        <v>50</v>
      </c>
      <c r="N416" s="18" t="s">
        <v>4013</v>
      </c>
      <c r="O416" s="18" t="s">
        <v>4012</v>
      </c>
      <c r="P416" s="19"/>
      <c r="Q416" s="18"/>
      <c r="R416" s="19">
        <v>91001</v>
      </c>
      <c r="S416" s="19" t="s">
        <v>2887</v>
      </c>
      <c r="T416" s="20">
        <v>38729</v>
      </c>
    </row>
    <row r="417" spans="1:20" s="16" customFormat="1" ht="18.75" hidden="1" customHeight="1" x14ac:dyDescent="0.2">
      <c r="A417" s="146">
        <v>7257</v>
      </c>
      <c r="B417" s="24" t="s">
        <v>3396</v>
      </c>
      <c r="C417" s="129">
        <v>691005003</v>
      </c>
      <c r="D417" s="22" t="s">
        <v>2854</v>
      </c>
      <c r="E417" s="22" t="s">
        <v>2882</v>
      </c>
      <c r="F417" s="23" t="s">
        <v>1700</v>
      </c>
      <c r="G417" s="23" t="s">
        <v>2883</v>
      </c>
      <c r="H417" s="23" t="s">
        <v>29</v>
      </c>
      <c r="I417" s="22"/>
      <c r="J417" s="22"/>
      <c r="K417" s="22" t="s">
        <v>3397</v>
      </c>
      <c r="L417" s="22" t="s">
        <v>3398</v>
      </c>
      <c r="M417" s="24" t="s">
        <v>6171</v>
      </c>
      <c r="N417" s="25" t="s">
        <v>3399</v>
      </c>
      <c r="O417" s="25"/>
      <c r="P417" s="26"/>
      <c r="Q417" s="25"/>
      <c r="R417" s="26">
        <v>91001</v>
      </c>
      <c r="S417" s="26" t="s">
        <v>2875</v>
      </c>
      <c r="T417" s="27">
        <v>38729</v>
      </c>
    </row>
    <row r="418" spans="1:20" s="16" customFormat="1" ht="18.75" hidden="1" customHeight="1" x14ac:dyDescent="0.2">
      <c r="A418" s="146">
        <v>7258</v>
      </c>
      <c r="B418" s="24" t="s">
        <v>4044</v>
      </c>
      <c r="C418" s="129">
        <v>691003000</v>
      </c>
      <c r="D418" s="22" t="s">
        <v>2854</v>
      </c>
      <c r="E418" s="22" t="s">
        <v>2882</v>
      </c>
      <c r="F418" s="23" t="s">
        <v>1700</v>
      </c>
      <c r="G418" s="23" t="s">
        <v>2883</v>
      </c>
      <c r="H418" s="23" t="s">
        <v>29</v>
      </c>
      <c r="I418" s="22"/>
      <c r="J418" s="22"/>
      <c r="K418" s="22" t="s">
        <v>4045</v>
      </c>
      <c r="L418" s="22" t="s">
        <v>4046</v>
      </c>
      <c r="M418" s="24" t="s">
        <v>6171</v>
      </c>
      <c r="N418" s="25" t="s">
        <v>4047</v>
      </c>
      <c r="O418" s="25"/>
      <c r="P418" s="26"/>
      <c r="Q418" s="25"/>
      <c r="R418" s="26">
        <v>91001</v>
      </c>
      <c r="S418" s="26" t="s">
        <v>4048</v>
      </c>
      <c r="T418" s="27">
        <v>38729</v>
      </c>
    </row>
    <row r="419" spans="1:20" s="16" customFormat="1" ht="18.75" hidden="1" customHeight="1" x14ac:dyDescent="0.2">
      <c r="A419" s="147">
        <v>7259</v>
      </c>
      <c r="B419" s="17" t="s">
        <v>3083</v>
      </c>
      <c r="C419" s="130">
        <v>691502007</v>
      </c>
      <c r="D419" s="15" t="s">
        <v>2854</v>
      </c>
      <c r="E419" s="15" t="s">
        <v>2882</v>
      </c>
      <c r="F419" s="14" t="s">
        <v>1700</v>
      </c>
      <c r="G419" s="14" t="s">
        <v>2883</v>
      </c>
      <c r="H419" s="14"/>
      <c r="I419" s="15"/>
      <c r="J419" s="15"/>
      <c r="K419" s="15" t="s">
        <v>3084</v>
      </c>
      <c r="L419" s="15" t="s">
        <v>6197</v>
      </c>
      <c r="M419" s="17" t="s">
        <v>6168</v>
      </c>
      <c r="N419" s="18" t="s">
        <v>3085</v>
      </c>
      <c r="O419" s="18"/>
      <c r="P419" s="19"/>
      <c r="Q419" s="18"/>
      <c r="R419" s="19">
        <v>91001</v>
      </c>
      <c r="S419" s="19" t="s">
        <v>3046</v>
      </c>
      <c r="T419" s="20">
        <v>38734</v>
      </c>
    </row>
    <row r="420" spans="1:20" s="16" customFormat="1" ht="18.75" hidden="1" customHeight="1" x14ac:dyDescent="0.2">
      <c r="A420" s="147">
        <v>7260</v>
      </c>
      <c r="B420" s="17" t="s">
        <v>3816</v>
      </c>
      <c r="C420" s="130">
        <v>691401006</v>
      </c>
      <c r="D420" s="15" t="s">
        <v>2854</v>
      </c>
      <c r="E420" s="15" t="s">
        <v>2882</v>
      </c>
      <c r="F420" s="14" t="s">
        <v>1700</v>
      </c>
      <c r="G420" s="14" t="s">
        <v>3644</v>
      </c>
      <c r="H420" s="14" t="s">
        <v>29</v>
      </c>
      <c r="I420" s="15"/>
      <c r="J420" s="15"/>
      <c r="K420" s="15" t="s">
        <v>3817</v>
      </c>
      <c r="L420" s="15" t="s">
        <v>6201</v>
      </c>
      <c r="M420" s="17" t="s">
        <v>6168</v>
      </c>
      <c r="N420" s="18" t="s">
        <v>1370</v>
      </c>
      <c r="O420" s="18" t="s">
        <v>3819</v>
      </c>
      <c r="P420" s="19" t="s">
        <v>3818</v>
      </c>
      <c r="Q420" s="18"/>
      <c r="R420" s="19">
        <v>91001</v>
      </c>
      <c r="S420" s="19" t="s">
        <v>2875</v>
      </c>
      <c r="T420" s="20">
        <v>38735</v>
      </c>
    </row>
    <row r="421" spans="1:20" s="16" customFormat="1" ht="18.75" hidden="1" customHeight="1" x14ac:dyDescent="0.2">
      <c r="A421" s="147">
        <v>7261</v>
      </c>
      <c r="B421" s="17" t="s">
        <v>3532</v>
      </c>
      <c r="C421" s="130">
        <v>690805006</v>
      </c>
      <c r="D421" s="15" t="s">
        <v>2854</v>
      </c>
      <c r="E421" s="15" t="s">
        <v>2882</v>
      </c>
      <c r="F421" s="14" t="s">
        <v>1700</v>
      </c>
      <c r="G421" s="14" t="s">
        <v>2883</v>
      </c>
      <c r="H421" s="14" t="s">
        <v>29</v>
      </c>
      <c r="I421" s="15"/>
      <c r="J421" s="15"/>
      <c r="K421" s="15" t="s">
        <v>3533</v>
      </c>
      <c r="L421" s="15" t="s">
        <v>3535</v>
      </c>
      <c r="M421" s="17" t="s">
        <v>6170</v>
      </c>
      <c r="N421" s="18" t="s">
        <v>3537</v>
      </c>
      <c r="O421" s="18" t="s">
        <v>3536</v>
      </c>
      <c r="P421" s="19" t="s">
        <v>3534</v>
      </c>
      <c r="Q421" s="18"/>
      <c r="R421" s="19">
        <v>91001</v>
      </c>
      <c r="S421" s="19" t="s">
        <v>607</v>
      </c>
      <c r="T421" s="20">
        <v>38729</v>
      </c>
    </row>
    <row r="422" spans="1:20" s="16" customFormat="1" ht="18.75" hidden="1" customHeight="1" x14ac:dyDescent="0.2">
      <c r="A422" s="146">
        <v>7262</v>
      </c>
      <c r="B422" s="24" t="s">
        <v>1022</v>
      </c>
      <c r="C422" s="129">
        <v>650944208</v>
      </c>
      <c r="D422" s="22" t="s">
        <v>81</v>
      </c>
      <c r="E422" s="22" t="s">
        <v>1023</v>
      </c>
      <c r="F422" s="23" t="s">
        <v>1024</v>
      </c>
      <c r="G422" s="23" t="s">
        <v>1025</v>
      </c>
      <c r="H422" s="23" t="s">
        <v>1026</v>
      </c>
      <c r="I422" s="22" t="s">
        <v>1027</v>
      </c>
      <c r="J422" s="22" t="s">
        <v>1028</v>
      </c>
      <c r="K422" s="22" t="s">
        <v>1029</v>
      </c>
      <c r="L422" s="22" t="s">
        <v>1030</v>
      </c>
      <c r="M422" s="24" t="s">
        <v>344</v>
      </c>
      <c r="N422" s="25" t="s">
        <v>1031</v>
      </c>
      <c r="O422" s="25"/>
      <c r="P422" s="26"/>
      <c r="Q422" s="25"/>
      <c r="R422" s="26">
        <v>93401</v>
      </c>
      <c r="S422" s="26" t="s">
        <v>1032</v>
      </c>
      <c r="T422" s="27">
        <v>38733</v>
      </c>
    </row>
    <row r="423" spans="1:20" s="16" customFormat="1" ht="18.75" hidden="1" customHeight="1" x14ac:dyDescent="0.2">
      <c r="A423" s="147">
        <v>7263</v>
      </c>
      <c r="B423" s="17" t="s">
        <v>2982</v>
      </c>
      <c r="C423" s="130">
        <v>691905004</v>
      </c>
      <c r="D423" s="15" t="s">
        <v>2854</v>
      </c>
      <c r="E423" s="15" t="s">
        <v>2871</v>
      </c>
      <c r="F423" s="14" t="s">
        <v>27</v>
      </c>
      <c r="G423" s="14" t="s">
        <v>2872</v>
      </c>
      <c r="H423" s="14" t="s">
        <v>29</v>
      </c>
      <c r="I423" s="15"/>
      <c r="J423" s="15"/>
      <c r="K423" s="15" t="s">
        <v>7137</v>
      </c>
      <c r="L423" s="15" t="s">
        <v>2983</v>
      </c>
      <c r="M423" s="17" t="s">
        <v>51</v>
      </c>
      <c r="N423" s="18" t="s">
        <v>2985</v>
      </c>
      <c r="O423" s="18" t="s">
        <v>2984</v>
      </c>
      <c r="P423" s="19"/>
      <c r="Q423" s="18"/>
      <c r="R423" s="19">
        <v>91001</v>
      </c>
      <c r="S423" s="19" t="s">
        <v>2875</v>
      </c>
      <c r="T423" s="20">
        <v>38735</v>
      </c>
    </row>
    <row r="424" spans="1:20" s="16" customFormat="1" ht="18.75" hidden="1" customHeight="1" x14ac:dyDescent="0.2">
      <c r="A424" s="146">
        <v>7264</v>
      </c>
      <c r="B424" s="24" t="s">
        <v>3987</v>
      </c>
      <c r="C424" s="129">
        <v>691702006</v>
      </c>
      <c r="D424" s="22" t="s">
        <v>2854</v>
      </c>
      <c r="E424" s="22" t="s">
        <v>2871</v>
      </c>
      <c r="F424" s="23" t="s">
        <v>27</v>
      </c>
      <c r="G424" s="23" t="s">
        <v>2872</v>
      </c>
      <c r="H424" s="23" t="s">
        <v>29</v>
      </c>
      <c r="I424" s="22"/>
      <c r="J424" s="22"/>
      <c r="K424" s="22" t="s">
        <v>3988</v>
      </c>
      <c r="L424" s="22" t="s">
        <v>3989</v>
      </c>
      <c r="M424" s="24" t="s">
        <v>344</v>
      </c>
      <c r="N424" s="25" t="s">
        <v>3990</v>
      </c>
      <c r="O424" s="25"/>
      <c r="P424" s="26"/>
      <c r="Q424" s="25"/>
      <c r="R424" s="22">
        <v>91001</v>
      </c>
      <c r="S424" s="26" t="s">
        <v>2875</v>
      </c>
      <c r="T424" s="27">
        <v>38735</v>
      </c>
    </row>
    <row r="425" spans="1:20" s="16" customFormat="1" ht="18.75" hidden="1" customHeight="1" x14ac:dyDescent="0.2">
      <c r="A425" s="147">
        <v>7265</v>
      </c>
      <c r="B425" s="17" t="s">
        <v>2975</v>
      </c>
      <c r="C425" s="130">
        <v>691605000</v>
      </c>
      <c r="D425" s="15" t="s">
        <v>2854</v>
      </c>
      <c r="E425" s="15" t="s">
        <v>633</v>
      </c>
      <c r="F425" s="14" t="s">
        <v>27</v>
      </c>
      <c r="G425" s="14" t="s">
        <v>2976</v>
      </c>
      <c r="H425" s="14" t="s">
        <v>29</v>
      </c>
      <c r="I425" s="15"/>
      <c r="J425" s="15"/>
      <c r="K425" s="15" t="s">
        <v>2977</v>
      </c>
      <c r="L425" s="15" t="s">
        <v>2980</v>
      </c>
      <c r="M425" s="17" t="s">
        <v>344</v>
      </c>
      <c r="N425" s="18" t="s">
        <v>2981</v>
      </c>
      <c r="O425" s="18" t="s">
        <v>2979</v>
      </c>
      <c r="P425" s="19" t="s">
        <v>2978</v>
      </c>
      <c r="Q425" s="18"/>
      <c r="R425" s="19">
        <v>91001</v>
      </c>
      <c r="S425" s="19" t="s">
        <v>2906</v>
      </c>
      <c r="T425" s="20">
        <v>38735</v>
      </c>
    </row>
    <row r="426" spans="1:20" s="16" customFormat="1" ht="18.75" hidden="1" customHeight="1" x14ac:dyDescent="0.2">
      <c r="A426" s="146">
        <v>7267</v>
      </c>
      <c r="B426" s="24" t="s">
        <v>3444</v>
      </c>
      <c r="C426" s="129" t="s">
        <v>7841</v>
      </c>
      <c r="D426" s="22" t="s">
        <v>2854</v>
      </c>
      <c r="E426" s="22" t="s">
        <v>2871</v>
      </c>
      <c r="F426" s="23" t="s">
        <v>27</v>
      </c>
      <c r="G426" s="23" t="s">
        <v>2872</v>
      </c>
      <c r="H426" s="23" t="s">
        <v>29</v>
      </c>
      <c r="I426" s="22"/>
      <c r="J426" s="22"/>
      <c r="K426" s="22" t="s">
        <v>3445</v>
      </c>
      <c r="L426" s="22" t="s">
        <v>3446</v>
      </c>
      <c r="M426" s="24" t="s">
        <v>344</v>
      </c>
      <c r="N426" s="25" t="s">
        <v>3448</v>
      </c>
      <c r="O426" s="25" t="s">
        <v>3447</v>
      </c>
      <c r="P426" s="26"/>
      <c r="Q426" s="25"/>
      <c r="R426" s="26">
        <v>91001</v>
      </c>
      <c r="S426" s="26" t="s">
        <v>3449</v>
      </c>
      <c r="T426" s="27">
        <v>38736</v>
      </c>
    </row>
    <row r="427" spans="1:20" s="16" customFormat="1" ht="18.75" hidden="1" customHeight="1" x14ac:dyDescent="0.2">
      <c r="A427" s="147">
        <v>7268</v>
      </c>
      <c r="B427" s="17" t="s">
        <v>4129</v>
      </c>
      <c r="C427" s="130">
        <v>691415007</v>
      </c>
      <c r="D427" s="15" t="s">
        <v>2854</v>
      </c>
      <c r="E427" s="15" t="s">
        <v>2871</v>
      </c>
      <c r="F427" s="14" t="s">
        <v>27</v>
      </c>
      <c r="G427" s="14" t="s">
        <v>2872</v>
      </c>
      <c r="H427" s="14" t="s">
        <v>29</v>
      </c>
      <c r="I427" s="15"/>
      <c r="J427" s="15"/>
      <c r="K427" s="15" t="s">
        <v>6289</v>
      </c>
      <c r="L427" s="15" t="s">
        <v>6209</v>
      </c>
      <c r="M427" s="17" t="s">
        <v>6168</v>
      </c>
      <c r="N427" s="18" t="s">
        <v>4130</v>
      </c>
      <c r="O427" s="18" t="s">
        <v>6290</v>
      </c>
      <c r="P427" s="86" t="s">
        <v>6291</v>
      </c>
      <c r="Q427" s="18"/>
      <c r="R427" s="19">
        <v>91001</v>
      </c>
      <c r="S427" s="19" t="s">
        <v>2887</v>
      </c>
      <c r="T427" s="20">
        <v>38736</v>
      </c>
    </row>
    <row r="428" spans="1:20" s="16" customFormat="1" ht="18.75" hidden="1" customHeight="1" x14ac:dyDescent="0.2">
      <c r="A428" s="146">
        <v>7269</v>
      </c>
      <c r="B428" s="24" t="s">
        <v>4114</v>
      </c>
      <c r="C428" s="129">
        <v>691908003</v>
      </c>
      <c r="D428" s="22" t="s">
        <v>2854</v>
      </c>
      <c r="E428" s="22" t="s">
        <v>2871</v>
      </c>
      <c r="F428" s="23" t="s">
        <v>27</v>
      </c>
      <c r="G428" s="23" t="s">
        <v>2872</v>
      </c>
      <c r="H428" s="23" t="s">
        <v>29</v>
      </c>
      <c r="I428" s="22"/>
      <c r="J428" s="22"/>
      <c r="K428" s="22" t="s">
        <v>4115</v>
      </c>
      <c r="L428" s="22" t="s">
        <v>4117</v>
      </c>
      <c r="M428" s="24" t="s">
        <v>51</v>
      </c>
      <c r="N428" s="25" t="s">
        <v>4119</v>
      </c>
      <c r="O428" s="25" t="s">
        <v>4118</v>
      </c>
      <c r="P428" s="26" t="s">
        <v>4116</v>
      </c>
      <c r="Q428" s="25"/>
      <c r="R428" s="26">
        <v>91001</v>
      </c>
      <c r="S428" s="26" t="s">
        <v>2875</v>
      </c>
      <c r="T428" s="27">
        <v>38736</v>
      </c>
    </row>
    <row r="429" spans="1:20" s="16" customFormat="1" ht="18.75" hidden="1" customHeight="1" x14ac:dyDescent="0.2">
      <c r="A429" s="147">
        <v>7270</v>
      </c>
      <c r="B429" s="17" t="s">
        <v>3939</v>
      </c>
      <c r="C429" s="130">
        <v>691301001</v>
      </c>
      <c r="D429" s="15" t="s">
        <v>2854</v>
      </c>
      <c r="E429" s="15" t="s">
        <v>2871</v>
      </c>
      <c r="F429" s="14" t="s">
        <v>27</v>
      </c>
      <c r="G429" s="14" t="s">
        <v>2872</v>
      </c>
      <c r="H429" s="14" t="s">
        <v>29</v>
      </c>
      <c r="I429" s="15"/>
      <c r="J429" s="15"/>
      <c r="K429" s="15" t="s">
        <v>3940</v>
      </c>
      <c r="L429" s="15" t="s">
        <v>3941</v>
      </c>
      <c r="M429" s="17" t="s">
        <v>6171</v>
      </c>
      <c r="N429" s="18" t="s">
        <v>3942</v>
      </c>
      <c r="O429" s="18"/>
      <c r="P429" s="19"/>
      <c r="Q429" s="18"/>
      <c r="R429" s="19">
        <v>91001</v>
      </c>
      <c r="S429" s="19" t="s">
        <v>2875</v>
      </c>
      <c r="T429" s="20">
        <v>38736</v>
      </c>
    </row>
    <row r="430" spans="1:20" s="16" customFormat="1" ht="18.75" hidden="1" customHeight="1" x14ac:dyDescent="0.2">
      <c r="A430" s="147">
        <v>7271</v>
      </c>
      <c r="B430" s="17" t="s">
        <v>3688</v>
      </c>
      <c r="C430" s="130">
        <v>690902001</v>
      </c>
      <c r="D430" s="15" t="s">
        <v>2854</v>
      </c>
      <c r="E430" s="15" t="s">
        <v>2882</v>
      </c>
      <c r="F430" s="14" t="s">
        <v>1700</v>
      </c>
      <c r="G430" s="14" t="s">
        <v>2883</v>
      </c>
      <c r="H430" s="14" t="s">
        <v>29</v>
      </c>
      <c r="I430" s="15"/>
      <c r="J430" s="15"/>
      <c r="K430" s="15" t="s">
        <v>3689</v>
      </c>
      <c r="L430" s="15" t="s">
        <v>3690</v>
      </c>
      <c r="M430" s="17" t="s">
        <v>6170</v>
      </c>
      <c r="N430" s="18" t="s">
        <v>3691</v>
      </c>
      <c r="O430" s="18"/>
      <c r="P430" s="19"/>
      <c r="Q430" s="18"/>
      <c r="R430" s="19">
        <v>91001</v>
      </c>
      <c r="S430" s="19" t="s">
        <v>3692</v>
      </c>
      <c r="T430" s="20">
        <v>38736</v>
      </c>
    </row>
    <row r="431" spans="1:20" s="16" customFormat="1" ht="18.75" hidden="1" customHeight="1" x14ac:dyDescent="0.2">
      <c r="A431" s="146">
        <v>7272</v>
      </c>
      <c r="B431" s="24" t="s">
        <v>4109</v>
      </c>
      <c r="C431" s="129">
        <v>691302008</v>
      </c>
      <c r="D431" s="22" t="s">
        <v>2854</v>
      </c>
      <c r="E431" s="22" t="s">
        <v>2871</v>
      </c>
      <c r="F431" s="23" t="s">
        <v>27</v>
      </c>
      <c r="G431" s="23" t="s">
        <v>2872</v>
      </c>
      <c r="H431" s="23" t="s">
        <v>29</v>
      </c>
      <c r="I431" s="22"/>
      <c r="J431" s="22"/>
      <c r="K431" s="22" t="s">
        <v>4110</v>
      </c>
      <c r="L431" s="22" t="s">
        <v>4111</v>
      </c>
      <c r="M431" s="24" t="s">
        <v>6171</v>
      </c>
      <c r="N431" s="25" t="s">
        <v>4113</v>
      </c>
      <c r="O431" s="25" t="s">
        <v>4112</v>
      </c>
      <c r="P431" s="26"/>
      <c r="Q431" s="25"/>
      <c r="R431" s="26">
        <v>91001</v>
      </c>
      <c r="S431" s="26" t="s">
        <v>2875</v>
      </c>
      <c r="T431" s="27">
        <v>38736</v>
      </c>
    </row>
    <row r="432" spans="1:20" s="16" customFormat="1" ht="18.75" hidden="1" customHeight="1" x14ac:dyDescent="0.2">
      <c r="A432" s="146">
        <v>7273</v>
      </c>
      <c r="B432" s="22" t="s">
        <v>3791</v>
      </c>
      <c r="C432" s="129">
        <v>691414000</v>
      </c>
      <c r="D432" s="22" t="s">
        <v>2854</v>
      </c>
      <c r="E432" s="22" t="s">
        <v>2854</v>
      </c>
      <c r="F432" s="23" t="s">
        <v>27</v>
      </c>
      <c r="G432" s="23" t="s">
        <v>2872</v>
      </c>
      <c r="H432" s="23" t="s">
        <v>29</v>
      </c>
      <c r="I432" s="22"/>
      <c r="J432" s="22"/>
      <c r="K432" s="22" t="s">
        <v>3792</v>
      </c>
      <c r="L432" s="22" t="s">
        <v>6200</v>
      </c>
      <c r="M432" s="24" t="s">
        <v>6168</v>
      </c>
      <c r="N432" s="25" t="s">
        <v>3794</v>
      </c>
      <c r="O432" s="25" t="s">
        <v>3793</v>
      </c>
      <c r="P432" s="26"/>
      <c r="Q432" s="25"/>
      <c r="R432" s="26">
        <v>91001</v>
      </c>
      <c r="S432" s="26" t="s">
        <v>2875</v>
      </c>
      <c r="T432" s="27">
        <v>38736</v>
      </c>
    </row>
    <row r="433" spans="1:20" s="16" customFormat="1" ht="18.75" hidden="1" customHeight="1" x14ac:dyDescent="0.2">
      <c r="A433" s="146">
        <v>7274</v>
      </c>
      <c r="B433" s="24" t="s">
        <v>4071</v>
      </c>
      <c r="C433" s="129">
        <v>691914003</v>
      </c>
      <c r="D433" s="22" t="s">
        <v>2854</v>
      </c>
      <c r="E433" s="22" t="s">
        <v>2871</v>
      </c>
      <c r="F433" s="23" t="s">
        <v>27</v>
      </c>
      <c r="G433" s="23" t="s">
        <v>2872</v>
      </c>
      <c r="H433" s="23" t="s">
        <v>29</v>
      </c>
      <c r="I433" s="22"/>
      <c r="J433" s="22"/>
      <c r="K433" s="22" t="s">
        <v>4072</v>
      </c>
      <c r="L433" s="22" t="s">
        <v>4073</v>
      </c>
      <c r="M433" s="24" t="s">
        <v>51</v>
      </c>
      <c r="N433" s="25" t="s">
        <v>4075</v>
      </c>
      <c r="O433" s="25" t="s">
        <v>4074</v>
      </c>
      <c r="P433" s="26"/>
      <c r="Q433" s="25"/>
      <c r="R433" s="26">
        <v>91001</v>
      </c>
      <c r="S433" s="26" t="s">
        <v>4076</v>
      </c>
      <c r="T433" s="27">
        <v>38736</v>
      </c>
    </row>
    <row r="434" spans="1:20" s="16" customFormat="1" ht="18.75" hidden="1" customHeight="1" x14ac:dyDescent="0.2">
      <c r="A434" s="147">
        <v>7275</v>
      </c>
      <c r="B434" s="17" t="s">
        <v>3911</v>
      </c>
      <c r="C434" s="130">
        <v>691105008</v>
      </c>
      <c r="D434" s="15" t="s">
        <v>2854</v>
      </c>
      <c r="E434" s="15" t="s">
        <v>2871</v>
      </c>
      <c r="F434" s="14" t="s">
        <v>27</v>
      </c>
      <c r="G434" s="14" t="s">
        <v>2872</v>
      </c>
      <c r="H434" s="14" t="s">
        <v>29</v>
      </c>
      <c r="I434" s="15"/>
      <c r="J434" s="15"/>
      <c r="K434" s="15" t="s">
        <v>3912</v>
      </c>
      <c r="L434" s="15" t="s">
        <v>3913</v>
      </c>
      <c r="M434" s="17" t="s">
        <v>6171</v>
      </c>
      <c r="N434" s="18" t="s">
        <v>3915</v>
      </c>
      <c r="O434" s="18" t="s">
        <v>3914</v>
      </c>
      <c r="P434" s="19"/>
      <c r="Q434" s="18"/>
      <c r="R434" s="19">
        <v>91001</v>
      </c>
      <c r="S434" s="19" t="s">
        <v>2875</v>
      </c>
      <c r="T434" s="20">
        <v>38736</v>
      </c>
    </row>
    <row r="435" spans="1:20" s="16" customFormat="1" ht="18.75" hidden="1" customHeight="1" x14ac:dyDescent="0.2">
      <c r="A435" s="146">
        <v>7276</v>
      </c>
      <c r="B435" s="24" t="s">
        <v>3521</v>
      </c>
      <c r="C435" s="129">
        <v>691101002</v>
      </c>
      <c r="D435" s="22" t="s">
        <v>2854</v>
      </c>
      <c r="E435" s="22" t="s">
        <v>2871</v>
      </c>
      <c r="F435" s="23" t="s">
        <v>27</v>
      </c>
      <c r="G435" s="23" t="s">
        <v>2872</v>
      </c>
      <c r="H435" s="23" t="s">
        <v>29</v>
      </c>
      <c r="I435" s="22"/>
      <c r="J435" s="22"/>
      <c r="K435" s="22" t="s">
        <v>3522</v>
      </c>
      <c r="L435" s="22" t="s">
        <v>3523</v>
      </c>
      <c r="M435" s="24" t="s">
        <v>6171</v>
      </c>
      <c r="N435" s="25" t="s">
        <v>3525</v>
      </c>
      <c r="O435" s="25" t="s">
        <v>3524</v>
      </c>
      <c r="P435" s="26"/>
      <c r="Q435" s="25"/>
      <c r="R435" s="26">
        <v>91001</v>
      </c>
      <c r="S435" s="26" t="s">
        <v>2875</v>
      </c>
      <c r="T435" s="27">
        <v>38736</v>
      </c>
    </row>
    <row r="436" spans="1:20" s="16" customFormat="1" ht="18.75" hidden="1" customHeight="1" x14ac:dyDescent="0.2">
      <c r="A436" s="147">
        <v>7277</v>
      </c>
      <c r="B436" s="17" t="s">
        <v>3068</v>
      </c>
      <c r="C436" s="130">
        <v>691404005</v>
      </c>
      <c r="D436" s="15" t="s">
        <v>2854</v>
      </c>
      <c r="E436" s="15" t="s">
        <v>2871</v>
      </c>
      <c r="F436" s="14" t="s">
        <v>27</v>
      </c>
      <c r="G436" s="14" t="s">
        <v>2872</v>
      </c>
      <c r="H436" s="14" t="s">
        <v>29</v>
      </c>
      <c r="I436" s="15"/>
      <c r="J436" s="15"/>
      <c r="K436" s="15" t="s">
        <v>3069</v>
      </c>
      <c r="L436" s="15" t="s">
        <v>6223</v>
      </c>
      <c r="M436" s="17" t="s">
        <v>6168</v>
      </c>
      <c r="N436" s="18" t="s">
        <v>3071</v>
      </c>
      <c r="O436" s="18" t="s">
        <v>3070</v>
      </c>
      <c r="P436" s="19"/>
      <c r="Q436" s="18"/>
      <c r="R436" s="19">
        <v>91001</v>
      </c>
      <c r="S436" s="19" t="s">
        <v>2875</v>
      </c>
      <c r="T436" s="20">
        <v>38736</v>
      </c>
    </row>
    <row r="437" spans="1:20" s="16" customFormat="1" ht="18.75" hidden="1" customHeight="1" x14ac:dyDescent="0.2">
      <c r="A437" s="146">
        <v>7278</v>
      </c>
      <c r="B437" s="24" t="s">
        <v>4077</v>
      </c>
      <c r="C437" s="129">
        <v>692506006</v>
      </c>
      <c r="D437" s="22" t="s">
        <v>2854</v>
      </c>
      <c r="E437" s="22" t="s">
        <v>2871</v>
      </c>
      <c r="F437" s="23" t="s">
        <v>27</v>
      </c>
      <c r="G437" s="23" t="s">
        <v>2872</v>
      </c>
      <c r="H437" s="23" t="s">
        <v>29</v>
      </c>
      <c r="I437" s="22"/>
      <c r="J437" s="22"/>
      <c r="K437" s="22" t="s">
        <v>4078</v>
      </c>
      <c r="L437" s="22" t="s">
        <v>6208</v>
      </c>
      <c r="M437" s="24" t="s">
        <v>6168</v>
      </c>
      <c r="N437" s="25" t="s">
        <v>4080</v>
      </c>
      <c r="O437" s="25" t="s">
        <v>4079</v>
      </c>
      <c r="P437" s="26"/>
      <c r="Q437" s="25"/>
      <c r="R437" s="26">
        <v>91001</v>
      </c>
      <c r="S437" s="26" t="s">
        <v>2875</v>
      </c>
      <c r="T437" s="27">
        <v>38736</v>
      </c>
    </row>
    <row r="438" spans="1:20" s="16" customFormat="1" ht="18.75" hidden="1" customHeight="1" x14ac:dyDescent="0.2">
      <c r="A438" s="147">
        <v>7279</v>
      </c>
      <c r="B438" s="17" t="s">
        <v>3200</v>
      </c>
      <c r="C438" s="130">
        <v>690730006</v>
      </c>
      <c r="D438" s="15" t="s">
        <v>2854</v>
      </c>
      <c r="E438" s="15" t="s">
        <v>2871</v>
      </c>
      <c r="F438" s="14" t="s">
        <v>27</v>
      </c>
      <c r="G438" s="14" t="s">
        <v>2872</v>
      </c>
      <c r="H438" s="14" t="s">
        <v>29</v>
      </c>
      <c r="I438" s="15"/>
      <c r="J438" s="15"/>
      <c r="K438" s="15" t="s">
        <v>3201</v>
      </c>
      <c r="L438" s="15" t="s">
        <v>3202</v>
      </c>
      <c r="M438" s="17" t="s">
        <v>50</v>
      </c>
      <c r="N438" s="18" t="s">
        <v>3204</v>
      </c>
      <c r="O438" s="18" t="s">
        <v>3203</v>
      </c>
      <c r="P438" s="19"/>
      <c r="Q438" s="18"/>
      <c r="R438" s="19">
        <v>91001</v>
      </c>
      <c r="S438" s="19" t="s">
        <v>2887</v>
      </c>
      <c r="T438" s="20">
        <v>38737</v>
      </c>
    </row>
    <row r="439" spans="1:20" s="16" customFormat="1" ht="18.75" hidden="1" customHeight="1" x14ac:dyDescent="0.2">
      <c r="A439" s="147">
        <v>7280</v>
      </c>
      <c r="B439" s="17" t="s">
        <v>4036</v>
      </c>
      <c r="C439" s="130">
        <v>690205009</v>
      </c>
      <c r="D439" s="15" t="s">
        <v>2854</v>
      </c>
      <c r="E439" s="15" t="s">
        <v>2871</v>
      </c>
      <c r="F439" s="14" t="s">
        <v>27</v>
      </c>
      <c r="G439" s="14" t="s">
        <v>2872</v>
      </c>
      <c r="H439" s="14" t="s">
        <v>29</v>
      </c>
      <c r="I439" s="15"/>
      <c r="J439" s="15"/>
      <c r="K439" s="15" t="s">
        <v>4037</v>
      </c>
      <c r="L439" s="15" t="s">
        <v>4038</v>
      </c>
      <c r="M439" s="17" t="s">
        <v>898</v>
      </c>
      <c r="N439" s="18" t="s">
        <v>4039</v>
      </c>
      <c r="O439" s="17" t="s">
        <v>6319</v>
      </c>
      <c r="P439" s="19" t="s">
        <v>6320</v>
      </c>
      <c r="Q439" s="18"/>
      <c r="R439" s="19">
        <v>91001</v>
      </c>
      <c r="S439" s="19" t="s">
        <v>2875</v>
      </c>
      <c r="T439" s="20">
        <v>38737</v>
      </c>
    </row>
    <row r="440" spans="1:20" s="16" customFormat="1" ht="18.75" hidden="1" customHeight="1" x14ac:dyDescent="0.2">
      <c r="A440" s="147">
        <v>7281</v>
      </c>
      <c r="B440" s="17" t="s">
        <v>3823</v>
      </c>
      <c r="C440" s="130">
        <v>691503003</v>
      </c>
      <c r="D440" s="15" t="s">
        <v>2854</v>
      </c>
      <c r="E440" s="15" t="s">
        <v>2871</v>
      </c>
      <c r="F440" s="14" t="s">
        <v>27</v>
      </c>
      <c r="G440" s="14" t="s">
        <v>2872</v>
      </c>
      <c r="H440" s="14" t="s">
        <v>29</v>
      </c>
      <c r="I440" s="15"/>
      <c r="J440" s="15"/>
      <c r="K440" s="15" t="s">
        <v>3824</v>
      </c>
      <c r="L440" s="15" t="s">
        <v>6202</v>
      </c>
      <c r="M440" s="17" t="s">
        <v>6168</v>
      </c>
      <c r="N440" s="18" t="s">
        <v>3826</v>
      </c>
      <c r="O440" s="18" t="s">
        <v>3825</v>
      </c>
      <c r="P440" s="19"/>
      <c r="Q440" s="18"/>
      <c r="R440" s="19">
        <v>91001</v>
      </c>
      <c r="S440" s="19" t="s">
        <v>2875</v>
      </c>
      <c r="T440" s="20">
        <v>38737</v>
      </c>
    </row>
    <row r="441" spans="1:20" s="16" customFormat="1" ht="18.75" hidden="1" customHeight="1" x14ac:dyDescent="0.2">
      <c r="A441" s="147">
        <v>7282</v>
      </c>
      <c r="B441" s="17" t="s">
        <v>3392</v>
      </c>
      <c r="C441" s="130">
        <v>691603008</v>
      </c>
      <c r="D441" s="15" t="s">
        <v>2854</v>
      </c>
      <c r="E441" s="15" t="s">
        <v>2871</v>
      </c>
      <c r="F441" s="14" t="s">
        <v>27</v>
      </c>
      <c r="G441" s="14" t="s">
        <v>2872</v>
      </c>
      <c r="H441" s="14" t="s">
        <v>29</v>
      </c>
      <c r="I441" s="15"/>
      <c r="J441" s="15"/>
      <c r="K441" s="15" t="s">
        <v>3393</v>
      </c>
      <c r="L441" s="15" t="s">
        <v>3394</v>
      </c>
      <c r="M441" s="17" t="s">
        <v>344</v>
      </c>
      <c r="N441" s="18" t="s">
        <v>3395</v>
      </c>
      <c r="O441" s="18" t="s">
        <v>6458</v>
      </c>
      <c r="P441" s="39" t="s">
        <v>6459</v>
      </c>
      <c r="Q441" s="18"/>
      <c r="R441" s="19">
        <v>91001</v>
      </c>
      <c r="S441" s="19" t="s">
        <v>2875</v>
      </c>
      <c r="T441" s="20">
        <v>38737</v>
      </c>
    </row>
    <row r="442" spans="1:20" s="16" customFormat="1" ht="18.75" hidden="1" customHeight="1" x14ac:dyDescent="0.2">
      <c r="A442" s="146">
        <v>7283</v>
      </c>
      <c r="B442" s="24" t="s">
        <v>3270</v>
      </c>
      <c r="C442" s="129" t="s">
        <v>7840</v>
      </c>
      <c r="D442" s="22" t="s">
        <v>2854</v>
      </c>
      <c r="E442" s="22" t="s">
        <v>633</v>
      </c>
      <c r="F442" s="23" t="s">
        <v>27</v>
      </c>
      <c r="G442" s="23" t="s">
        <v>634</v>
      </c>
      <c r="H442" s="23" t="s">
        <v>29</v>
      </c>
      <c r="I442" s="22"/>
      <c r="J442" s="22"/>
      <c r="K442" s="22" t="s">
        <v>3271</v>
      </c>
      <c r="L442" s="22" t="s">
        <v>3272</v>
      </c>
      <c r="M442" s="24" t="s">
        <v>344</v>
      </c>
      <c r="N442" s="25" t="s">
        <v>3274</v>
      </c>
      <c r="O442" s="25" t="s">
        <v>3273</v>
      </c>
      <c r="P442" s="26"/>
      <c r="Q442" s="25"/>
      <c r="R442" s="26">
        <v>91001</v>
      </c>
      <c r="S442" s="26" t="s">
        <v>3275</v>
      </c>
      <c r="T442" s="27">
        <v>38737</v>
      </c>
    </row>
    <row r="443" spans="1:20" s="16" customFormat="1" ht="18.75" hidden="1" customHeight="1" x14ac:dyDescent="0.2">
      <c r="A443" s="147">
        <v>7284</v>
      </c>
      <c r="B443" s="17" t="s">
        <v>3633</v>
      </c>
      <c r="C443" s="130">
        <v>691505006</v>
      </c>
      <c r="D443" s="15" t="s">
        <v>2854</v>
      </c>
      <c r="E443" s="15" t="s">
        <v>2882</v>
      </c>
      <c r="F443" s="14" t="s">
        <v>1700</v>
      </c>
      <c r="G443" s="14" t="s">
        <v>3634</v>
      </c>
      <c r="H443" s="14" t="s">
        <v>29</v>
      </c>
      <c r="I443" s="15"/>
      <c r="J443" s="15"/>
      <c r="K443" s="82" t="s">
        <v>3635</v>
      </c>
      <c r="L443" s="15" t="s">
        <v>3636</v>
      </c>
      <c r="M443" s="17" t="s">
        <v>344</v>
      </c>
      <c r="N443" s="18" t="s">
        <v>3637</v>
      </c>
      <c r="O443" s="18" t="s">
        <v>6771</v>
      </c>
      <c r="P443" s="19" t="s">
        <v>6770</v>
      </c>
      <c r="Q443" s="18"/>
      <c r="R443" s="19">
        <v>91001</v>
      </c>
      <c r="S443" s="19" t="s">
        <v>2875</v>
      </c>
      <c r="T443" s="20">
        <v>38737</v>
      </c>
    </row>
    <row r="444" spans="1:20" s="16" customFormat="1" ht="18.75" hidden="1" customHeight="1" x14ac:dyDescent="0.2">
      <c r="A444" s="147">
        <v>7285</v>
      </c>
      <c r="B444" s="17" t="s">
        <v>3105</v>
      </c>
      <c r="C444" s="130" t="s">
        <v>7832</v>
      </c>
      <c r="D444" s="15" t="s">
        <v>2854</v>
      </c>
      <c r="E444" s="15" t="s">
        <v>2871</v>
      </c>
      <c r="F444" s="14" t="s">
        <v>27</v>
      </c>
      <c r="G444" s="14" t="s">
        <v>2872</v>
      </c>
      <c r="H444" s="14" t="s">
        <v>29</v>
      </c>
      <c r="I444" s="15"/>
      <c r="J444" s="15"/>
      <c r="K444" s="15" t="s">
        <v>3106</v>
      </c>
      <c r="L444" s="15" t="s">
        <v>3108</v>
      </c>
      <c r="M444" s="17" t="s">
        <v>344</v>
      </c>
      <c r="N444" s="18" t="s">
        <v>1108</v>
      </c>
      <c r="O444" s="18" t="s">
        <v>3107</v>
      </c>
      <c r="P444" s="19"/>
      <c r="Q444" s="18"/>
      <c r="R444" s="19">
        <v>91001</v>
      </c>
      <c r="S444" s="19" t="s">
        <v>2875</v>
      </c>
      <c r="T444" s="20">
        <v>38737</v>
      </c>
    </row>
    <row r="445" spans="1:20" s="16" customFormat="1" ht="18.75" hidden="1" customHeight="1" x14ac:dyDescent="0.2">
      <c r="A445" s="146">
        <v>7286</v>
      </c>
      <c r="B445" s="24" t="s">
        <v>2888</v>
      </c>
      <c r="C445" s="129">
        <v>692301005</v>
      </c>
      <c r="D445" s="22" t="s">
        <v>2854</v>
      </c>
      <c r="E445" s="22" t="s">
        <v>2871</v>
      </c>
      <c r="F445" s="23" t="s">
        <v>27</v>
      </c>
      <c r="G445" s="23" t="s">
        <v>2872</v>
      </c>
      <c r="H445" s="23" t="s">
        <v>29</v>
      </c>
      <c r="I445" s="22"/>
      <c r="J445" s="22"/>
      <c r="K445" s="22" t="s">
        <v>2889</v>
      </c>
      <c r="L445" s="22" t="s">
        <v>2890</v>
      </c>
      <c r="M445" s="24" t="s">
        <v>6166</v>
      </c>
      <c r="N445" s="25" t="s">
        <v>2892</v>
      </c>
      <c r="O445" s="25" t="s">
        <v>2891</v>
      </c>
      <c r="P445" s="26"/>
      <c r="Q445" s="25"/>
      <c r="R445" s="26">
        <v>91001</v>
      </c>
      <c r="S445" s="26" t="s">
        <v>2893</v>
      </c>
      <c r="T445" s="27">
        <v>38737</v>
      </c>
    </row>
    <row r="446" spans="1:20" s="16" customFormat="1" ht="18.75" hidden="1" customHeight="1" x14ac:dyDescent="0.2">
      <c r="A446" s="146">
        <v>7287</v>
      </c>
      <c r="B446" s="24" t="s">
        <v>1739</v>
      </c>
      <c r="C446" s="129">
        <v>655466509</v>
      </c>
      <c r="D446" s="22" t="s">
        <v>1566</v>
      </c>
      <c r="E446" s="22" t="s">
        <v>1740</v>
      </c>
      <c r="F446" s="23" t="s">
        <v>1741</v>
      </c>
      <c r="G446" s="23" t="s">
        <v>1742</v>
      </c>
      <c r="H446" s="23" t="s">
        <v>1743</v>
      </c>
      <c r="I446" s="22" t="s">
        <v>1744</v>
      </c>
      <c r="J446" s="22" t="s">
        <v>1745</v>
      </c>
      <c r="K446" s="22" t="s">
        <v>1746</v>
      </c>
      <c r="L446" s="22" t="s">
        <v>1747</v>
      </c>
      <c r="M446" s="24" t="s">
        <v>50</v>
      </c>
      <c r="N446" s="25" t="s">
        <v>1153</v>
      </c>
      <c r="O446" s="25"/>
      <c r="P446" s="26" t="s">
        <v>1748</v>
      </c>
      <c r="Q446" s="25"/>
      <c r="R446" s="26" t="s">
        <v>92</v>
      </c>
      <c r="S446" s="26" t="s">
        <v>1749</v>
      </c>
      <c r="T446" s="27">
        <v>38742</v>
      </c>
    </row>
    <row r="447" spans="1:20" s="16" customFormat="1" ht="18.75" hidden="1" customHeight="1" x14ac:dyDescent="0.2">
      <c r="A447" s="146">
        <v>7288</v>
      </c>
      <c r="B447" s="24" t="s">
        <v>3624</v>
      </c>
      <c r="C447" s="129" t="s">
        <v>7842</v>
      </c>
      <c r="D447" s="22" t="s">
        <v>2854</v>
      </c>
      <c r="E447" s="22" t="s">
        <v>2882</v>
      </c>
      <c r="F447" s="23" t="s">
        <v>1700</v>
      </c>
      <c r="G447" s="23" t="s">
        <v>2883</v>
      </c>
      <c r="H447" s="23" t="s">
        <v>29</v>
      </c>
      <c r="I447" s="22"/>
      <c r="J447" s="22"/>
      <c r="K447" s="22" t="s">
        <v>3625</v>
      </c>
      <c r="L447" s="22" t="s">
        <v>3626</v>
      </c>
      <c r="M447" s="24" t="s">
        <v>6171</v>
      </c>
      <c r="N447" s="25" t="s">
        <v>3628</v>
      </c>
      <c r="O447" s="25" t="s">
        <v>3627</v>
      </c>
      <c r="P447" s="26"/>
      <c r="Q447" s="25"/>
      <c r="R447" s="26">
        <v>91001</v>
      </c>
      <c r="S447" s="26" t="s">
        <v>2875</v>
      </c>
      <c r="T447" s="27">
        <v>38743</v>
      </c>
    </row>
    <row r="448" spans="1:20" s="16" customFormat="1" ht="18.75" hidden="1" customHeight="1" x14ac:dyDescent="0.2">
      <c r="A448" s="147">
        <v>7289</v>
      </c>
      <c r="B448" s="17" t="s">
        <v>3428</v>
      </c>
      <c r="C448" s="130">
        <v>691306003</v>
      </c>
      <c r="D448" s="15" t="s">
        <v>2854</v>
      </c>
      <c r="E448" s="15" t="s">
        <v>2882</v>
      </c>
      <c r="F448" s="14" t="s">
        <v>1700</v>
      </c>
      <c r="G448" s="14" t="s">
        <v>2883</v>
      </c>
      <c r="H448" s="14" t="s">
        <v>29</v>
      </c>
      <c r="I448" s="15"/>
      <c r="J448" s="15"/>
      <c r="K448" s="15" t="s">
        <v>3429</v>
      </c>
      <c r="L448" s="15" t="s">
        <v>3430</v>
      </c>
      <c r="M448" s="17" t="s">
        <v>6171</v>
      </c>
      <c r="N448" s="18" t="s">
        <v>3431</v>
      </c>
      <c r="O448" s="18"/>
      <c r="P448" s="19"/>
      <c r="Q448" s="18"/>
      <c r="R448" s="19">
        <v>91001</v>
      </c>
      <c r="S448" s="19" t="s">
        <v>2875</v>
      </c>
      <c r="T448" s="20">
        <v>38744</v>
      </c>
    </row>
    <row r="449" spans="1:20" s="16" customFormat="1" ht="18.75" hidden="1" customHeight="1" x14ac:dyDescent="0.2">
      <c r="A449" s="146">
        <v>7290</v>
      </c>
      <c r="B449" s="24" t="s">
        <v>3219</v>
      </c>
      <c r="C449" s="129">
        <v>691507009</v>
      </c>
      <c r="D449" s="22" t="s">
        <v>2854</v>
      </c>
      <c r="E449" s="22" t="s">
        <v>2871</v>
      </c>
      <c r="F449" s="23" t="s">
        <v>27</v>
      </c>
      <c r="G449" s="23" t="s">
        <v>2872</v>
      </c>
      <c r="H449" s="23" t="s">
        <v>29</v>
      </c>
      <c r="I449" s="22"/>
      <c r="J449" s="22"/>
      <c r="K449" s="22" t="s">
        <v>3220</v>
      </c>
      <c r="L449" s="22" t="s">
        <v>3222</v>
      </c>
      <c r="M449" s="24" t="s">
        <v>344</v>
      </c>
      <c r="N449" s="25" t="s">
        <v>3224</v>
      </c>
      <c r="O449" s="25" t="s">
        <v>3223</v>
      </c>
      <c r="P449" s="26" t="s">
        <v>3221</v>
      </c>
      <c r="Q449" s="25"/>
      <c r="R449" s="26">
        <v>91001</v>
      </c>
      <c r="S449" s="26" t="s">
        <v>2887</v>
      </c>
      <c r="T449" s="27">
        <v>38744</v>
      </c>
    </row>
    <row r="450" spans="1:20" s="16" customFormat="1" ht="18.75" hidden="1" customHeight="1" x14ac:dyDescent="0.2">
      <c r="A450" s="146">
        <v>7291</v>
      </c>
      <c r="B450" s="24" t="s">
        <v>4120</v>
      </c>
      <c r="C450" s="129" t="s">
        <v>7849</v>
      </c>
      <c r="D450" s="22" t="s">
        <v>2854</v>
      </c>
      <c r="E450" s="22" t="s">
        <v>2882</v>
      </c>
      <c r="F450" s="23" t="s">
        <v>1700</v>
      </c>
      <c r="G450" s="23" t="s">
        <v>2883</v>
      </c>
      <c r="H450" s="23" t="s">
        <v>29</v>
      </c>
      <c r="I450" s="22"/>
      <c r="J450" s="22"/>
      <c r="K450" s="22" t="s">
        <v>4121</v>
      </c>
      <c r="L450" s="22" t="s">
        <v>4122</v>
      </c>
      <c r="M450" s="24" t="s">
        <v>51</v>
      </c>
      <c r="N450" s="25" t="s">
        <v>1690</v>
      </c>
      <c r="O450" s="25"/>
      <c r="P450" s="26"/>
      <c r="Q450" s="25"/>
      <c r="R450" s="26">
        <v>91001</v>
      </c>
      <c r="S450" s="26" t="s">
        <v>4123</v>
      </c>
      <c r="T450" s="27">
        <v>38737</v>
      </c>
    </row>
    <row r="451" spans="1:20" s="16" customFormat="1" ht="18.75" hidden="1" customHeight="1" x14ac:dyDescent="0.2">
      <c r="A451" s="147">
        <v>7292</v>
      </c>
      <c r="B451" s="17" t="s">
        <v>4099</v>
      </c>
      <c r="C451" s="130">
        <v>690405008</v>
      </c>
      <c r="D451" s="15" t="s">
        <v>2854</v>
      </c>
      <c r="E451" s="15" t="s">
        <v>2882</v>
      </c>
      <c r="F451" s="14" t="s">
        <v>1700</v>
      </c>
      <c r="G451" s="14" t="s">
        <v>2883</v>
      </c>
      <c r="H451" s="14" t="s">
        <v>29</v>
      </c>
      <c r="I451" s="15"/>
      <c r="J451" s="15"/>
      <c r="K451" s="15" t="s">
        <v>4100</v>
      </c>
      <c r="L451" s="15" t="s">
        <v>4101</v>
      </c>
      <c r="M451" s="17" t="s">
        <v>6169</v>
      </c>
      <c r="N451" s="18" t="s">
        <v>4102</v>
      </c>
      <c r="O451" s="18"/>
      <c r="P451" s="47" t="s">
        <v>7303</v>
      </c>
      <c r="Q451" s="18"/>
      <c r="R451" s="19">
        <v>91001</v>
      </c>
      <c r="S451" s="19" t="s">
        <v>3046</v>
      </c>
      <c r="T451" s="20">
        <v>38737</v>
      </c>
    </row>
    <row r="452" spans="1:20" s="16" customFormat="1" ht="18.75" hidden="1" customHeight="1" x14ac:dyDescent="0.2">
      <c r="A452" s="146">
        <v>7295</v>
      </c>
      <c r="B452" s="24" t="s">
        <v>3120</v>
      </c>
      <c r="C452" s="129">
        <v>691606007</v>
      </c>
      <c r="D452" s="22" t="s">
        <v>2854</v>
      </c>
      <c r="E452" s="22" t="s">
        <v>2871</v>
      </c>
      <c r="F452" s="23" t="s">
        <v>27</v>
      </c>
      <c r="G452" s="23" t="s">
        <v>2872</v>
      </c>
      <c r="H452" s="23" t="s">
        <v>29</v>
      </c>
      <c r="I452" s="22"/>
      <c r="J452" s="22"/>
      <c r="K452" s="22" t="s">
        <v>3121</v>
      </c>
      <c r="L452" s="22" t="s">
        <v>3123</v>
      </c>
      <c r="M452" s="24" t="s">
        <v>344</v>
      </c>
      <c r="N452" s="25" t="s">
        <v>3125</v>
      </c>
      <c r="O452" s="25" t="s">
        <v>3124</v>
      </c>
      <c r="P452" s="26" t="s">
        <v>3122</v>
      </c>
      <c r="Q452" s="25"/>
      <c r="R452" s="26">
        <v>91001</v>
      </c>
      <c r="S452" s="26" t="s">
        <v>2875</v>
      </c>
      <c r="T452" s="27">
        <v>38751</v>
      </c>
    </row>
    <row r="453" spans="1:20" s="16" customFormat="1" ht="18.75" hidden="1" customHeight="1" x14ac:dyDescent="0.2">
      <c r="A453" s="147">
        <v>7296</v>
      </c>
      <c r="B453" s="17" t="s">
        <v>4049</v>
      </c>
      <c r="C453" s="130">
        <v>692521005</v>
      </c>
      <c r="D453" s="15" t="s">
        <v>2854</v>
      </c>
      <c r="E453" s="15" t="s">
        <v>633</v>
      </c>
      <c r="F453" s="14" t="s">
        <v>27</v>
      </c>
      <c r="G453" s="14" t="s">
        <v>634</v>
      </c>
      <c r="H453" s="14" t="s">
        <v>29</v>
      </c>
      <c r="I453" s="15"/>
      <c r="J453" s="15"/>
      <c r="K453" s="15" t="s">
        <v>6310</v>
      </c>
      <c r="L453" s="15" t="s">
        <v>4051</v>
      </c>
      <c r="M453" s="17" t="s">
        <v>51</v>
      </c>
      <c r="N453" s="18" t="s">
        <v>4050</v>
      </c>
      <c r="O453" s="18" t="s">
        <v>6311</v>
      </c>
      <c r="P453" s="19" t="s">
        <v>6312</v>
      </c>
      <c r="Q453" s="18"/>
      <c r="R453" s="19">
        <v>91001</v>
      </c>
      <c r="S453" s="19" t="s">
        <v>4052</v>
      </c>
      <c r="T453" s="20">
        <v>38755</v>
      </c>
    </row>
    <row r="454" spans="1:20" s="16" customFormat="1" ht="18.75" hidden="1" customHeight="1" x14ac:dyDescent="0.2">
      <c r="A454" s="147">
        <v>7297</v>
      </c>
      <c r="B454" s="17" t="s">
        <v>3157</v>
      </c>
      <c r="C454" s="130">
        <v>691810003</v>
      </c>
      <c r="D454" s="15" t="s">
        <v>2854</v>
      </c>
      <c r="E454" s="15" t="s">
        <v>2871</v>
      </c>
      <c r="F454" s="14" t="s">
        <v>27</v>
      </c>
      <c r="G454" s="14" t="s">
        <v>2872</v>
      </c>
      <c r="H454" s="14" t="s">
        <v>29</v>
      </c>
      <c r="I454" s="15"/>
      <c r="J454" s="15"/>
      <c r="K454" s="15" t="s">
        <v>3158</v>
      </c>
      <c r="L454" s="15" t="s">
        <v>3159</v>
      </c>
      <c r="M454" s="18" t="s">
        <v>51</v>
      </c>
      <c r="N454" s="15" t="s">
        <v>3161</v>
      </c>
      <c r="O454" s="18" t="s">
        <v>3160</v>
      </c>
      <c r="P454" s="39" t="s">
        <v>6340</v>
      </c>
      <c r="Q454" s="18" t="s">
        <v>6341</v>
      </c>
      <c r="R454" s="19">
        <v>91001</v>
      </c>
      <c r="S454" s="19" t="s">
        <v>2875</v>
      </c>
      <c r="T454" s="20">
        <v>38755</v>
      </c>
    </row>
    <row r="455" spans="1:20" s="16" customFormat="1" ht="18.75" hidden="1" customHeight="1" x14ac:dyDescent="0.2">
      <c r="A455" s="146">
        <v>7298</v>
      </c>
      <c r="B455" s="24" t="s">
        <v>3787</v>
      </c>
      <c r="C455" s="129" t="s">
        <v>7845</v>
      </c>
      <c r="D455" s="22" t="s">
        <v>2854</v>
      </c>
      <c r="E455" s="22" t="s">
        <v>2871</v>
      </c>
      <c r="F455" s="23" t="s">
        <v>27</v>
      </c>
      <c r="G455" s="23" t="s">
        <v>2872</v>
      </c>
      <c r="H455" s="23" t="s">
        <v>29</v>
      </c>
      <c r="I455" s="22"/>
      <c r="J455" s="22"/>
      <c r="K455" s="22" t="s">
        <v>3788</v>
      </c>
      <c r="L455" s="22" t="s">
        <v>3789</v>
      </c>
      <c r="M455" s="24" t="s">
        <v>630</v>
      </c>
      <c r="N455" s="25" t="s">
        <v>1295</v>
      </c>
      <c r="O455" s="25" t="s">
        <v>3790</v>
      </c>
      <c r="P455" s="26"/>
      <c r="Q455" s="25"/>
      <c r="R455" s="26">
        <v>91001</v>
      </c>
      <c r="S455" s="26" t="s">
        <v>2875</v>
      </c>
      <c r="T455" s="27">
        <v>38755</v>
      </c>
    </row>
    <row r="456" spans="1:20" s="16" customFormat="1" ht="18.75" hidden="1" customHeight="1" x14ac:dyDescent="0.2">
      <c r="A456" s="147">
        <v>7299</v>
      </c>
      <c r="B456" s="17" t="s">
        <v>3041</v>
      </c>
      <c r="C456" s="130">
        <v>692404009</v>
      </c>
      <c r="D456" s="15" t="s">
        <v>2854</v>
      </c>
      <c r="E456" s="15" t="s">
        <v>2871</v>
      </c>
      <c r="F456" s="14" t="s">
        <v>27</v>
      </c>
      <c r="G456" s="14" t="s">
        <v>2872</v>
      </c>
      <c r="H456" s="14" t="s">
        <v>29</v>
      </c>
      <c r="I456" s="15"/>
      <c r="J456" s="15"/>
      <c r="K456" s="15" t="s">
        <v>3042</v>
      </c>
      <c r="L456" s="15" t="s">
        <v>3043</v>
      </c>
      <c r="M456" s="17" t="s">
        <v>6166</v>
      </c>
      <c r="N456" s="18" t="s">
        <v>3045</v>
      </c>
      <c r="O456" s="18" t="s">
        <v>3044</v>
      </c>
      <c r="P456" s="19"/>
      <c r="Q456" s="18"/>
      <c r="R456" s="19">
        <v>91001</v>
      </c>
      <c r="S456" s="19" t="s">
        <v>3046</v>
      </c>
      <c r="T456" s="20">
        <v>38737</v>
      </c>
    </row>
    <row r="457" spans="1:20" s="16" customFormat="1" ht="18.75" hidden="1" customHeight="1" x14ac:dyDescent="0.2">
      <c r="A457" s="146">
        <v>7300</v>
      </c>
      <c r="B457" s="24" t="s">
        <v>3464</v>
      </c>
      <c r="C457" s="129">
        <v>690604000</v>
      </c>
      <c r="D457" s="22" t="s">
        <v>2854</v>
      </c>
      <c r="E457" s="22" t="s">
        <v>2871</v>
      </c>
      <c r="F457" s="23" t="s">
        <v>27</v>
      </c>
      <c r="G457" s="23" t="s">
        <v>2872</v>
      </c>
      <c r="H457" s="23" t="s">
        <v>29</v>
      </c>
      <c r="I457" s="22"/>
      <c r="J457" s="22"/>
      <c r="K457" s="22" t="s">
        <v>3465</v>
      </c>
      <c r="L457" s="22" t="s">
        <v>3466</v>
      </c>
      <c r="M457" s="24" t="s">
        <v>630</v>
      </c>
      <c r="N457" s="25" t="s">
        <v>3468</v>
      </c>
      <c r="O457" s="25" t="s">
        <v>3467</v>
      </c>
      <c r="P457" s="26"/>
      <c r="Q457" s="25"/>
      <c r="R457" s="26">
        <v>91001</v>
      </c>
      <c r="S457" s="26" t="s">
        <v>2875</v>
      </c>
      <c r="T457" s="27">
        <v>38737</v>
      </c>
    </row>
    <row r="458" spans="1:20" s="16" customFormat="1" ht="18.75" hidden="1" customHeight="1" x14ac:dyDescent="0.2">
      <c r="A458" s="147">
        <v>7301</v>
      </c>
      <c r="B458" s="93" t="s">
        <v>6203</v>
      </c>
      <c r="C458" s="130">
        <v>691308006</v>
      </c>
      <c r="D458" s="15" t="s">
        <v>2854</v>
      </c>
      <c r="E458" s="15" t="s">
        <v>2871</v>
      </c>
      <c r="F458" s="14" t="s">
        <v>27</v>
      </c>
      <c r="G458" s="14" t="s">
        <v>2872</v>
      </c>
      <c r="H458" s="14" t="s">
        <v>29</v>
      </c>
      <c r="I458" s="15"/>
      <c r="J458" s="15"/>
      <c r="K458" s="15" t="s">
        <v>3861</v>
      </c>
      <c r="L458" s="15" t="s">
        <v>3862</v>
      </c>
      <c r="M458" s="17" t="s">
        <v>6171</v>
      </c>
      <c r="N458" s="18" t="s">
        <v>3863</v>
      </c>
      <c r="O458" s="18"/>
      <c r="P458" s="19"/>
      <c r="Q458" s="18"/>
      <c r="R458" s="19">
        <v>91001</v>
      </c>
      <c r="S458" s="19" t="s">
        <v>2875</v>
      </c>
      <c r="T458" s="20">
        <v>38761</v>
      </c>
    </row>
    <row r="459" spans="1:20" s="16" customFormat="1" ht="18.75" hidden="1" customHeight="1" x14ac:dyDescent="0.2">
      <c r="A459" s="147">
        <v>7302</v>
      </c>
      <c r="B459" s="17" t="s">
        <v>3668</v>
      </c>
      <c r="C459" s="130">
        <v>690912007</v>
      </c>
      <c r="D459" s="15" t="s">
        <v>2854</v>
      </c>
      <c r="E459" s="15" t="s">
        <v>633</v>
      </c>
      <c r="F459" s="14" t="s">
        <v>27</v>
      </c>
      <c r="G459" s="14" t="s">
        <v>2976</v>
      </c>
      <c r="H459" s="14" t="s">
        <v>29</v>
      </c>
      <c r="I459" s="15"/>
      <c r="J459" s="15"/>
      <c r="K459" s="15" t="s">
        <v>3669</v>
      </c>
      <c r="L459" s="49" t="s">
        <v>3671</v>
      </c>
      <c r="M459" s="17" t="s">
        <v>6170</v>
      </c>
      <c r="N459" s="18" t="s">
        <v>3673</v>
      </c>
      <c r="O459" s="18" t="s">
        <v>3672</v>
      </c>
      <c r="P459" s="19" t="s">
        <v>3670</v>
      </c>
      <c r="Q459" s="18"/>
      <c r="R459" s="19">
        <v>91001</v>
      </c>
      <c r="S459" s="19" t="s">
        <v>2875</v>
      </c>
      <c r="T459" s="20">
        <v>38761</v>
      </c>
    </row>
    <row r="460" spans="1:20" s="16" customFormat="1" ht="18.75" hidden="1" customHeight="1" x14ac:dyDescent="0.2">
      <c r="A460" s="147">
        <v>7303</v>
      </c>
      <c r="B460" s="17" t="s">
        <v>4059</v>
      </c>
      <c r="C460" s="130">
        <v>691607003</v>
      </c>
      <c r="D460" s="15" t="s">
        <v>2854</v>
      </c>
      <c r="E460" s="15" t="s">
        <v>633</v>
      </c>
      <c r="F460" s="14" t="s">
        <v>27</v>
      </c>
      <c r="G460" s="14" t="s">
        <v>634</v>
      </c>
      <c r="H460" s="14" t="s">
        <v>29</v>
      </c>
      <c r="I460" s="15"/>
      <c r="J460" s="15"/>
      <c r="K460" s="15" t="s">
        <v>4060</v>
      </c>
      <c r="L460" s="15" t="s">
        <v>4062</v>
      </c>
      <c r="M460" s="17" t="s">
        <v>344</v>
      </c>
      <c r="N460" s="18" t="s">
        <v>4064</v>
      </c>
      <c r="O460" s="18" t="s">
        <v>4063</v>
      </c>
      <c r="P460" s="19" t="s">
        <v>4061</v>
      </c>
      <c r="Q460" s="18"/>
      <c r="R460" s="19">
        <v>91001</v>
      </c>
      <c r="S460" s="15" t="s">
        <v>2887</v>
      </c>
      <c r="T460" s="20">
        <v>38765</v>
      </c>
    </row>
    <row r="461" spans="1:20" s="16" customFormat="1" ht="18.75" hidden="1" customHeight="1" x14ac:dyDescent="0.2">
      <c r="A461" s="146">
        <v>7304</v>
      </c>
      <c r="B461" s="24" t="s">
        <v>5841</v>
      </c>
      <c r="C461" s="129">
        <v>747474001</v>
      </c>
      <c r="D461" s="22" t="s">
        <v>152</v>
      </c>
      <c r="E461" s="22" t="s">
        <v>5842</v>
      </c>
      <c r="F461" s="23" t="s">
        <v>1700</v>
      </c>
      <c r="G461" s="23" t="s">
        <v>5823</v>
      </c>
      <c r="H461" s="23" t="s">
        <v>29</v>
      </c>
      <c r="I461" s="22"/>
      <c r="J461" s="22"/>
      <c r="K461" s="22" t="s">
        <v>5843</v>
      </c>
      <c r="L461" s="22" t="s">
        <v>5844</v>
      </c>
      <c r="M461" s="24" t="s">
        <v>6166</v>
      </c>
      <c r="N461" s="25" t="s">
        <v>5845</v>
      </c>
      <c r="O461" s="25"/>
      <c r="P461" s="26"/>
      <c r="Q461" s="25"/>
      <c r="R461" s="26" t="s">
        <v>251</v>
      </c>
      <c r="S461" s="26" t="s">
        <v>5846</v>
      </c>
      <c r="T461" s="27">
        <v>38768</v>
      </c>
    </row>
    <row r="462" spans="1:20" s="16" customFormat="1" ht="18.75" hidden="1" customHeight="1" x14ac:dyDescent="0.2">
      <c r="A462" s="146">
        <v>7305</v>
      </c>
      <c r="B462" s="24" t="s">
        <v>3436</v>
      </c>
      <c r="C462" s="129">
        <v>691604004</v>
      </c>
      <c r="D462" s="22" t="s">
        <v>2854</v>
      </c>
      <c r="E462" s="22" t="s">
        <v>633</v>
      </c>
      <c r="F462" s="23" t="s">
        <v>27</v>
      </c>
      <c r="G462" s="23" t="s">
        <v>2976</v>
      </c>
      <c r="H462" s="23" t="s">
        <v>29</v>
      </c>
      <c r="I462" s="22"/>
      <c r="J462" s="22"/>
      <c r="K462" s="22" t="s">
        <v>3437</v>
      </c>
      <c r="L462" s="22" t="s">
        <v>3438</v>
      </c>
      <c r="M462" s="24" t="s">
        <v>344</v>
      </c>
      <c r="N462" s="25" t="s">
        <v>3440</v>
      </c>
      <c r="O462" s="25" t="s">
        <v>3439</v>
      </c>
      <c r="P462" s="26"/>
      <c r="Q462" s="25"/>
      <c r="R462" s="26">
        <v>91001</v>
      </c>
      <c r="S462" s="26" t="s">
        <v>3441</v>
      </c>
      <c r="T462" s="27">
        <v>38768</v>
      </c>
    </row>
    <row r="463" spans="1:20" s="16" customFormat="1" ht="18.75" hidden="1" customHeight="1" x14ac:dyDescent="0.2">
      <c r="A463" s="146">
        <v>7306</v>
      </c>
      <c r="B463" s="24" t="s">
        <v>5451</v>
      </c>
      <c r="C463" s="129">
        <v>654689601</v>
      </c>
      <c r="D463" s="22" t="s">
        <v>53</v>
      </c>
      <c r="E463" s="22" t="s">
        <v>5452</v>
      </c>
      <c r="F463" s="23" t="s">
        <v>5453</v>
      </c>
      <c r="G463" s="23" t="s">
        <v>5454</v>
      </c>
      <c r="H463" s="23" t="s">
        <v>5455</v>
      </c>
      <c r="I463" s="22" t="s">
        <v>708</v>
      </c>
      <c r="J463" s="22" t="s">
        <v>5456</v>
      </c>
      <c r="K463" s="22" t="s">
        <v>5457</v>
      </c>
      <c r="L463" s="22" t="s">
        <v>5459</v>
      </c>
      <c r="M463" s="24" t="s">
        <v>6166</v>
      </c>
      <c r="N463" s="25" t="s">
        <v>1113</v>
      </c>
      <c r="O463" s="25"/>
      <c r="P463" s="38" t="s">
        <v>5458</v>
      </c>
      <c r="Q463" s="25"/>
      <c r="R463" s="26">
        <v>93991</v>
      </c>
      <c r="S463" s="26" t="s">
        <v>5460</v>
      </c>
      <c r="T463" s="27">
        <v>38769</v>
      </c>
    </row>
    <row r="464" spans="1:20" s="16" customFormat="1" ht="18.75" hidden="1" customHeight="1" x14ac:dyDescent="0.2">
      <c r="A464" s="146">
        <v>7307</v>
      </c>
      <c r="B464" s="24" t="s">
        <v>5383</v>
      </c>
      <c r="C464" s="129">
        <v>654974004</v>
      </c>
      <c r="D464" s="22" t="s">
        <v>5384</v>
      </c>
      <c r="E464" s="22" t="s">
        <v>5385</v>
      </c>
      <c r="F464" s="23" t="s">
        <v>5386</v>
      </c>
      <c r="G464" s="23" t="s">
        <v>5383</v>
      </c>
      <c r="H464" s="23" t="s">
        <v>5387</v>
      </c>
      <c r="I464" s="22" t="s">
        <v>5388</v>
      </c>
      <c r="J464" s="22" t="s">
        <v>5389</v>
      </c>
      <c r="K464" s="22" t="s">
        <v>5390</v>
      </c>
      <c r="L464" s="22" t="s">
        <v>5391</v>
      </c>
      <c r="M464" s="24" t="s">
        <v>51</v>
      </c>
      <c r="N464" s="25" t="s">
        <v>5392</v>
      </c>
      <c r="O464" s="25"/>
      <c r="P464" s="26"/>
      <c r="Q464" s="25"/>
      <c r="R464" s="26">
        <v>93107</v>
      </c>
      <c r="S464" s="26" t="s">
        <v>5393</v>
      </c>
      <c r="T464" s="27">
        <v>38770</v>
      </c>
    </row>
    <row r="465" spans="1:20" s="16" customFormat="1" ht="18.75" hidden="1" customHeight="1" x14ac:dyDescent="0.2">
      <c r="A465" s="146">
        <v>7308</v>
      </c>
      <c r="B465" s="24" t="s">
        <v>5278</v>
      </c>
      <c r="C465" s="129">
        <v>653504500</v>
      </c>
      <c r="D465" s="22" t="s">
        <v>5279</v>
      </c>
      <c r="E465" s="22" t="s">
        <v>5280</v>
      </c>
      <c r="F465" s="23" t="s">
        <v>5281</v>
      </c>
      <c r="G465" s="23" t="s">
        <v>5282</v>
      </c>
      <c r="H465" s="23" t="s">
        <v>5283</v>
      </c>
      <c r="I465" s="22" t="s">
        <v>135</v>
      </c>
      <c r="J465" s="22" t="s">
        <v>5284</v>
      </c>
      <c r="K465" s="22" t="s">
        <v>5285</v>
      </c>
      <c r="L465" s="22" t="s">
        <v>5286</v>
      </c>
      <c r="M465" s="24" t="s">
        <v>50</v>
      </c>
      <c r="N465" s="25" t="s">
        <v>1489</v>
      </c>
      <c r="O465" s="25" t="s">
        <v>5287</v>
      </c>
      <c r="P465" s="26"/>
      <c r="Q465" s="25"/>
      <c r="R465" s="26" t="s">
        <v>419</v>
      </c>
      <c r="S465" s="26" t="s">
        <v>5288</v>
      </c>
      <c r="T465" s="27">
        <v>38775</v>
      </c>
    </row>
    <row r="466" spans="1:20" s="16" customFormat="1" ht="18.75" hidden="1" customHeight="1" x14ac:dyDescent="0.2">
      <c r="A466" s="147">
        <v>7309</v>
      </c>
      <c r="B466" s="17" t="s">
        <v>3279</v>
      </c>
      <c r="C466" s="130">
        <v>691506002</v>
      </c>
      <c r="D466" s="15" t="s">
        <v>2854</v>
      </c>
      <c r="E466" s="15" t="s">
        <v>633</v>
      </c>
      <c r="F466" s="14" t="s">
        <v>27</v>
      </c>
      <c r="G466" s="14" t="s">
        <v>634</v>
      </c>
      <c r="H466" s="14" t="s">
        <v>29</v>
      </c>
      <c r="I466" s="15"/>
      <c r="J466" s="15"/>
      <c r="K466" s="15" t="s">
        <v>3280</v>
      </c>
      <c r="L466" s="15" t="s">
        <v>3282</v>
      </c>
      <c r="M466" s="17" t="s">
        <v>344</v>
      </c>
      <c r="N466" s="17" t="s">
        <v>5894</v>
      </c>
      <c r="O466" s="18"/>
      <c r="P466" s="19" t="s">
        <v>3281</v>
      </c>
      <c r="Q466" s="18"/>
      <c r="R466" s="19">
        <v>91001</v>
      </c>
      <c r="S466" s="19" t="s">
        <v>2875</v>
      </c>
      <c r="T466" s="20">
        <v>38768</v>
      </c>
    </row>
    <row r="467" spans="1:20" s="16" customFormat="1" ht="18.75" hidden="1" customHeight="1" x14ac:dyDescent="0.2">
      <c r="A467" s="146">
        <v>7310</v>
      </c>
      <c r="B467" s="24" t="s">
        <v>3566</v>
      </c>
      <c r="C467" s="129">
        <v>691406008</v>
      </c>
      <c r="D467" s="22" t="s">
        <v>2854</v>
      </c>
      <c r="E467" s="22" t="s">
        <v>633</v>
      </c>
      <c r="F467" s="23" t="s">
        <v>27</v>
      </c>
      <c r="G467" s="23" t="s">
        <v>634</v>
      </c>
      <c r="H467" s="23" t="s">
        <v>29</v>
      </c>
      <c r="I467" s="22"/>
      <c r="J467" s="22"/>
      <c r="K467" s="22" t="s">
        <v>3567</v>
      </c>
      <c r="L467" s="22" t="s">
        <v>6228</v>
      </c>
      <c r="M467" s="24" t="s">
        <v>6168</v>
      </c>
      <c r="N467" s="25" t="s">
        <v>3569</v>
      </c>
      <c r="O467" s="25"/>
      <c r="P467" s="26" t="s">
        <v>3568</v>
      </c>
      <c r="Q467" s="25"/>
      <c r="R467" s="26">
        <v>91001</v>
      </c>
      <c r="S467" s="26" t="s">
        <v>3269</v>
      </c>
      <c r="T467" s="27">
        <v>38776</v>
      </c>
    </row>
    <row r="468" spans="1:20" s="16" customFormat="1" ht="18.75" hidden="1" customHeight="1" x14ac:dyDescent="0.2">
      <c r="A468" s="147">
        <v>7311</v>
      </c>
      <c r="B468" s="17" t="s">
        <v>3321</v>
      </c>
      <c r="C468" s="130">
        <v>690603004</v>
      </c>
      <c r="D468" s="15" t="s">
        <v>2854</v>
      </c>
      <c r="E468" s="15" t="s">
        <v>2871</v>
      </c>
      <c r="F468" s="14" t="s">
        <v>27</v>
      </c>
      <c r="G468" s="14" t="s">
        <v>2872</v>
      </c>
      <c r="H468" s="14" t="s">
        <v>29</v>
      </c>
      <c r="I468" s="15"/>
      <c r="J468" s="15"/>
      <c r="K468" s="15" t="s">
        <v>3322</v>
      </c>
      <c r="L468" s="15" t="s">
        <v>3323</v>
      </c>
      <c r="M468" s="17" t="s">
        <v>630</v>
      </c>
      <c r="N468" s="18" t="s">
        <v>3325</v>
      </c>
      <c r="O468" s="18" t="s">
        <v>3324</v>
      </c>
      <c r="P468" s="19"/>
      <c r="Q468" s="18"/>
      <c r="R468" s="19">
        <v>91001</v>
      </c>
      <c r="S468" s="19" t="s">
        <v>2875</v>
      </c>
      <c r="T468" s="20">
        <v>38786</v>
      </c>
    </row>
    <row r="469" spans="1:20" s="16" customFormat="1" ht="18.75" hidden="1" customHeight="1" x14ac:dyDescent="0.2">
      <c r="A469" s="147">
        <v>7312</v>
      </c>
      <c r="B469" s="17" t="s">
        <v>2986</v>
      </c>
      <c r="C469" s="130">
        <v>690736004</v>
      </c>
      <c r="D469" s="15" t="s">
        <v>2854</v>
      </c>
      <c r="E469" s="15" t="s">
        <v>2882</v>
      </c>
      <c r="F469" s="14" t="s">
        <v>1700</v>
      </c>
      <c r="G469" s="14" t="s">
        <v>2883</v>
      </c>
      <c r="H469" s="14" t="s">
        <v>29</v>
      </c>
      <c r="I469" s="15"/>
      <c r="J469" s="15"/>
      <c r="K469" s="15" t="s">
        <v>2987</v>
      </c>
      <c r="L469" s="15" t="s">
        <v>2989</v>
      </c>
      <c r="M469" s="17" t="s">
        <v>630</v>
      </c>
      <c r="N469" s="18" t="s">
        <v>4860</v>
      </c>
      <c r="O469" s="18" t="s">
        <v>2990</v>
      </c>
      <c r="P469" s="19" t="s">
        <v>2988</v>
      </c>
      <c r="Q469" s="18"/>
      <c r="R469" s="19">
        <v>91001</v>
      </c>
      <c r="S469" s="19" t="s">
        <v>2875</v>
      </c>
      <c r="T469" s="20">
        <v>38786</v>
      </c>
    </row>
    <row r="470" spans="1:20" s="16" customFormat="1" ht="18.75" hidden="1" customHeight="1" x14ac:dyDescent="0.2">
      <c r="A470" s="147">
        <v>7313</v>
      </c>
      <c r="B470" s="17" t="s">
        <v>4124</v>
      </c>
      <c r="C470" s="130">
        <v>690610000</v>
      </c>
      <c r="D470" s="15" t="s">
        <v>2854</v>
      </c>
      <c r="E470" s="15" t="s">
        <v>4125</v>
      </c>
      <c r="F470" s="14" t="s">
        <v>27</v>
      </c>
      <c r="G470" s="14" t="s">
        <v>4126</v>
      </c>
      <c r="H470" s="14" t="s">
        <v>29</v>
      </c>
      <c r="I470" s="15"/>
      <c r="J470" s="15"/>
      <c r="K470" s="15" t="s">
        <v>4127</v>
      </c>
      <c r="L470" s="15" t="s">
        <v>4128</v>
      </c>
      <c r="M470" s="17" t="s">
        <v>630</v>
      </c>
      <c r="N470" s="18" t="s">
        <v>462</v>
      </c>
      <c r="O470" s="18" t="s">
        <v>6302</v>
      </c>
      <c r="P470" s="19" t="s">
        <v>6303</v>
      </c>
      <c r="Q470" s="18"/>
      <c r="R470" s="19">
        <v>91001</v>
      </c>
      <c r="S470" s="19" t="s">
        <v>2875</v>
      </c>
      <c r="T470" s="20">
        <v>38786</v>
      </c>
    </row>
    <row r="471" spans="1:20" s="16" customFormat="1" ht="18.75" hidden="1" customHeight="1" x14ac:dyDescent="0.2">
      <c r="A471" s="146">
        <v>7314</v>
      </c>
      <c r="B471" s="24" t="s">
        <v>830</v>
      </c>
      <c r="C471" s="129">
        <v>653776500</v>
      </c>
      <c r="D471" s="22" t="s">
        <v>81</v>
      </c>
      <c r="E471" s="22" t="s">
        <v>831</v>
      </c>
      <c r="F471" s="23" t="s">
        <v>832</v>
      </c>
      <c r="G471" s="23" t="s">
        <v>833</v>
      </c>
      <c r="H471" s="23" t="s">
        <v>834</v>
      </c>
      <c r="I471" s="22" t="s">
        <v>835</v>
      </c>
      <c r="J471" s="22" t="s">
        <v>836</v>
      </c>
      <c r="K471" s="22" t="s">
        <v>837</v>
      </c>
      <c r="L471" s="22" t="s">
        <v>838</v>
      </c>
      <c r="M471" s="24" t="s">
        <v>344</v>
      </c>
      <c r="N471" s="25" t="s">
        <v>606</v>
      </c>
      <c r="O471" s="25" t="s">
        <v>839</v>
      </c>
      <c r="P471" s="26"/>
      <c r="Q471" s="25"/>
      <c r="R471" s="26" t="s">
        <v>419</v>
      </c>
      <c r="S471" s="26" t="s">
        <v>840</v>
      </c>
      <c r="T471" s="27">
        <v>38799</v>
      </c>
    </row>
    <row r="472" spans="1:20" s="16" customFormat="1" ht="18.75" hidden="1" customHeight="1" x14ac:dyDescent="0.2">
      <c r="A472" s="147">
        <v>7315</v>
      </c>
      <c r="B472" s="17" t="s">
        <v>4014</v>
      </c>
      <c r="C472" s="130" t="s">
        <v>7848</v>
      </c>
      <c r="D472" s="15" t="s">
        <v>2854</v>
      </c>
      <c r="E472" s="15" t="s">
        <v>2882</v>
      </c>
      <c r="F472" s="14" t="s">
        <v>1700</v>
      </c>
      <c r="G472" s="14" t="s">
        <v>2883</v>
      </c>
      <c r="H472" s="14" t="s">
        <v>29</v>
      </c>
      <c r="I472" s="15"/>
      <c r="J472" s="15"/>
      <c r="K472" s="15" t="s">
        <v>4015</v>
      </c>
      <c r="L472" s="15" t="s">
        <v>4016</v>
      </c>
      <c r="M472" s="17" t="s">
        <v>6170</v>
      </c>
      <c r="N472" s="18" t="s">
        <v>4017</v>
      </c>
      <c r="O472" s="18"/>
      <c r="P472" s="19"/>
      <c r="Q472" s="18"/>
      <c r="R472" s="19">
        <v>91001</v>
      </c>
      <c r="S472" s="19" t="s">
        <v>4018</v>
      </c>
      <c r="T472" s="20">
        <v>38803</v>
      </c>
    </row>
    <row r="473" spans="1:20" s="16" customFormat="1" ht="18.75" hidden="1" customHeight="1" x14ac:dyDescent="0.2">
      <c r="A473" s="146">
        <v>7316</v>
      </c>
      <c r="B473" s="24" t="s">
        <v>1680</v>
      </c>
      <c r="C473" s="129">
        <v>753958002</v>
      </c>
      <c r="D473" s="22" t="s">
        <v>1681</v>
      </c>
      <c r="E473" s="22" t="s">
        <v>1682</v>
      </c>
      <c r="F473" s="23" t="s">
        <v>1683</v>
      </c>
      <c r="G473" s="23" t="s">
        <v>1684</v>
      </c>
      <c r="H473" s="23" t="s">
        <v>1685</v>
      </c>
      <c r="I473" s="22" t="s">
        <v>1686</v>
      </c>
      <c r="J473" s="22" t="s">
        <v>1687</v>
      </c>
      <c r="K473" s="22" t="s">
        <v>1688</v>
      </c>
      <c r="L473" s="22" t="s">
        <v>1689</v>
      </c>
      <c r="M473" s="24" t="s">
        <v>51</v>
      </c>
      <c r="N473" s="25" t="s">
        <v>1690</v>
      </c>
      <c r="O473" s="25"/>
      <c r="P473" s="26"/>
      <c r="Q473" s="25"/>
      <c r="R473" s="26" t="s">
        <v>48</v>
      </c>
      <c r="S473" s="26" t="s">
        <v>1691</v>
      </c>
      <c r="T473" s="27">
        <v>38804</v>
      </c>
    </row>
    <row r="474" spans="1:20" s="16" customFormat="1" ht="18.75" hidden="1" customHeight="1" x14ac:dyDescent="0.2">
      <c r="A474" s="146">
        <v>7317</v>
      </c>
      <c r="B474" s="24" t="s">
        <v>3562</v>
      </c>
      <c r="C474" s="129">
        <v>691403009</v>
      </c>
      <c r="D474" s="22" t="s">
        <v>2854</v>
      </c>
      <c r="E474" s="22" t="s">
        <v>2871</v>
      </c>
      <c r="F474" s="23" t="s">
        <v>27</v>
      </c>
      <c r="G474" s="23" t="s">
        <v>2872</v>
      </c>
      <c r="H474" s="23" t="s">
        <v>29</v>
      </c>
      <c r="I474" s="22"/>
      <c r="J474" s="22"/>
      <c r="K474" s="22" t="s">
        <v>3563</v>
      </c>
      <c r="L474" s="22" t="s">
        <v>3564</v>
      </c>
      <c r="M474" s="24" t="s">
        <v>6168</v>
      </c>
      <c r="N474" s="25" t="s">
        <v>6227</v>
      </c>
      <c r="O474" s="25" t="s">
        <v>3565</v>
      </c>
      <c r="P474" s="26"/>
      <c r="Q474" s="25" t="s">
        <v>6199</v>
      </c>
      <c r="R474" s="26">
        <v>91001</v>
      </c>
      <c r="S474" s="26" t="s">
        <v>3269</v>
      </c>
      <c r="T474" s="27">
        <v>38813</v>
      </c>
    </row>
    <row r="475" spans="1:20" s="16" customFormat="1" ht="18.75" hidden="1" customHeight="1" x14ac:dyDescent="0.2">
      <c r="A475" s="146">
        <v>7318</v>
      </c>
      <c r="B475" s="24" t="s">
        <v>6035</v>
      </c>
      <c r="C475" s="129">
        <v>879129001</v>
      </c>
      <c r="D475" s="22" t="s">
        <v>602</v>
      </c>
      <c r="E475" s="22" t="s">
        <v>6036</v>
      </c>
      <c r="F475" s="23" t="s">
        <v>6037</v>
      </c>
      <c r="G475" s="23" t="s">
        <v>6038</v>
      </c>
      <c r="H475" s="23" t="s">
        <v>29</v>
      </c>
      <c r="I475" s="22"/>
      <c r="J475" s="22"/>
      <c r="K475" s="22" t="s">
        <v>6453</v>
      </c>
      <c r="L475" s="22" t="s">
        <v>6040</v>
      </c>
      <c r="M475" s="24" t="s">
        <v>51</v>
      </c>
      <c r="N475" s="25" t="s">
        <v>1430</v>
      </c>
      <c r="O475" s="25" t="s">
        <v>6041</v>
      </c>
      <c r="P475" s="26" t="s">
        <v>6039</v>
      </c>
      <c r="Q475" s="25"/>
      <c r="R475" s="26">
        <v>93105</v>
      </c>
      <c r="S475" s="26" t="s">
        <v>6452</v>
      </c>
      <c r="T475" s="27">
        <v>38824</v>
      </c>
    </row>
    <row r="476" spans="1:20" s="16" customFormat="1" ht="18.75" hidden="1" customHeight="1" x14ac:dyDescent="0.2">
      <c r="A476" s="147">
        <v>7320</v>
      </c>
      <c r="B476" s="17" t="s">
        <v>1440</v>
      </c>
      <c r="C476" s="130">
        <v>656288108</v>
      </c>
      <c r="D476" s="15" t="s">
        <v>81</v>
      </c>
      <c r="E476" s="15" t="s">
        <v>1441</v>
      </c>
      <c r="F476" s="14" t="s">
        <v>7073</v>
      </c>
      <c r="G476" s="14" t="s">
        <v>1442</v>
      </c>
      <c r="H476" s="14" t="s">
        <v>7074</v>
      </c>
      <c r="I476" s="15" t="s">
        <v>1443</v>
      </c>
      <c r="J476" s="15" t="s">
        <v>6486</v>
      </c>
      <c r="K476" s="15" t="s">
        <v>1444</v>
      </c>
      <c r="L476" s="15" t="s">
        <v>1446</v>
      </c>
      <c r="M476" s="17" t="s">
        <v>630</v>
      </c>
      <c r="N476" s="18" t="s">
        <v>5613</v>
      </c>
      <c r="O476" s="18" t="s">
        <v>6485</v>
      </c>
      <c r="P476" s="19" t="s">
        <v>1445</v>
      </c>
      <c r="Q476" s="18"/>
      <c r="R476" s="19">
        <v>93401</v>
      </c>
      <c r="S476" s="19" t="s">
        <v>7107</v>
      </c>
      <c r="T476" s="20">
        <v>38848</v>
      </c>
    </row>
    <row r="477" spans="1:20" s="16" customFormat="1" ht="18.75" hidden="1" customHeight="1" x14ac:dyDescent="0.2">
      <c r="A477" s="146">
        <v>7321</v>
      </c>
      <c r="B477" s="24" t="s">
        <v>4576</v>
      </c>
      <c r="C477" s="129">
        <v>655994203</v>
      </c>
      <c r="D477" s="22" t="s">
        <v>4301</v>
      </c>
      <c r="E477" s="22" t="s">
        <v>4577</v>
      </c>
      <c r="F477" s="23" t="s">
        <v>4578</v>
      </c>
      <c r="G477" s="23" t="s">
        <v>4579</v>
      </c>
      <c r="H477" s="23" t="s">
        <v>4580</v>
      </c>
      <c r="I477" s="22" t="s">
        <v>1934</v>
      </c>
      <c r="J477" s="22" t="s">
        <v>4581</v>
      </c>
      <c r="K477" s="22" t="s">
        <v>4582</v>
      </c>
      <c r="L477" s="22" t="s">
        <v>4583</v>
      </c>
      <c r="M477" s="24" t="s">
        <v>50</v>
      </c>
      <c r="N477" s="25" t="s">
        <v>2649</v>
      </c>
      <c r="O477" s="25"/>
      <c r="P477" s="26"/>
      <c r="Q477" s="25"/>
      <c r="R477" s="26">
        <v>93401</v>
      </c>
      <c r="S477" s="26" t="s">
        <v>4584</v>
      </c>
      <c r="T477" s="27">
        <v>38860</v>
      </c>
    </row>
    <row r="478" spans="1:20" s="16" customFormat="1" ht="18.75" hidden="1" customHeight="1" x14ac:dyDescent="0.2">
      <c r="A478" s="146">
        <v>7322</v>
      </c>
      <c r="B478" s="24" t="s">
        <v>1628</v>
      </c>
      <c r="C478" s="129" t="s">
        <v>7805</v>
      </c>
      <c r="D478" s="22" t="s">
        <v>1629</v>
      </c>
      <c r="E478" s="22" t="s">
        <v>1630</v>
      </c>
      <c r="F478" s="23" t="s">
        <v>1631</v>
      </c>
      <c r="G478" s="23" t="s">
        <v>1632</v>
      </c>
      <c r="H478" s="23" t="s">
        <v>1633</v>
      </c>
      <c r="I478" s="22" t="s">
        <v>1634</v>
      </c>
      <c r="J478" s="22" t="s">
        <v>139</v>
      </c>
      <c r="K478" s="22" t="s">
        <v>139</v>
      </c>
      <c r="L478" s="22" t="s">
        <v>1635</v>
      </c>
      <c r="M478" s="24" t="s">
        <v>51</v>
      </c>
      <c r="N478" s="25" t="s">
        <v>1636</v>
      </c>
      <c r="O478" s="25"/>
      <c r="P478" s="26"/>
      <c r="Q478" s="25"/>
      <c r="R478" s="26" t="s">
        <v>1274</v>
      </c>
      <c r="S478" s="26" t="s">
        <v>1637</v>
      </c>
      <c r="T478" s="27">
        <v>38867</v>
      </c>
    </row>
    <row r="479" spans="1:20" s="16" customFormat="1" ht="18.75" hidden="1" customHeight="1" x14ac:dyDescent="0.2">
      <c r="A479" s="146">
        <v>7323</v>
      </c>
      <c r="B479" s="24" t="s">
        <v>2015</v>
      </c>
      <c r="C479" s="129">
        <v>655044205</v>
      </c>
      <c r="D479" s="22" t="s">
        <v>1579</v>
      </c>
      <c r="E479" s="22" t="s">
        <v>2016</v>
      </c>
      <c r="F479" s="23" t="s">
        <v>2017</v>
      </c>
      <c r="G479" s="23" t="s">
        <v>2018</v>
      </c>
      <c r="H479" s="23" t="s">
        <v>2019</v>
      </c>
      <c r="I479" s="22" t="s">
        <v>2020</v>
      </c>
      <c r="J479" s="22" t="s">
        <v>2021</v>
      </c>
      <c r="K479" s="22" t="s">
        <v>2022</v>
      </c>
      <c r="L479" s="22" t="s">
        <v>2024</v>
      </c>
      <c r="M479" s="24" t="s">
        <v>50</v>
      </c>
      <c r="N479" s="25" t="s">
        <v>2026</v>
      </c>
      <c r="O479" s="25" t="s">
        <v>2025</v>
      </c>
      <c r="P479" s="26" t="s">
        <v>2023</v>
      </c>
      <c r="Q479" s="25"/>
      <c r="R479" s="26" t="s">
        <v>48</v>
      </c>
      <c r="S479" s="26" t="s">
        <v>2027</v>
      </c>
      <c r="T479" s="27">
        <v>38898</v>
      </c>
    </row>
    <row r="480" spans="1:20" s="16" customFormat="1" ht="18.75" hidden="1" customHeight="1" x14ac:dyDescent="0.2">
      <c r="A480" s="146">
        <v>7325</v>
      </c>
      <c r="B480" s="24" t="s">
        <v>5289</v>
      </c>
      <c r="C480" s="129" t="s">
        <v>7865</v>
      </c>
      <c r="D480" s="22" t="s">
        <v>81</v>
      </c>
      <c r="E480" s="22" t="s">
        <v>5290</v>
      </c>
      <c r="F480" s="23" t="s">
        <v>5291</v>
      </c>
      <c r="G480" s="23" t="s">
        <v>5292</v>
      </c>
      <c r="H480" s="23" t="s">
        <v>5293</v>
      </c>
      <c r="I480" s="22" t="s">
        <v>1112</v>
      </c>
      <c r="J480" s="22" t="s">
        <v>5294</v>
      </c>
      <c r="K480" s="22" t="s">
        <v>5295</v>
      </c>
      <c r="L480" s="22" t="s">
        <v>5297</v>
      </c>
      <c r="M480" s="24" t="s">
        <v>50</v>
      </c>
      <c r="N480" s="25"/>
      <c r="O480" s="25"/>
      <c r="P480" s="26" t="s">
        <v>5296</v>
      </c>
      <c r="Q480" s="25"/>
      <c r="R480" s="26">
        <v>93401</v>
      </c>
      <c r="S480" s="26" t="s">
        <v>5298</v>
      </c>
      <c r="T480" s="27">
        <v>38903</v>
      </c>
    </row>
    <row r="481" spans="1:20" s="16" customFormat="1" ht="18.75" hidden="1" customHeight="1" x14ac:dyDescent="0.2">
      <c r="A481" s="146">
        <v>7326</v>
      </c>
      <c r="B481" s="24" t="s">
        <v>5432</v>
      </c>
      <c r="C481" s="129">
        <v>652372805</v>
      </c>
      <c r="D481" s="22" t="s">
        <v>53</v>
      </c>
      <c r="E481" s="22" t="s">
        <v>5433</v>
      </c>
      <c r="F481" s="23" t="s">
        <v>5434</v>
      </c>
      <c r="G481" s="23" t="s">
        <v>5435</v>
      </c>
      <c r="H481" s="23" t="s">
        <v>5436</v>
      </c>
      <c r="I481" s="22" t="s">
        <v>5437</v>
      </c>
      <c r="J481" s="22" t="s">
        <v>5438</v>
      </c>
      <c r="K481" s="22" t="s">
        <v>5439</v>
      </c>
      <c r="L481" s="22" t="s">
        <v>5441</v>
      </c>
      <c r="M481" s="24" t="s">
        <v>50</v>
      </c>
      <c r="N481" s="25" t="s">
        <v>3958</v>
      </c>
      <c r="O481" s="25"/>
      <c r="P481" s="26" t="s">
        <v>5440</v>
      </c>
      <c r="Q481" s="25"/>
      <c r="R481" s="26" t="s">
        <v>48</v>
      </c>
      <c r="S481" s="26" t="s">
        <v>5442</v>
      </c>
      <c r="T481" s="27">
        <v>38904</v>
      </c>
    </row>
    <row r="482" spans="1:20" s="16" customFormat="1" ht="18.75" hidden="1" customHeight="1" x14ac:dyDescent="0.2">
      <c r="A482" s="146">
        <v>7327</v>
      </c>
      <c r="B482" s="24" t="s">
        <v>2639</v>
      </c>
      <c r="C482" s="129">
        <v>651391008</v>
      </c>
      <c r="D482" s="22" t="s">
        <v>2640</v>
      </c>
      <c r="E482" s="22" t="s">
        <v>2641</v>
      </c>
      <c r="F482" s="23" t="s">
        <v>2642</v>
      </c>
      <c r="G482" s="23" t="s">
        <v>2643</v>
      </c>
      <c r="H482" s="23" t="s">
        <v>2644</v>
      </c>
      <c r="I482" s="22" t="s">
        <v>2645</v>
      </c>
      <c r="J482" s="22" t="s">
        <v>2646</v>
      </c>
      <c r="K482" s="22" t="s">
        <v>2647</v>
      </c>
      <c r="L482" s="22" t="s">
        <v>2648</v>
      </c>
      <c r="M482" s="24" t="s">
        <v>50</v>
      </c>
      <c r="N482" s="25" t="s">
        <v>2649</v>
      </c>
      <c r="O482" s="25"/>
      <c r="P482" s="26"/>
      <c r="Q482" s="25"/>
      <c r="R482" s="26" t="s">
        <v>1274</v>
      </c>
      <c r="S482" s="26" t="s">
        <v>2650</v>
      </c>
      <c r="T482" s="27">
        <v>38905</v>
      </c>
    </row>
    <row r="483" spans="1:20" s="16" customFormat="1" ht="18.75" hidden="1" customHeight="1" x14ac:dyDescent="0.2">
      <c r="A483" s="146">
        <v>7328</v>
      </c>
      <c r="B483" s="24" t="s">
        <v>1454</v>
      </c>
      <c r="C483" s="129">
        <v>720462001</v>
      </c>
      <c r="D483" s="22" t="s">
        <v>81</v>
      </c>
      <c r="E483" s="22" t="s">
        <v>1455</v>
      </c>
      <c r="F483" s="23" t="s">
        <v>1456</v>
      </c>
      <c r="G483" s="23" t="s">
        <v>1457</v>
      </c>
      <c r="H483" s="23" t="s">
        <v>1458</v>
      </c>
      <c r="I483" s="22" t="s">
        <v>1117</v>
      </c>
      <c r="J483" s="22" t="s">
        <v>1459</v>
      </c>
      <c r="K483" s="22" t="s">
        <v>1460</v>
      </c>
      <c r="L483" s="22" t="s">
        <v>1462</v>
      </c>
      <c r="M483" s="24" t="s">
        <v>50</v>
      </c>
      <c r="N483" s="25" t="s">
        <v>852</v>
      </c>
      <c r="O483" s="25" t="s">
        <v>1463</v>
      </c>
      <c r="P483" s="26" t="s">
        <v>1461</v>
      </c>
      <c r="Q483" s="25"/>
      <c r="R483" s="26">
        <v>93401</v>
      </c>
      <c r="S483" s="26" t="s">
        <v>1464</v>
      </c>
      <c r="T483" s="27">
        <v>38905</v>
      </c>
    </row>
    <row r="484" spans="1:20" s="16" customFormat="1" ht="18.75" hidden="1" customHeight="1" x14ac:dyDescent="0.2">
      <c r="A484" s="146">
        <v>7329</v>
      </c>
      <c r="B484" s="24" t="s">
        <v>2473</v>
      </c>
      <c r="C484" s="129">
        <v>655563601</v>
      </c>
      <c r="D484" s="22" t="s">
        <v>2223</v>
      </c>
      <c r="E484" s="22" t="s">
        <v>2474</v>
      </c>
      <c r="F484" s="23" t="s">
        <v>2257</v>
      </c>
      <c r="G484" s="23" t="s">
        <v>2475</v>
      </c>
      <c r="H484" s="23" t="s">
        <v>2476</v>
      </c>
      <c r="I484" s="22" t="s">
        <v>2477</v>
      </c>
      <c r="J484" s="22" t="s">
        <v>2478</v>
      </c>
      <c r="K484" s="22" t="s">
        <v>2479</v>
      </c>
      <c r="L484" s="22" t="s">
        <v>6194</v>
      </c>
      <c r="M484" s="24" t="s">
        <v>6168</v>
      </c>
      <c r="N484" s="25" t="s">
        <v>2480</v>
      </c>
      <c r="O484" s="25"/>
      <c r="P484" s="26"/>
      <c r="Q484" s="25"/>
      <c r="R484" s="26">
        <v>93401</v>
      </c>
      <c r="S484" s="26" t="s">
        <v>2481</v>
      </c>
      <c r="T484" s="27">
        <v>38911</v>
      </c>
    </row>
    <row r="485" spans="1:20" s="16" customFormat="1" ht="18.75" hidden="1" customHeight="1" x14ac:dyDescent="0.2">
      <c r="A485" s="146">
        <v>7330</v>
      </c>
      <c r="B485" s="24" t="s">
        <v>4475</v>
      </c>
      <c r="C485" s="129">
        <v>655691103</v>
      </c>
      <c r="D485" s="22" t="s">
        <v>4476</v>
      </c>
      <c r="E485" s="22" t="s">
        <v>4477</v>
      </c>
      <c r="F485" s="23" t="s">
        <v>4478</v>
      </c>
      <c r="G485" s="23" t="s">
        <v>4479</v>
      </c>
      <c r="H485" s="23" t="s">
        <v>4480</v>
      </c>
      <c r="I485" s="22" t="s">
        <v>1934</v>
      </c>
      <c r="J485" s="22" t="s">
        <v>4481</v>
      </c>
      <c r="K485" s="22" t="s">
        <v>4482</v>
      </c>
      <c r="L485" s="22" t="s">
        <v>4483</v>
      </c>
      <c r="M485" s="24" t="s">
        <v>630</v>
      </c>
      <c r="N485" s="25"/>
      <c r="O485" s="25" t="s">
        <v>4484</v>
      </c>
      <c r="P485" s="26"/>
      <c r="Q485" s="25"/>
      <c r="R485" s="26">
        <v>93401</v>
      </c>
      <c r="S485" s="26" t="s">
        <v>4485</v>
      </c>
      <c r="T485" s="27">
        <v>38915</v>
      </c>
    </row>
    <row r="486" spans="1:20" s="16" customFormat="1" ht="18.75" hidden="1" customHeight="1" x14ac:dyDescent="0.2">
      <c r="A486" s="146">
        <v>7331</v>
      </c>
      <c r="B486" s="24" t="s">
        <v>4410</v>
      </c>
      <c r="C486" s="129">
        <v>656176903</v>
      </c>
      <c r="D486" s="22" t="s">
        <v>4301</v>
      </c>
      <c r="E486" s="22" t="s">
        <v>4411</v>
      </c>
      <c r="F486" s="29" t="s">
        <v>7144</v>
      </c>
      <c r="G486" s="23" t="s">
        <v>4412</v>
      </c>
      <c r="H486" s="23" t="s">
        <v>6405</v>
      </c>
      <c r="I486" s="22" t="s">
        <v>4413</v>
      </c>
      <c r="J486" s="22" t="s">
        <v>4414</v>
      </c>
      <c r="K486" s="22" t="s">
        <v>4415</v>
      </c>
      <c r="L486" s="22" t="s">
        <v>4417</v>
      </c>
      <c r="M486" s="24" t="s">
        <v>630</v>
      </c>
      <c r="N486" s="25" t="s">
        <v>3901</v>
      </c>
      <c r="O486" s="25" t="s">
        <v>6338</v>
      </c>
      <c r="P486" s="26" t="s">
        <v>4416</v>
      </c>
      <c r="Q486" s="25"/>
      <c r="R486" s="26">
        <v>93401</v>
      </c>
      <c r="S486" s="31" t="s">
        <v>7200</v>
      </c>
      <c r="T486" s="27">
        <v>38936</v>
      </c>
    </row>
    <row r="487" spans="1:20" s="16" customFormat="1" ht="18.75" hidden="1" customHeight="1" x14ac:dyDescent="0.2">
      <c r="A487" s="146">
        <v>7332</v>
      </c>
      <c r="B487" s="24" t="s">
        <v>4528</v>
      </c>
      <c r="C487" s="129">
        <v>653173105</v>
      </c>
      <c r="D487" s="22" t="s">
        <v>4313</v>
      </c>
      <c r="E487" s="22" t="s">
        <v>4529</v>
      </c>
      <c r="F487" s="23" t="s">
        <v>4530</v>
      </c>
      <c r="G487" s="23" t="s">
        <v>4531</v>
      </c>
      <c r="H487" s="23" t="s">
        <v>4532</v>
      </c>
      <c r="I487" s="22" t="s">
        <v>4533</v>
      </c>
      <c r="J487" s="22" t="s">
        <v>4534</v>
      </c>
      <c r="K487" s="22" t="s">
        <v>4535</v>
      </c>
      <c r="L487" s="22" t="s">
        <v>4536</v>
      </c>
      <c r="M487" s="24" t="s">
        <v>630</v>
      </c>
      <c r="N487" s="25" t="s">
        <v>4537</v>
      </c>
      <c r="O487" s="25"/>
      <c r="P487" s="26"/>
      <c r="Q487" s="25"/>
      <c r="R487" s="26" t="s">
        <v>1274</v>
      </c>
      <c r="S487" s="26" t="s">
        <v>6152</v>
      </c>
      <c r="T487" s="27">
        <v>41493</v>
      </c>
    </row>
    <row r="488" spans="1:20" s="16" customFormat="1" ht="18.75" hidden="1" customHeight="1" x14ac:dyDescent="0.2">
      <c r="A488" s="146">
        <v>7333</v>
      </c>
      <c r="B488" s="24" t="s">
        <v>188</v>
      </c>
      <c r="C488" s="129">
        <v>737319008</v>
      </c>
      <c r="D488" s="22" t="s">
        <v>81</v>
      </c>
      <c r="E488" s="22" t="s">
        <v>189</v>
      </c>
      <c r="F488" s="23" t="s">
        <v>190</v>
      </c>
      <c r="G488" s="23" t="s">
        <v>191</v>
      </c>
      <c r="H488" s="23" t="s">
        <v>192</v>
      </c>
      <c r="I488" s="22" t="s">
        <v>193</v>
      </c>
      <c r="J488" s="22" t="s">
        <v>194</v>
      </c>
      <c r="K488" s="22" t="s">
        <v>195</v>
      </c>
      <c r="L488" s="22" t="s">
        <v>199</v>
      </c>
      <c r="M488" s="24" t="s">
        <v>51</v>
      </c>
      <c r="N488" s="25" t="s">
        <v>198</v>
      </c>
      <c r="O488" s="25" t="s">
        <v>197</v>
      </c>
      <c r="P488" s="26" t="s">
        <v>196</v>
      </c>
      <c r="Q488" s="25"/>
      <c r="R488" s="26" t="s">
        <v>92</v>
      </c>
      <c r="S488" s="26" t="s">
        <v>200</v>
      </c>
      <c r="T488" s="27">
        <v>38950</v>
      </c>
    </row>
    <row r="489" spans="1:20" s="16" customFormat="1" ht="18.75" hidden="1" customHeight="1" x14ac:dyDescent="0.2">
      <c r="A489" s="146">
        <v>7334</v>
      </c>
      <c r="B489" s="24" t="s">
        <v>5987</v>
      </c>
      <c r="C489" s="129">
        <v>714704001</v>
      </c>
      <c r="D489" s="22" t="s">
        <v>5988</v>
      </c>
      <c r="E489" s="22" t="s">
        <v>5989</v>
      </c>
      <c r="F489" s="29" t="s">
        <v>7247</v>
      </c>
      <c r="G489" s="23" t="s">
        <v>5990</v>
      </c>
      <c r="H489" s="29" t="s">
        <v>7248</v>
      </c>
      <c r="I489" s="22" t="s">
        <v>4533</v>
      </c>
      <c r="J489" s="30" t="s">
        <v>7250</v>
      </c>
      <c r="K489" s="30" t="s">
        <v>7249</v>
      </c>
      <c r="L489" s="22" t="s">
        <v>5991</v>
      </c>
      <c r="M489" s="24" t="s">
        <v>50</v>
      </c>
      <c r="N489" s="25" t="s">
        <v>852</v>
      </c>
      <c r="O489" s="25"/>
      <c r="P489" s="26"/>
      <c r="Q489" s="25"/>
      <c r="R489" s="26">
        <v>93105</v>
      </c>
      <c r="S489" s="31" t="s">
        <v>7266</v>
      </c>
      <c r="T489" s="27">
        <v>38957</v>
      </c>
    </row>
    <row r="490" spans="1:20" s="16" customFormat="1" ht="18.75" hidden="1" customHeight="1" x14ac:dyDescent="0.2">
      <c r="A490" s="146">
        <v>7335</v>
      </c>
      <c r="B490" s="24" t="s">
        <v>5461</v>
      </c>
      <c r="C490" s="129">
        <v>654941300</v>
      </c>
      <c r="D490" s="22" t="s">
        <v>81</v>
      </c>
      <c r="E490" s="22" t="s">
        <v>5462</v>
      </c>
      <c r="F490" s="23" t="s">
        <v>5463</v>
      </c>
      <c r="G490" s="23" t="s">
        <v>5282</v>
      </c>
      <c r="H490" s="23" t="s">
        <v>5464</v>
      </c>
      <c r="I490" s="22" t="s">
        <v>737</v>
      </c>
      <c r="J490" s="22" t="s">
        <v>5465</v>
      </c>
      <c r="K490" s="22" t="s">
        <v>5466</v>
      </c>
      <c r="L490" s="22" t="s">
        <v>5467</v>
      </c>
      <c r="M490" s="24" t="s">
        <v>50</v>
      </c>
      <c r="N490" s="25" t="s">
        <v>852</v>
      </c>
      <c r="O490" s="25"/>
      <c r="P490" s="26"/>
      <c r="Q490" s="25"/>
      <c r="R490" s="26" t="s">
        <v>419</v>
      </c>
      <c r="S490" s="26" t="s">
        <v>5468</v>
      </c>
      <c r="T490" s="27">
        <v>39006</v>
      </c>
    </row>
    <row r="491" spans="1:20" s="16" customFormat="1" ht="18.75" hidden="1" customHeight="1" x14ac:dyDescent="0.2">
      <c r="A491" s="146">
        <v>7336</v>
      </c>
      <c r="B491" s="24" t="s">
        <v>6015</v>
      </c>
      <c r="C491" s="129">
        <v>709952005</v>
      </c>
      <c r="D491" s="22" t="s">
        <v>6016</v>
      </c>
      <c r="E491" s="22" t="s">
        <v>6017</v>
      </c>
      <c r="F491" s="23" t="s">
        <v>6018</v>
      </c>
      <c r="G491" s="23" t="s">
        <v>6019</v>
      </c>
      <c r="H491" s="23" t="s">
        <v>6020</v>
      </c>
      <c r="I491" s="22" t="s">
        <v>6021</v>
      </c>
      <c r="J491" s="22" t="s">
        <v>6605</v>
      </c>
      <c r="K491" s="22" t="s">
        <v>6022</v>
      </c>
      <c r="L491" s="22" t="s">
        <v>6023</v>
      </c>
      <c r="M491" s="24" t="s">
        <v>50</v>
      </c>
      <c r="N491" s="25" t="s">
        <v>1171</v>
      </c>
      <c r="O491" s="25" t="s">
        <v>6024</v>
      </c>
      <c r="P491" s="26"/>
      <c r="Q491" s="25"/>
      <c r="R491" s="26">
        <v>93105</v>
      </c>
      <c r="S491" s="26" t="s">
        <v>6604</v>
      </c>
      <c r="T491" s="27">
        <v>39006</v>
      </c>
    </row>
    <row r="492" spans="1:20" s="16" customFormat="1" ht="18.75" hidden="1" customHeight="1" x14ac:dyDescent="0.2">
      <c r="A492" s="146">
        <v>7337</v>
      </c>
      <c r="B492" s="24" t="s">
        <v>1714</v>
      </c>
      <c r="C492" s="129">
        <v>655461604</v>
      </c>
      <c r="D492" s="22" t="s">
        <v>1566</v>
      </c>
      <c r="E492" s="22" t="s">
        <v>1715</v>
      </c>
      <c r="F492" s="23" t="s">
        <v>1716</v>
      </c>
      <c r="G492" s="23" t="s">
        <v>1717</v>
      </c>
      <c r="H492" s="23" t="s">
        <v>1718</v>
      </c>
      <c r="I492" s="22" t="s">
        <v>1719</v>
      </c>
      <c r="J492" s="22" t="s">
        <v>1720</v>
      </c>
      <c r="K492" s="22" t="s">
        <v>1721</v>
      </c>
      <c r="L492" s="22" t="s">
        <v>1723</v>
      </c>
      <c r="M492" s="24" t="s">
        <v>6166</v>
      </c>
      <c r="N492" s="25" t="s">
        <v>1725</v>
      </c>
      <c r="O492" s="25" t="s">
        <v>1724</v>
      </c>
      <c r="P492" s="26" t="s">
        <v>1722</v>
      </c>
      <c r="Q492" s="25"/>
      <c r="R492" s="26" t="s">
        <v>1274</v>
      </c>
      <c r="S492" s="26" t="s">
        <v>1726</v>
      </c>
      <c r="T492" s="27">
        <v>39013</v>
      </c>
    </row>
    <row r="493" spans="1:20" s="16" customFormat="1" ht="18.75" hidden="1" customHeight="1" x14ac:dyDescent="0.2">
      <c r="A493" s="146">
        <v>7338</v>
      </c>
      <c r="B493" s="24" t="s">
        <v>1529</v>
      </c>
      <c r="C493" s="129">
        <v>653872801</v>
      </c>
      <c r="D493" s="22" t="s">
        <v>81</v>
      </c>
      <c r="E493" s="22" t="s">
        <v>1530</v>
      </c>
      <c r="F493" s="23" t="s">
        <v>1531</v>
      </c>
      <c r="G493" s="23" t="s">
        <v>1532</v>
      </c>
      <c r="H493" s="23" t="s">
        <v>1533</v>
      </c>
      <c r="I493" s="22" t="s">
        <v>186</v>
      </c>
      <c r="J493" s="22" t="s">
        <v>1534</v>
      </c>
      <c r="K493" s="22" t="s">
        <v>1535</v>
      </c>
      <c r="L493" s="22" t="s">
        <v>1537</v>
      </c>
      <c r="M493" s="24" t="s">
        <v>50</v>
      </c>
      <c r="N493" s="25" t="s">
        <v>1171</v>
      </c>
      <c r="O493" s="25" t="s">
        <v>1538</v>
      </c>
      <c r="P493" s="26" t="s">
        <v>1536</v>
      </c>
      <c r="Q493" s="25"/>
      <c r="R493" s="26" t="s">
        <v>92</v>
      </c>
      <c r="S493" s="26" t="s">
        <v>1539</v>
      </c>
      <c r="T493" s="27">
        <v>39015</v>
      </c>
    </row>
    <row r="494" spans="1:20" s="16" customFormat="1" ht="18.75" hidden="1" customHeight="1" x14ac:dyDescent="0.2">
      <c r="A494" s="146">
        <v>7339</v>
      </c>
      <c r="B494" s="24" t="s">
        <v>2119</v>
      </c>
      <c r="C494" s="129">
        <v>714364007</v>
      </c>
      <c r="D494" s="22" t="s">
        <v>1566</v>
      </c>
      <c r="E494" s="22" t="s">
        <v>2120</v>
      </c>
      <c r="F494" s="23" t="s">
        <v>2121</v>
      </c>
      <c r="G494" s="22" t="s">
        <v>2122</v>
      </c>
      <c r="H494" s="23" t="s">
        <v>2123</v>
      </c>
      <c r="I494" s="22" t="s">
        <v>2124</v>
      </c>
      <c r="J494" s="22" t="s">
        <v>2125</v>
      </c>
      <c r="K494" s="22" t="s">
        <v>2126</v>
      </c>
      <c r="L494" s="22" t="s">
        <v>2129</v>
      </c>
      <c r="M494" s="24" t="s">
        <v>50</v>
      </c>
      <c r="N494" s="25" t="s">
        <v>2130</v>
      </c>
      <c r="O494" s="25" t="s">
        <v>2128</v>
      </c>
      <c r="P494" s="26" t="s">
        <v>2127</v>
      </c>
      <c r="Q494" s="25"/>
      <c r="R494" s="26">
        <v>93401</v>
      </c>
      <c r="S494" s="26" t="s">
        <v>2131</v>
      </c>
      <c r="T494" s="27">
        <v>39030</v>
      </c>
    </row>
    <row r="495" spans="1:20" s="16" customFormat="1" ht="18.75" hidden="1" customHeight="1" x14ac:dyDescent="0.2">
      <c r="A495" s="146">
        <v>7340</v>
      </c>
      <c r="B495" s="24" t="s">
        <v>2627</v>
      </c>
      <c r="C495" s="129">
        <v>727718001</v>
      </c>
      <c r="D495" s="22" t="s">
        <v>1566</v>
      </c>
      <c r="E495" s="22" t="s">
        <v>2628</v>
      </c>
      <c r="F495" s="23" t="s">
        <v>2629</v>
      </c>
      <c r="G495" s="23" t="s">
        <v>2630</v>
      </c>
      <c r="H495" s="23" t="s">
        <v>2631</v>
      </c>
      <c r="I495" s="22" t="s">
        <v>2632</v>
      </c>
      <c r="J495" s="22" t="s">
        <v>2633</v>
      </c>
      <c r="K495" s="22" t="s">
        <v>2634</v>
      </c>
      <c r="L495" s="22" t="s">
        <v>2635</v>
      </c>
      <c r="M495" s="24" t="s">
        <v>50</v>
      </c>
      <c r="N495" s="25" t="s">
        <v>2637</v>
      </c>
      <c r="O495" s="25" t="s">
        <v>2636</v>
      </c>
      <c r="P495" s="26"/>
      <c r="Q495" s="25"/>
      <c r="R495" s="26" t="s">
        <v>92</v>
      </c>
      <c r="S495" s="26" t="s">
        <v>2638</v>
      </c>
      <c r="T495" s="27">
        <v>39052</v>
      </c>
    </row>
    <row r="496" spans="1:20" s="16" customFormat="1" ht="18.75" hidden="1" customHeight="1" x14ac:dyDescent="0.2">
      <c r="A496" s="146">
        <v>7341</v>
      </c>
      <c r="B496" s="24" t="s">
        <v>5299</v>
      </c>
      <c r="C496" s="129">
        <v>656131403</v>
      </c>
      <c r="D496" s="22" t="s">
        <v>53</v>
      </c>
      <c r="E496" s="22" t="s">
        <v>5300</v>
      </c>
      <c r="F496" s="23" t="s">
        <v>5301</v>
      </c>
      <c r="G496" s="23" t="s">
        <v>5302</v>
      </c>
      <c r="H496" s="23" t="s">
        <v>5303</v>
      </c>
      <c r="I496" s="22" t="s">
        <v>708</v>
      </c>
      <c r="J496" s="22" t="s">
        <v>5304</v>
      </c>
      <c r="K496" s="22" t="s">
        <v>5305</v>
      </c>
      <c r="L496" s="22" t="s">
        <v>5307</v>
      </c>
      <c r="M496" s="24" t="s">
        <v>50</v>
      </c>
      <c r="N496" s="25" t="s">
        <v>1840</v>
      </c>
      <c r="O496" s="25" t="s">
        <v>5308</v>
      </c>
      <c r="P496" s="26" t="s">
        <v>5306</v>
      </c>
      <c r="Q496" s="25"/>
      <c r="R496" s="26">
        <v>93991</v>
      </c>
      <c r="S496" s="26" t="s">
        <v>5309</v>
      </c>
      <c r="T496" s="27">
        <v>39073</v>
      </c>
    </row>
    <row r="497" spans="1:20" s="16" customFormat="1" ht="18.75" hidden="1" customHeight="1" x14ac:dyDescent="0.2">
      <c r="A497" s="146">
        <v>7342</v>
      </c>
      <c r="B497" s="24" t="s">
        <v>5469</v>
      </c>
      <c r="C497" s="129">
        <v>759905806</v>
      </c>
      <c r="D497" s="22" t="s">
        <v>81</v>
      </c>
      <c r="E497" s="22" t="s">
        <v>5470</v>
      </c>
      <c r="F497" s="23" t="s">
        <v>5471</v>
      </c>
      <c r="G497" s="23" t="s">
        <v>5282</v>
      </c>
      <c r="H497" s="23" t="s">
        <v>5472</v>
      </c>
      <c r="I497" s="22" t="s">
        <v>737</v>
      </c>
      <c r="J497" s="22" t="s">
        <v>5473</v>
      </c>
      <c r="K497" s="22" t="s">
        <v>5474</v>
      </c>
      <c r="L497" s="28" t="s">
        <v>5476</v>
      </c>
      <c r="M497" s="24" t="s">
        <v>344</v>
      </c>
      <c r="N497" s="25" t="s">
        <v>5477</v>
      </c>
      <c r="O497" s="25"/>
      <c r="P497" s="26" t="s">
        <v>5475</v>
      </c>
      <c r="Q497" s="25"/>
      <c r="R497" s="26" t="s">
        <v>419</v>
      </c>
      <c r="S497" s="26" t="s">
        <v>5478</v>
      </c>
      <c r="T497" s="27">
        <v>39097</v>
      </c>
    </row>
    <row r="498" spans="1:20" s="16" customFormat="1" ht="18.75" hidden="1" customHeight="1" x14ac:dyDescent="0.2">
      <c r="A498" s="146">
        <v>7343</v>
      </c>
      <c r="B498" s="24" t="s">
        <v>5075</v>
      </c>
      <c r="C498" s="129">
        <v>652155103</v>
      </c>
      <c r="D498" s="22" t="s">
        <v>53</v>
      </c>
      <c r="E498" s="22" t="s">
        <v>5076</v>
      </c>
      <c r="F498" s="23" t="s">
        <v>5077</v>
      </c>
      <c r="G498" s="23" t="s">
        <v>4977</v>
      </c>
      <c r="H498" s="23" t="s">
        <v>5078</v>
      </c>
      <c r="I498" s="22" t="s">
        <v>708</v>
      </c>
      <c r="J498" s="22" t="s">
        <v>5079</v>
      </c>
      <c r="K498" s="22" t="s">
        <v>5080</v>
      </c>
      <c r="L498" s="22" t="s">
        <v>5082</v>
      </c>
      <c r="M498" s="24" t="s">
        <v>630</v>
      </c>
      <c r="N498" s="25" t="s">
        <v>462</v>
      </c>
      <c r="O498" s="25"/>
      <c r="P498" s="26" t="s">
        <v>5081</v>
      </c>
      <c r="Q498" s="25"/>
      <c r="R498" s="26" t="s">
        <v>5083</v>
      </c>
      <c r="S498" s="26" t="s">
        <v>5084</v>
      </c>
      <c r="T498" s="27">
        <v>38739</v>
      </c>
    </row>
    <row r="499" spans="1:20" s="16" customFormat="1" ht="18.75" hidden="1" customHeight="1" x14ac:dyDescent="0.2">
      <c r="A499" s="146">
        <v>7344</v>
      </c>
      <c r="B499" s="24" t="s">
        <v>2226</v>
      </c>
      <c r="C499" s="129">
        <v>654426600</v>
      </c>
      <c r="D499" s="22" t="s">
        <v>1566</v>
      </c>
      <c r="E499" s="22" t="s">
        <v>2227</v>
      </c>
      <c r="F499" s="23" t="s">
        <v>2228</v>
      </c>
      <c r="G499" s="23" t="s">
        <v>2229</v>
      </c>
      <c r="H499" s="23" t="s">
        <v>2230</v>
      </c>
      <c r="I499" s="22" t="s">
        <v>1700</v>
      </c>
      <c r="J499" s="22" t="s">
        <v>2231</v>
      </c>
      <c r="K499" s="22" t="s">
        <v>2232</v>
      </c>
      <c r="L499" s="22" t="s">
        <v>2234</v>
      </c>
      <c r="M499" s="24" t="s">
        <v>50</v>
      </c>
      <c r="N499" s="25"/>
      <c r="O499" s="25" t="s">
        <v>2235</v>
      </c>
      <c r="P499" s="26" t="s">
        <v>2233</v>
      </c>
      <c r="Q499" s="25"/>
      <c r="R499" s="26" t="s">
        <v>92</v>
      </c>
      <c r="S499" s="26" t="s">
        <v>2236</v>
      </c>
      <c r="T499" s="27">
        <v>39113</v>
      </c>
    </row>
    <row r="500" spans="1:20" s="16" customFormat="1" ht="18.75" hidden="1" customHeight="1" x14ac:dyDescent="0.2">
      <c r="A500" s="146">
        <v>7345</v>
      </c>
      <c r="B500" s="24" t="s">
        <v>6185</v>
      </c>
      <c r="C500" s="129">
        <v>702006007</v>
      </c>
      <c r="D500" s="22" t="s">
        <v>81</v>
      </c>
      <c r="E500" s="22" t="s">
        <v>1431</v>
      </c>
      <c r="F500" s="23" t="s">
        <v>1432</v>
      </c>
      <c r="G500" s="23" t="s">
        <v>1433</v>
      </c>
      <c r="H500" s="23" t="s">
        <v>1434</v>
      </c>
      <c r="I500" s="22" t="s">
        <v>737</v>
      </c>
      <c r="J500" s="22" t="s">
        <v>139</v>
      </c>
      <c r="K500" s="22" t="s">
        <v>1435</v>
      </c>
      <c r="L500" s="22" t="s">
        <v>1437</v>
      </c>
      <c r="M500" s="24" t="s">
        <v>6169</v>
      </c>
      <c r="N500" s="25" t="s">
        <v>1438</v>
      </c>
      <c r="O500" s="25"/>
      <c r="P500" s="26" t="s">
        <v>1436</v>
      </c>
      <c r="Q500" s="25"/>
      <c r="R500" s="26" t="s">
        <v>419</v>
      </c>
      <c r="S500" s="26" t="s">
        <v>1439</v>
      </c>
      <c r="T500" s="27">
        <v>39122</v>
      </c>
    </row>
    <row r="501" spans="1:20" s="16" customFormat="1" ht="18.75" hidden="1" customHeight="1" x14ac:dyDescent="0.2">
      <c r="A501" s="146">
        <v>7346</v>
      </c>
      <c r="B501" s="24" t="s">
        <v>2082</v>
      </c>
      <c r="C501" s="129">
        <v>656852305</v>
      </c>
      <c r="D501" s="22" t="s">
        <v>1566</v>
      </c>
      <c r="E501" s="22" t="s">
        <v>2083</v>
      </c>
      <c r="F501" s="23" t="s">
        <v>2084</v>
      </c>
      <c r="G501" s="23" t="s">
        <v>2085</v>
      </c>
      <c r="H501" s="23" t="s">
        <v>2086</v>
      </c>
      <c r="I501" s="22" t="s">
        <v>2087</v>
      </c>
      <c r="J501" s="22" t="s">
        <v>2088</v>
      </c>
      <c r="K501" s="22" t="s">
        <v>2089</v>
      </c>
      <c r="L501" s="22" t="s">
        <v>2090</v>
      </c>
      <c r="M501" s="24" t="s">
        <v>50</v>
      </c>
      <c r="N501" s="25" t="s">
        <v>2091</v>
      </c>
      <c r="O501" s="25"/>
      <c r="P501" s="26"/>
      <c r="Q501" s="25"/>
      <c r="R501" s="26" t="s">
        <v>1274</v>
      </c>
      <c r="S501" s="26" t="s">
        <v>2092</v>
      </c>
      <c r="T501" s="27">
        <v>39128</v>
      </c>
    </row>
    <row r="502" spans="1:20" s="16" customFormat="1" ht="18.75" hidden="1" customHeight="1" x14ac:dyDescent="0.2">
      <c r="A502" s="147">
        <v>7347</v>
      </c>
      <c r="B502" s="17" t="s">
        <v>2287</v>
      </c>
      <c r="C502" s="130">
        <v>653176902</v>
      </c>
      <c r="D502" s="15" t="s">
        <v>1566</v>
      </c>
      <c r="E502" s="15" t="s">
        <v>2288</v>
      </c>
      <c r="F502" s="14" t="s">
        <v>7584</v>
      </c>
      <c r="G502" s="14" t="s">
        <v>2289</v>
      </c>
      <c r="H502" s="14" t="s">
        <v>7585</v>
      </c>
      <c r="I502" s="15" t="s">
        <v>2290</v>
      </c>
      <c r="J502" s="15" t="s">
        <v>2291</v>
      </c>
      <c r="K502" s="15" t="s">
        <v>2292</v>
      </c>
      <c r="L502" s="15" t="s">
        <v>2293</v>
      </c>
      <c r="M502" s="17" t="s">
        <v>50</v>
      </c>
      <c r="N502" s="18" t="s">
        <v>730</v>
      </c>
      <c r="O502" s="18" t="s">
        <v>2294</v>
      </c>
      <c r="P502" s="19" t="s">
        <v>2295</v>
      </c>
      <c r="Q502" s="18"/>
      <c r="R502" s="19" t="s">
        <v>92</v>
      </c>
      <c r="S502" s="19" t="s">
        <v>7611</v>
      </c>
      <c r="T502" s="20">
        <v>39143</v>
      </c>
    </row>
    <row r="503" spans="1:20" s="16" customFormat="1" ht="18.75" hidden="1" customHeight="1" x14ac:dyDescent="0.2">
      <c r="A503" s="146">
        <v>7348</v>
      </c>
      <c r="B503" s="24" t="s">
        <v>5134</v>
      </c>
      <c r="C503" s="129">
        <v>657555002</v>
      </c>
      <c r="D503" s="22" t="s">
        <v>4752</v>
      </c>
      <c r="E503" s="22" t="s">
        <v>5135</v>
      </c>
      <c r="F503" s="23" t="s">
        <v>5136</v>
      </c>
      <c r="G503" s="23" t="s">
        <v>735</v>
      </c>
      <c r="H503" s="23" t="s">
        <v>5137</v>
      </c>
      <c r="I503" s="22" t="s">
        <v>737</v>
      </c>
      <c r="J503" s="22" t="s">
        <v>5138</v>
      </c>
      <c r="K503" s="22" t="s">
        <v>5139</v>
      </c>
      <c r="L503" s="22" t="s">
        <v>5141</v>
      </c>
      <c r="M503" s="24" t="s">
        <v>50</v>
      </c>
      <c r="N503" s="25" t="s">
        <v>4444</v>
      </c>
      <c r="O503" s="25"/>
      <c r="P503" s="26" t="s">
        <v>5140</v>
      </c>
      <c r="Q503" s="25"/>
      <c r="R503" s="26" t="s">
        <v>419</v>
      </c>
      <c r="S503" s="26" t="s">
        <v>5142</v>
      </c>
      <c r="T503" s="27">
        <v>39155</v>
      </c>
    </row>
    <row r="504" spans="1:20" s="16" customFormat="1" ht="18.75" hidden="1" customHeight="1" x14ac:dyDescent="0.2">
      <c r="A504" s="146">
        <v>7349</v>
      </c>
      <c r="B504" s="24" t="s">
        <v>732</v>
      </c>
      <c r="C504" s="129">
        <v>653803206</v>
      </c>
      <c r="D504" s="22" t="s">
        <v>81</v>
      </c>
      <c r="E504" s="22" t="s">
        <v>733</v>
      </c>
      <c r="F504" s="23" t="s">
        <v>734</v>
      </c>
      <c r="G504" s="23" t="s">
        <v>735</v>
      </c>
      <c r="H504" s="23" t="s">
        <v>736</v>
      </c>
      <c r="I504" s="22" t="s">
        <v>737</v>
      </c>
      <c r="J504" s="22" t="s">
        <v>738</v>
      </c>
      <c r="K504" s="22" t="s">
        <v>739</v>
      </c>
      <c r="L504" s="22" t="s">
        <v>741</v>
      </c>
      <c r="M504" s="24" t="s">
        <v>344</v>
      </c>
      <c r="N504" s="25" t="s">
        <v>742</v>
      </c>
      <c r="O504" s="25"/>
      <c r="P504" s="26" t="s">
        <v>740</v>
      </c>
      <c r="Q504" s="25"/>
      <c r="R504" s="26" t="s">
        <v>419</v>
      </c>
      <c r="S504" s="26" t="s">
        <v>743</v>
      </c>
      <c r="T504" s="27">
        <v>39162</v>
      </c>
    </row>
    <row r="505" spans="1:20" s="16" customFormat="1" ht="18.75" hidden="1" customHeight="1" x14ac:dyDescent="0.2">
      <c r="A505" s="147">
        <v>7350</v>
      </c>
      <c r="B505" s="17" t="s">
        <v>5547</v>
      </c>
      <c r="C505" s="130">
        <v>650086104</v>
      </c>
      <c r="D505" s="15" t="s">
        <v>81</v>
      </c>
      <c r="E505" s="15" t="s">
        <v>5548</v>
      </c>
      <c r="F505" s="14" t="s">
        <v>7346</v>
      </c>
      <c r="G505" s="14" t="s">
        <v>4779</v>
      </c>
      <c r="H505" s="14" t="s">
        <v>6698</v>
      </c>
      <c r="I505" s="15" t="s">
        <v>5549</v>
      </c>
      <c r="J505" s="15" t="s">
        <v>7351</v>
      </c>
      <c r="K505" s="15" t="s">
        <v>5550</v>
      </c>
      <c r="L505" s="15" t="s">
        <v>7347</v>
      </c>
      <c r="M505" s="17" t="s">
        <v>6168</v>
      </c>
      <c r="N505" s="18" t="s">
        <v>2480</v>
      </c>
      <c r="O505" s="18" t="s">
        <v>7349</v>
      </c>
      <c r="P505" s="39" t="s">
        <v>7348</v>
      </c>
      <c r="Q505" s="18"/>
      <c r="R505" s="19" t="s">
        <v>530</v>
      </c>
      <c r="S505" s="19" t="s">
        <v>7350</v>
      </c>
      <c r="T505" s="20">
        <v>39171</v>
      </c>
    </row>
    <row r="506" spans="1:20" s="16" customFormat="1" ht="18.75" hidden="1" customHeight="1" x14ac:dyDescent="0.2">
      <c r="A506" s="146">
        <v>7351</v>
      </c>
      <c r="B506" s="24" t="s">
        <v>5001</v>
      </c>
      <c r="C506" s="129">
        <v>656424702</v>
      </c>
      <c r="D506" s="22" t="s">
        <v>5002</v>
      </c>
      <c r="E506" s="22" t="s">
        <v>5003</v>
      </c>
      <c r="F506" s="23" t="s">
        <v>5004</v>
      </c>
      <c r="G506" s="23" t="s">
        <v>5005</v>
      </c>
      <c r="H506" s="23" t="s">
        <v>5006</v>
      </c>
      <c r="I506" s="22" t="s">
        <v>460</v>
      </c>
      <c r="J506" s="22" t="s">
        <v>5007</v>
      </c>
      <c r="K506" s="22" t="s">
        <v>5008</v>
      </c>
      <c r="L506" s="22" t="s">
        <v>5009</v>
      </c>
      <c r="M506" s="24" t="s">
        <v>50</v>
      </c>
      <c r="N506" s="25" t="s">
        <v>3204</v>
      </c>
      <c r="O506" s="25" t="s">
        <v>5010</v>
      </c>
      <c r="P506" s="26"/>
      <c r="Q506" s="25"/>
      <c r="R506" s="26" t="s">
        <v>419</v>
      </c>
      <c r="S506" s="26" t="s">
        <v>5011</v>
      </c>
      <c r="T506" s="27">
        <v>39198</v>
      </c>
    </row>
    <row r="507" spans="1:20" s="16" customFormat="1" ht="18.75" hidden="1" customHeight="1" x14ac:dyDescent="0.2">
      <c r="A507" s="146">
        <v>7352</v>
      </c>
      <c r="B507" s="24" t="s">
        <v>1043</v>
      </c>
      <c r="C507" s="129">
        <v>657349402</v>
      </c>
      <c r="D507" s="22" t="s">
        <v>81</v>
      </c>
      <c r="E507" s="22" t="s">
        <v>1044</v>
      </c>
      <c r="F507" s="23" t="s">
        <v>1045</v>
      </c>
      <c r="G507" s="23" t="s">
        <v>1046</v>
      </c>
      <c r="H507" s="23" t="s">
        <v>1047</v>
      </c>
      <c r="I507" s="22" t="s">
        <v>737</v>
      </c>
      <c r="J507" s="22" t="s">
        <v>1048</v>
      </c>
      <c r="K507" s="22" t="s">
        <v>1049</v>
      </c>
      <c r="L507" s="28" t="s">
        <v>1051</v>
      </c>
      <c r="M507" s="24" t="s">
        <v>50</v>
      </c>
      <c r="N507" s="25" t="s">
        <v>1052</v>
      </c>
      <c r="O507" s="25"/>
      <c r="P507" s="26" t="s">
        <v>1050</v>
      </c>
      <c r="Q507" s="25"/>
      <c r="R507" s="26" t="s">
        <v>419</v>
      </c>
      <c r="S507" s="26" t="s">
        <v>1053</v>
      </c>
      <c r="T507" s="27">
        <v>39198</v>
      </c>
    </row>
    <row r="508" spans="1:20" s="16" customFormat="1" ht="18.75" hidden="1" customHeight="1" x14ac:dyDescent="0.2">
      <c r="A508" s="146">
        <v>7353</v>
      </c>
      <c r="B508" s="24" t="s">
        <v>4991</v>
      </c>
      <c r="C508" s="129" t="s">
        <v>7862</v>
      </c>
      <c r="D508" s="22" t="s">
        <v>81</v>
      </c>
      <c r="E508" s="22" t="s">
        <v>4992</v>
      </c>
      <c r="F508" s="23" t="s">
        <v>4993</v>
      </c>
      <c r="G508" s="23" t="s">
        <v>4779</v>
      </c>
      <c r="H508" s="23" t="s">
        <v>4994</v>
      </c>
      <c r="I508" s="22" t="s">
        <v>708</v>
      </c>
      <c r="J508" s="22" t="s">
        <v>4995</v>
      </c>
      <c r="K508" s="22" t="s">
        <v>4996</v>
      </c>
      <c r="L508" s="22" t="s">
        <v>4997</v>
      </c>
      <c r="M508" s="24" t="s">
        <v>50</v>
      </c>
      <c r="N508" s="25" t="s">
        <v>4999</v>
      </c>
      <c r="O508" s="25" t="s">
        <v>4998</v>
      </c>
      <c r="P508" s="26"/>
      <c r="Q508" s="25"/>
      <c r="R508" s="26" t="s">
        <v>419</v>
      </c>
      <c r="S508" s="26" t="s">
        <v>5000</v>
      </c>
      <c r="T508" s="27">
        <v>39204</v>
      </c>
    </row>
    <row r="509" spans="1:20" s="16" customFormat="1" ht="18.75" hidden="1" customHeight="1" x14ac:dyDescent="0.2">
      <c r="A509" s="147">
        <v>7354</v>
      </c>
      <c r="B509" s="17" t="s">
        <v>3582</v>
      </c>
      <c r="C509" s="130">
        <v>692614003</v>
      </c>
      <c r="D509" s="15" t="s">
        <v>2854</v>
      </c>
      <c r="E509" s="15" t="s">
        <v>2882</v>
      </c>
      <c r="F509" s="14" t="s">
        <v>1700</v>
      </c>
      <c r="G509" s="14" t="s">
        <v>2883</v>
      </c>
      <c r="H509" s="14" t="s">
        <v>29</v>
      </c>
      <c r="I509" s="15"/>
      <c r="J509" s="15"/>
      <c r="K509" s="15" t="s">
        <v>3583</v>
      </c>
      <c r="L509" s="15" t="s">
        <v>3585</v>
      </c>
      <c r="M509" s="17" t="s">
        <v>50</v>
      </c>
      <c r="N509" s="18" t="s">
        <v>3587</v>
      </c>
      <c r="O509" s="18" t="s">
        <v>3586</v>
      </c>
      <c r="P509" s="19" t="s">
        <v>3584</v>
      </c>
      <c r="Q509" s="18"/>
      <c r="R509" s="19">
        <v>91001</v>
      </c>
      <c r="S509" s="19" t="s">
        <v>2906</v>
      </c>
      <c r="T509" s="20">
        <v>39212</v>
      </c>
    </row>
    <row r="510" spans="1:20" s="16" customFormat="1" ht="18.75" hidden="1" customHeight="1" x14ac:dyDescent="0.2">
      <c r="A510" s="147">
        <v>7355</v>
      </c>
      <c r="B510" s="17" t="s">
        <v>3376</v>
      </c>
      <c r="C510" s="130">
        <v>692008006</v>
      </c>
      <c r="D510" s="15" t="s">
        <v>2854</v>
      </c>
      <c r="E510" s="15" t="s">
        <v>2871</v>
      </c>
      <c r="F510" s="14" t="s">
        <v>27</v>
      </c>
      <c r="G510" s="14" t="s">
        <v>2872</v>
      </c>
      <c r="H510" s="14" t="s">
        <v>29</v>
      </c>
      <c r="I510" s="15"/>
      <c r="J510" s="15"/>
      <c r="K510" s="15" t="s">
        <v>3377</v>
      </c>
      <c r="L510" s="15" t="s">
        <v>3378</v>
      </c>
      <c r="M510" s="17" t="s">
        <v>6166</v>
      </c>
      <c r="N510" s="18" t="s">
        <v>3380</v>
      </c>
      <c r="O510" s="18" t="s">
        <v>3379</v>
      </c>
      <c r="P510" s="19"/>
      <c r="Q510" s="18"/>
      <c r="R510" s="19">
        <v>91001</v>
      </c>
      <c r="S510" s="19" t="s">
        <v>2875</v>
      </c>
      <c r="T510" s="20">
        <v>39212</v>
      </c>
    </row>
    <row r="511" spans="1:20" s="16" customFormat="1" ht="18.75" hidden="1" customHeight="1" x14ac:dyDescent="0.2">
      <c r="A511" s="146">
        <v>7356</v>
      </c>
      <c r="B511" s="24" t="s">
        <v>7309</v>
      </c>
      <c r="C511" s="129">
        <v>692102002</v>
      </c>
      <c r="D511" s="22" t="s">
        <v>3965</v>
      </c>
      <c r="E511" s="15" t="s">
        <v>2871</v>
      </c>
      <c r="F511" s="23" t="s">
        <v>1700</v>
      </c>
      <c r="G511" s="14" t="s">
        <v>2872</v>
      </c>
      <c r="H511" s="23" t="s">
        <v>29</v>
      </c>
      <c r="I511" s="22"/>
      <c r="J511" s="22"/>
      <c r="K511" s="22" t="s">
        <v>7310</v>
      </c>
      <c r="L511" s="22" t="s">
        <v>7311</v>
      </c>
      <c r="M511" s="24" t="s">
        <v>6166</v>
      </c>
      <c r="N511" s="25" t="s">
        <v>7312</v>
      </c>
      <c r="O511" s="25" t="s">
        <v>7313</v>
      </c>
      <c r="P511" s="26"/>
      <c r="Q511" s="25"/>
      <c r="R511" s="26">
        <v>91001</v>
      </c>
      <c r="S511" s="26" t="s">
        <v>2949</v>
      </c>
      <c r="T511" s="27">
        <v>39212</v>
      </c>
    </row>
    <row r="512" spans="1:20" s="16" customFormat="1" ht="18.75" hidden="1" customHeight="1" x14ac:dyDescent="0.2">
      <c r="A512" s="146">
        <v>7357</v>
      </c>
      <c r="B512" s="24" t="s">
        <v>4446</v>
      </c>
      <c r="C512" s="129">
        <v>656702605</v>
      </c>
      <c r="D512" s="22" t="s">
        <v>4301</v>
      </c>
      <c r="E512" s="22" t="s">
        <v>4447</v>
      </c>
      <c r="F512" s="23" t="s">
        <v>4448</v>
      </c>
      <c r="G512" s="23" t="s">
        <v>4449</v>
      </c>
      <c r="H512" s="23" t="s">
        <v>4450</v>
      </c>
      <c r="I512" s="22" t="s">
        <v>4451</v>
      </c>
      <c r="J512" s="22" t="s">
        <v>4452</v>
      </c>
      <c r="K512" s="22" t="s">
        <v>4453</v>
      </c>
      <c r="L512" s="22" t="s">
        <v>4455</v>
      </c>
      <c r="M512" s="24" t="s">
        <v>630</v>
      </c>
      <c r="N512" s="22" t="s">
        <v>3114</v>
      </c>
      <c r="O512" s="25" t="s">
        <v>4456</v>
      </c>
      <c r="P512" s="25" t="s">
        <v>4454</v>
      </c>
      <c r="Q512" s="25"/>
      <c r="R512" s="26">
        <v>93401</v>
      </c>
      <c r="S512" s="26" t="s">
        <v>4457</v>
      </c>
      <c r="T512" s="27">
        <v>39212</v>
      </c>
    </row>
    <row r="513" spans="1:20" s="16" customFormat="1" ht="18.75" hidden="1" customHeight="1" x14ac:dyDescent="0.2">
      <c r="A513" s="146">
        <v>7358</v>
      </c>
      <c r="B513" s="24" t="s">
        <v>4181</v>
      </c>
      <c r="C513" s="129" t="s">
        <v>7851</v>
      </c>
      <c r="D513" s="22" t="s">
        <v>4182</v>
      </c>
      <c r="E513" s="22" t="s">
        <v>4183</v>
      </c>
      <c r="F513" s="23" t="s">
        <v>4184</v>
      </c>
      <c r="G513" s="23" t="s">
        <v>4185</v>
      </c>
      <c r="H513" s="23" t="s">
        <v>4186</v>
      </c>
      <c r="I513" s="22" t="s">
        <v>708</v>
      </c>
      <c r="J513" s="22" t="s">
        <v>4187</v>
      </c>
      <c r="K513" s="22" t="s">
        <v>4188</v>
      </c>
      <c r="L513" s="22" t="s">
        <v>4189</v>
      </c>
      <c r="M513" s="24" t="s">
        <v>50</v>
      </c>
      <c r="N513" s="25" t="s">
        <v>4190</v>
      </c>
      <c r="O513" s="25"/>
      <c r="P513" s="26"/>
      <c r="Q513" s="25"/>
      <c r="R513" s="26">
        <v>93401</v>
      </c>
      <c r="S513" s="26" t="s">
        <v>4191</v>
      </c>
      <c r="T513" s="27">
        <v>39240</v>
      </c>
    </row>
    <row r="514" spans="1:20" s="16" customFormat="1" ht="18.75" hidden="1" customHeight="1" x14ac:dyDescent="0.2">
      <c r="A514" s="146">
        <v>7359</v>
      </c>
      <c r="B514" s="24" t="s">
        <v>5925</v>
      </c>
      <c r="C514" s="129">
        <v>616068008</v>
      </c>
      <c r="D514" s="22" t="s">
        <v>2745</v>
      </c>
      <c r="E514" s="22" t="s">
        <v>5926</v>
      </c>
      <c r="F514" s="23" t="s">
        <v>27</v>
      </c>
      <c r="G514" s="23" t="s">
        <v>5927</v>
      </c>
      <c r="H514" s="23" t="s">
        <v>29</v>
      </c>
      <c r="I514" s="22"/>
      <c r="J514" s="22"/>
      <c r="K514" s="22" t="s">
        <v>6317</v>
      </c>
      <c r="L514" s="22" t="s">
        <v>5928</v>
      </c>
      <c r="M514" s="24" t="s">
        <v>6170</v>
      </c>
      <c r="N514" s="25" t="s">
        <v>5929</v>
      </c>
      <c r="O514" s="24" t="s">
        <v>6318</v>
      </c>
      <c r="P514" s="26"/>
      <c r="Q514" s="25"/>
      <c r="R514" s="26">
        <v>91001</v>
      </c>
      <c r="S514" s="26" t="s">
        <v>607</v>
      </c>
      <c r="T514" s="27">
        <v>39245</v>
      </c>
    </row>
    <row r="515" spans="1:20" s="16" customFormat="1" ht="18.75" hidden="1" customHeight="1" x14ac:dyDescent="0.2">
      <c r="A515" s="146">
        <v>7360</v>
      </c>
      <c r="B515" s="24" t="s">
        <v>518</v>
      </c>
      <c r="C515" s="129">
        <v>653936605</v>
      </c>
      <c r="D515" s="22" t="s">
        <v>518</v>
      </c>
      <c r="E515" s="22" t="s">
        <v>519</v>
      </c>
      <c r="F515" s="23" t="s">
        <v>520</v>
      </c>
      <c r="G515" s="23" t="s">
        <v>521</v>
      </c>
      <c r="H515" s="23" t="s">
        <v>524</v>
      </c>
      <c r="I515" s="23" t="s">
        <v>522</v>
      </c>
      <c r="J515" s="22" t="s">
        <v>523</v>
      </c>
      <c r="K515" s="22" t="s">
        <v>525</v>
      </c>
      <c r="L515" s="22" t="s">
        <v>527</v>
      </c>
      <c r="M515" s="24" t="s">
        <v>50</v>
      </c>
      <c r="N515" s="25" t="s">
        <v>529</v>
      </c>
      <c r="O515" s="25" t="s">
        <v>528</v>
      </c>
      <c r="P515" s="26" t="s">
        <v>526</v>
      </c>
      <c r="Q515" s="25"/>
      <c r="R515" s="26" t="s">
        <v>530</v>
      </c>
      <c r="S515" s="26" t="s">
        <v>531</v>
      </c>
      <c r="T515" s="27">
        <v>39261</v>
      </c>
    </row>
    <row r="516" spans="1:20" s="16" customFormat="1" ht="18.75" hidden="1" customHeight="1" x14ac:dyDescent="0.2">
      <c r="A516" s="146">
        <v>7361</v>
      </c>
      <c r="B516" s="24" t="s">
        <v>503</v>
      </c>
      <c r="C516" s="129">
        <v>708794007</v>
      </c>
      <c r="D516" s="22" t="s">
        <v>81</v>
      </c>
      <c r="E516" s="22" t="s">
        <v>504</v>
      </c>
      <c r="F516" s="23" t="s">
        <v>505</v>
      </c>
      <c r="G516" s="23" t="s">
        <v>506</v>
      </c>
      <c r="H516" s="23" t="s">
        <v>507</v>
      </c>
      <c r="I516" s="22" t="s">
        <v>508</v>
      </c>
      <c r="J516" s="22" t="s">
        <v>509</v>
      </c>
      <c r="K516" s="22" t="s">
        <v>510</v>
      </c>
      <c r="L516" s="22" t="s">
        <v>511</v>
      </c>
      <c r="M516" s="24" t="s">
        <v>50</v>
      </c>
      <c r="N516" s="25" t="s">
        <v>443</v>
      </c>
      <c r="O516" s="25"/>
      <c r="P516" s="26"/>
      <c r="Q516" s="25"/>
      <c r="R516" s="26" t="s">
        <v>419</v>
      </c>
      <c r="S516" s="26" t="s">
        <v>512</v>
      </c>
      <c r="T516" s="27">
        <v>39261</v>
      </c>
    </row>
    <row r="517" spans="1:20" s="16" customFormat="1" ht="18.75" hidden="1" customHeight="1" x14ac:dyDescent="0.2">
      <c r="A517" s="146">
        <v>7362</v>
      </c>
      <c r="B517" s="24" t="s">
        <v>5129</v>
      </c>
      <c r="C517" s="129">
        <v>657798800</v>
      </c>
      <c r="D517" s="22" t="s">
        <v>81</v>
      </c>
      <c r="E517" s="22" t="s">
        <v>5130</v>
      </c>
      <c r="F517" s="29" t="s">
        <v>7546</v>
      </c>
      <c r="G517" s="23" t="s">
        <v>5131</v>
      </c>
      <c r="H517" s="23" t="s">
        <v>6741</v>
      </c>
      <c r="I517" s="22" t="s">
        <v>5132</v>
      </c>
      <c r="J517" s="22" t="s">
        <v>6742</v>
      </c>
      <c r="K517" s="22" t="s">
        <v>5133</v>
      </c>
      <c r="L517" s="30" t="s">
        <v>7734</v>
      </c>
      <c r="M517" s="24" t="s">
        <v>50</v>
      </c>
      <c r="N517" s="25" t="s">
        <v>730</v>
      </c>
      <c r="O517" s="25">
        <v>56232475099</v>
      </c>
      <c r="P517" s="38" t="s">
        <v>7547</v>
      </c>
      <c r="Q517" s="25"/>
      <c r="R517" s="26" t="s">
        <v>1217</v>
      </c>
      <c r="S517" s="31" t="s">
        <v>7545</v>
      </c>
      <c r="T517" s="27">
        <v>39269</v>
      </c>
    </row>
    <row r="518" spans="1:20" s="16" customFormat="1" ht="18.75" hidden="1" customHeight="1" x14ac:dyDescent="0.2">
      <c r="A518" s="146">
        <v>7363</v>
      </c>
      <c r="B518" s="24" t="s">
        <v>4192</v>
      </c>
      <c r="C518" s="129" t="s">
        <v>7852</v>
      </c>
      <c r="D518" s="22" t="s">
        <v>81</v>
      </c>
      <c r="E518" s="22" t="s">
        <v>4193</v>
      </c>
      <c r="F518" s="23" t="s">
        <v>6663</v>
      </c>
      <c r="G518" s="23" t="s">
        <v>4194</v>
      </c>
      <c r="H518" s="23" t="s">
        <v>6664</v>
      </c>
      <c r="I518" s="22" t="s">
        <v>4195</v>
      </c>
      <c r="J518" s="22" t="s">
        <v>4196</v>
      </c>
      <c r="K518" s="22" t="s">
        <v>4197</v>
      </c>
      <c r="L518" s="22" t="s">
        <v>4198</v>
      </c>
      <c r="M518" s="24" t="s">
        <v>50</v>
      </c>
      <c r="N518" s="25" t="s">
        <v>2147</v>
      </c>
      <c r="O518" s="25" t="s">
        <v>4199</v>
      </c>
      <c r="P518" s="26"/>
      <c r="Q518" s="25"/>
      <c r="R518" s="26" t="s">
        <v>530</v>
      </c>
      <c r="S518" s="26" t="s">
        <v>6681</v>
      </c>
      <c r="T518" s="27">
        <v>39275</v>
      </c>
    </row>
    <row r="519" spans="1:20" s="16" customFormat="1" ht="18.75" hidden="1" customHeight="1" x14ac:dyDescent="0.2">
      <c r="A519" s="146">
        <v>7364</v>
      </c>
      <c r="B519" s="24" t="s">
        <v>4355</v>
      </c>
      <c r="C519" s="129">
        <v>657351903</v>
      </c>
      <c r="D519" s="22" t="s">
        <v>4301</v>
      </c>
      <c r="E519" s="22" t="s">
        <v>4356</v>
      </c>
      <c r="F519" s="23" t="s">
        <v>4357</v>
      </c>
      <c r="G519" s="23" t="s">
        <v>4358</v>
      </c>
      <c r="H519" s="22" t="s">
        <v>4359</v>
      </c>
      <c r="I519" s="22" t="s">
        <v>1934</v>
      </c>
      <c r="J519" s="22" t="s">
        <v>4360</v>
      </c>
      <c r="K519" s="22" t="s">
        <v>4361</v>
      </c>
      <c r="L519" s="22" t="s">
        <v>4363</v>
      </c>
      <c r="M519" s="24" t="s">
        <v>50</v>
      </c>
      <c r="N519" s="25" t="s">
        <v>730</v>
      </c>
      <c r="O519" s="25" t="s">
        <v>4364</v>
      </c>
      <c r="P519" s="26" t="s">
        <v>4362</v>
      </c>
      <c r="Q519" s="25"/>
      <c r="R519" s="26">
        <v>93401</v>
      </c>
      <c r="S519" s="26" t="s">
        <v>4365</v>
      </c>
      <c r="T519" s="27">
        <v>39289</v>
      </c>
    </row>
    <row r="520" spans="1:20" s="16" customFormat="1" ht="18.75" hidden="1" customHeight="1" x14ac:dyDescent="0.2">
      <c r="A520" s="146">
        <v>7365</v>
      </c>
      <c r="B520" s="24" t="s">
        <v>5095</v>
      </c>
      <c r="C520" s="129">
        <v>651996902</v>
      </c>
      <c r="D520" s="22" t="s">
        <v>81</v>
      </c>
      <c r="E520" s="22" t="s">
        <v>5096</v>
      </c>
      <c r="F520" s="23" t="s">
        <v>5097</v>
      </c>
      <c r="G520" s="23" t="s">
        <v>5098</v>
      </c>
      <c r="H520" s="23" t="s">
        <v>5099</v>
      </c>
      <c r="I520" s="22" t="s">
        <v>5100</v>
      </c>
      <c r="J520" s="22" t="s">
        <v>5101</v>
      </c>
      <c r="K520" s="22" t="s">
        <v>5102</v>
      </c>
      <c r="L520" s="22" t="s">
        <v>5104</v>
      </c>
      <c r="M520" s="24" t="s">
        <v>50</v>
      </c>
      <c r="N520" s="25" t="s">
        <v>5105</v>
      </c>
      <c r="O520" s="25" t="s">
        <v>5103</v>
      </c>
      <c r="P520" s="26"/>
      <c r="Q520" s="25"/>
      <c r="R520" s="26" t="s">
        <v>530</v>
      </c>
      <c r="S520" s="26" t="s">
        <v>5106</v>
      </c>
      <c r="T520" s="27">
        <v>39290</v>
      </c>
    </row>
    <row r="521" spans="1:20" s="16" customFormat="1" ht="18.75" hidden="1" customHeight="1" x14ac:dyDescent="0.2">
      <c r="A521" s="146">
        <v>7366</v>
      </c>
      <c r="B521" s="24" t="s">
        <v>4344</v>
      </c>
      <c r="C521" s="129">
        <v>657208701</v>
      </c>
      <c r="D521" s="22" t="s">
        <v>4313</v>
      </c>
      <c r="E521" s="22" t="s">
        <v>4345</v>
      </c>
      <c r="F521" s="23" t="s">
        <v>4346</v>
      </c>
      <c r="G521" s="23" t="s">
        <v>4347</v>
      </c>
      <c r="H521" s="23" t="s">
        <v>4348</v>
      </c>
      <c r="I521" s="23" t="s">
        <v>737</v>
      </c>
      <c r="J521" s="22" t="s">
        <v>4349</v>
      </c>
      <c r="K521" s="22" t="s">
        <v>4350</v>
      </c>
      <c r="L521" s="22" t="s">
        <v>4352</v>
      </c>
      <c r="M521" s="24" t="s">
        <v>51</v>
      </c>
      <c r="N521" s="25" t="s">
        <v>1430</v>
      </c>
      <c r="O521" s="25" t="s">
        <v>4353</v>
      </c>
      <c r="P521" s="26" t="s">
        <v>4351</v>
      </c>
      <c r="Q521" s="25"/>
      <c r="R521" s="26" t="s">
        <v>419</v>
      </c>
      <c r="S521" s="26" t="s">
        <v>4354</v>
      </c>
      <c r="T521" s="27">
        <v>39303</v>
      </c>
    </row>
    <row r="522" spans="1:20" s="16" customFormat="1" ht="18.75" hidden="1" customHeight="1" x14ac:dyDescent="0.2">
      <c r="A522" s="147">
        <v>7367</v>
      </c>
      <c r="B522" s="17" t="s">
        <v>4751</v>
      </c>
      <c r="C522" s="130">
        <v>655778705</v>
      </c>
      <c r="D522" s="15" t="s">
        <v>4752</v>
      </c>
      <c r="E522" s="15" t="s">
        <v>4753</v>
      </c>
      <c r="F522" s="83" t="s">
        <v>7314</v>
      </c>
      <c r="G522" s="14" t="s">
        <v>4754</v>
      </c>
      <c r="H522" s="14" t="s">
        <v>6271</v>
      </c>
      <c r="I522" s="15" t="s">
        <v>708</v>
      </c>
      <c r="J522" s="15" t="s">
        <v>6272</v>
      </c>
      <c r="K522" s="15" t="s">
        <v>4755</v>
      </c>
      <c r="L522" s="15" t="s">
        <v>4757</v>
      </c>
      <c r="M522" s="17" t="s">
        <v>630</v>
      </c>
      <c r="N522" s="18" t="s">
        <v>1347</v>
      </c>
      <c r="O522" s="18" t="s">
        <v>4758</v>
      </c>
      <c r="P522" s="19" t="s">
        <v>4756</v>
      </c>
      <c r="Q522" s="18"/>
      <c r="R522" s="19" t="s">
        <v>92</v>
      </c>
      <c r="S522" s="19" t="s">
        <v>7315</v>
      </c>
      <c r="T522" s="20">
        <v>39308</v>
      </c>
    </row>
    <row r="523" spans="1:20" s="16" customFormat="1" ht="18.75" hidden="1" customHeight="1" x14ac:dyDescent="0.2">
      <c r="A523" s="146">
        <v>7368</v>
      </c>
      <c r="B523" s="24" t="s">
        <v>4722</v>
      </c>
      <c r="C523" s="129">
        <v>656859903</v>
      </c>
      <c r="D523" s="22" t="s">
        <v>4313</v>
      </c>
      <c r="E523" s="22" t="s">
        <v>4723</v>
      </c>
      <c r="F523" s="23" t="s">
        <v>4724</v>
      </c>
      <c r="G523" s="23" t="s">
        <v>4725</v>
      </c>
      <c r="H523" s="23" t="s">
        <v>4726</v>
      </c>
      <c r="I523" s="22" t="s">
        <v>737</v>
      </c>
      <c r="J523" s="22" t="s">
        <v>4727</v>
      </c>
      <c r="K523" s="22" t="s">
        <v>4728</v>
      </c>
      <c r="L523" s="22" t="s">
        <v>4730</v>
      </c>
      <c r="M523" s="24" t="s">
        <v>6166</v>
      </c>
      <c r="N523" s="25" t="s">
        <v>4731</v>
      </c>
      <c r="O523" s="25"/>
      <c r="P523" s="26" t="s">
        <v>4729</v>
      </c>
      <c r="Q523" s="25"/>
      <c r="R523" s="26" t="s">
        <v>419</v>
      </c>
      <c r="S523" s="26" t="s">
        <v>4732</v>
      </c>
      <c r="T523" s="27">
        <v>39310</v>
      </c>
    </row>
    <row r="524" spans="1:20" s="16" customFormat="1" ht="18.75" hidden="1" customHeight="1" x14ac:dyDescent="0.2">
      <c r="A524" s="146">
        <v>7369</v>
      </c>
      <c r="B524" s="24" t="s">
        <v>2737</v>
      </c>
      <c r="C524" s="129">
        <v>653823304</v>
      </c>
      <c r="D524" s="22" t="s">
        <v>2738</v>
      </c>
      <c r="E524" s="22" t="s">
        <v>2739</v>
      </c>
      <c r="F524" s="29" t="s">
        <v>7657</v>
      </c>
      <c r="G524" s="23" t="s">
        <v>2740</v>
      </c>
      <c r="H524" s="23" t="s">
        <v>7658</v>
      </c>
      <c r="I524" s="30" t="s">
        <v>7659</v>
      </c>
      <c r="J524" s="30" t="s">
        <v>7660</v>
      </c>
      <c r="K524" s="22" t="s">
        <v>2741</v>
      </c>
      <c r="L524" s="22" t="s">
        <v>2742</v>
      </c>
      <c r="M524" s="24" t="s">
        <v>50</v>
      </c>
      <c r="N524" s="25" t="s">
        <v>730</v>
      </c>
      <c r="O524" s="25" t="s">
        <v>2743</v>
      </c>
      <c r="P524" s="26"/>
      <c r="Q524" s="25"/>
      <c r="R524" s="26" t="s">
        <v>92</v>
      </c>
      <c r="S524" s="31" t="s">
        <v>7687</v>
      </c>
      <c r="T524" s="27">
        <v>39317</v>
      </c>
    </row>
    <row r="525" spans="1:20" s="16" customFormat="1" ht="18.75" hidden="1" customHeight="1" x14ac:dyDescent="0.2">
      <c r="A525" s="146">
        <v>7370</v>
      </c>
      <c r="B525" s="24" t="s">
        <v>1953</v>
      </c>
      <c r="C525" s="129" t="s">
        <v>7810</v>
      </c>
      <c r="D525" s="22" t="s">
        <v>1566</v>
      </c>
      <c r="E525" s="22" t="s">
        <v>1954</v>
      </c>
      <c r="F525" s="23" t="s">
        <v>1955</v>
      </c>
      <c r="G525" s="23" t="s">
        <v>1956</v>
      </c>
      <c r="H525" s="23" t="s">
        <v>1957</v>
      </c>
      <c r="I525" s="22" t="s">
        <v>1958</v>
      </c>
      <c r="J525" s="22" t="s">
        <v>1959</v>
      </c>
      <c r="K525" s="22" t="s">
        <v>1960</v>
      </c>
      <c r="L525" s="22" t="s">
        <v>1961</v>
      </c>
      <c r="M525" s="24" t="s">
        <v>50</v>
      </c>
      <c r="N525" s="25" t="s">
        <v>852</v>
      </c>
      <c r="O525" s="25" t="s">
        <v>1962</v>
      </c>
      <c r="P525" s="26"/>
      <c r="Q525" s="25"/>
      <c r="R525" s="26" t="s">
        <v>419</v>
      </c>
      <c r="S525" s="26" t="s">
        <v>1963</v>
      </c>
      <c r="T525" s="27">
        <v>39322</v>
      </c>
    </row>
    <row r="526" spans="1:20" s="16" customFormat="1" ht="18.75" hidden="1" customHeight="1" x14ac:dyDescent="0.2">
      <c r="A526" s="146">
        <v>7371</v>
      </c>
      <c r="B526" s="24" t="s">
        <v>2309</v>
      </c>
      <c r="C526" s="129">
        <v>652968406</v>
      </c>
      <c r="D526" s="22" t="s">
        <v>1639</v>
      </c>
      <c r="E526" s="22" t="s">
        <v>2310</v>
      </c>
      <c r="F526" s="23" t="s">
        <v>2311</v>
      </c>
      <c r="G526" s="23" t="s">
        <v>2312</v>
      </c>
      <c r="H526" s="23" t="s">
        <v>2313</v>
      </c>
      <c r="I526" s="22" t="s">
        <v>2314</v>
      </c>
      <c r="J526" s="22" t="s">
        <v>2315</v>
      </c>
      <c r="K526" s="22" t="s">
        <v>2316</v>
      </c>
      <c r="L526" s="22" t="s">
        <v>2317</v>
      </c>
      <c r="M526" s="24" t="s">
        <v>50</v>
      </c>
      <c r="N526" s="25" t="s">
        <v>730</v>
      </c>
      <c r="O526" s="25" t="s">
        <v>2318</v>
      </c>
      <c r="P526" s="26"/>
      <c r="Q526" s="25"/>
      <c r="R526" s="26">
        <v>93401</v>
      </c>
      <c r="S526" s="26" t="s">
        <v>2319</v>
      </c>
      <c r="T526" s="27">
        <v>39322</v>
      </c>
    </row>
    <row r="527" spans="1:20" s="16" customFormat="1" ht="18.75" hidden="1" customHeight="1" x14ac:dyDescent="0.2">
      <c r="A527" s="146">
        <v>7372</v>
      </c>
      <c r="B527" s="24" t="s">
        <v>4300</v>
      </c>
      <c r="C527" s="129">
        <v>657662402</v>
      </c>
      <c r="D527" s="22" t="s">
        <v>4301</v>
      </c>
      <c r="E527" s="22" t="s">
        <v>4302</v>
      </c>
      <c r="F527" s="23" t="s">
        <v>4303</v>
      </c>
      <c r="G527" s="23" t="s">
        <v>4304</v>
      </c>
      <c r="H527" s="23" t="s">
        <v>4305</v>
      </c>
      <c r="I527" s="22" t="s">
        <v>1934</v>
      </c>
      <c r="J527" s="22" t="s">
        <v>4306</v>
      </c>
      <c r="K527" s="22" t="s">
        <v>4307</v>
      </c>
      <c r="L527" s="22" t="s">
        <v>4308</v>
      </c>
      <c r="M527" s="24" t="s">
        <v>630</v>
      </c>
      <c r="N527" s="25" t="s">
        <v>4310</v>
      </c>
      <c r="O527" s="25" t="s">
        <v>4309</v>
      </c>
      <c r="P527" s="26"/>
      <c r="Q527" s="25"/>
      <c r="R527" s="26">
        <v>93401</v>
      </c>
      <c r="S527" s="26" t="s">
        <v>4311</v>
      </c>
      <c r="T527" s="27">
        <v>39328</v>
      </c>
    </row>
    <row r="528" spans="1:20" s="16" customFormat="1" ht="18.75" hidden="1" customHeight="1" x14ac:dyDescent="0.2">
      <c r="A528" s="146">
        <v>7373</v>
      </c>
      <c r="B528" s="24" t="s">
        <v>2038</v>
      </c>
      <c r="C528" s="129">
        <v>740165003</v>
      </c>
      <c r="D528" s="22" t="s">
        <v>1566</v>
      </c>
      <c r="E528" s="22" t="s">
        <v>2039</v>
      </c>
      <c r="F528" s="23" t="s">
        <v>2040</v>
      </c>
      <c r="G528" s="23" t="s">
        <v>2041</v>
      </c>
      <c r="H528" s="23" t="s">
        <v>2042</v>
      </c>
      <c r="I528" s="22" t="s">
        <v>2043</v>
      </c>
      <c r="J528" s="22" t="s">
        <v>2044</v>
      </c>
      <c r="K528" s="22" t="s">
        <v>2045</v>
      </c>
      <c r="L528" s="22" t="s">
        <v>2046</v>
      </c>
      <c r="M528" s="24" t="s">
        <v>50</v>
      </c>
      <c r="N528" s="25" t="s">
        <v>1098</v>
      </c>
      <c r="O528" s="25"/>
      <c r="P528" s="26" t="s">
        <v>2047</v>
      </c>
      <c r="Q528" s="25"/>
      <c r="R528" s="26" t="s">
        <v>92</v>
      </c>
      <c r="S528" s="26" t="s">
        <v>2048</v>
      </c>
      <c r="T528" s="27">
        <v>39332</v>
      </c>
    </row>
    <row r="529" spans="1:20" s="16" customFormat="1" ht="18.75" hidden="1" customHeight="1" x14ac:dyDescent="0.2">
      <c r="A529" s="146">
        <v>7374</v>
      </c>
      <c r="B529" s="24" t="s">
        <v>2053</v>
      </c>
      <c r="C529" s="129">
        <v>722517008</v>
      </c>
      <c r="D529" s="22" t="s">
        <v>1566</v>
      </c>
      <c r="E529" s="22" t="s">
        <v>2054</v>
      </c>
      <c r="F529" s="23" t="s">
        <v>2055</v>
      </c>
      <c r="G529" s="23" t="s">
        <v>2056</v>
      </c>
      <c r="H529" s="23" t="s">
        <v>2057</v>
      </c>
      <c r="I529" s="22" t="s">
        <v>2058</v>
      </c>
      <c r="J529" s="22" t="s">
        <v>2059</v>
      </c>
      <c r="K529" s="22" t="s">
        <v>2060</v>
      </c>
      <c r="L529" s="22" t="s">
        <v>2062</v>
      </c>
      <c r="M529" s="24" t="s">
        <v>50</v>
      </c>
      <c r="N529" s="25" t="s">
        <v>1489</v>
      </c>
      <c r="O529" s="25" t="s">
        <v>2063</v>
      </c>
      <c r="P529" s="26" t="s">
        <v>2061</v>
      </c>
      <c r="Q529" s="25"/>
      <c r="R529" s="26" t="s">
        <v>92</v>
      </c>
      <c r="S529" s="26" t="s">
        <v>2064</v>
      </c>
      <c r="T529" s="27">
        <v>39349</v>
      </c>
    </row>
    <row r="530" spans="1:20" s="16" customFormat="1" ht="18.75" hidden="1" customHeight="1" x14ac:dyDescent="0.2">
      <c r="A530" s="146">
        <v>7376</v>
      </c>
      <c r="B530" s="24" t="s">
        <v>1638</v>
      </c>
      <c r="C530" s="129">
        <v>719991009</v>
      </c>
      <c r="D530" s="22" t="s">
        <v>1639</v>
      </c>
      <c r="E530" s="22" t="s">
        <v>1640</v>
      </c>
      <c r="F530" s="29" t="s">
        <v>7620</v>
      </c>
      <c r="G530" s="23" t="s">
        <v>1641</v>
      </c>
      <c r="H530" s="29" t="s">
        <v>7251</v>
      </c>
      <c r="I530" s="22" t="s">
        <v>1642</v>
      </c>
      <c r="J530" s="22" t="s">
        <v>6532</v>
      </c>
      <c r="K530" s="22" t="s">
        <v>1643</v>
      </c>
      <c r="L530" s="22" t="s">
        <v>1644</v>
      </c>
      <c r="M530" s="24" t="s">
        <v>50</v>
      </c>
      <c r="N530" s="25" t="s">
        <v>730</v>
      </c>
      <c r="O530" s="25" t="s">
        <v>1645</v>
      </c>
      <c r="P530" s="60" t="s">
        <v>7607</v>
      </c>
      <c r="Q530" s="25"/>
      <c r="R530" s="26">
        <v>93401</v>
      </c>
      <c r="S530" s="31" t="s">
        <v>7608</v>
      </c>
      <c r="T530" s="27">
        <v>39352</v>
      </c>
    </row>
    <row r="531" spans="1:20" s="16" customFormat="1" ht="18.75" hidden="1" customHeight="1" x14ac:dyDescent="0.2">
      <c r="A531" s="146">
        <v>7377</v>
      </c>
      <c r="B531" s="24" t="s">
        <v>5183</v>
      </c>
      <c r="C531" s="129" t="s">
        <v>7864</v>
      </c>
      <c r="D531" s="22" t="s">
        <v>81</v>
      </c>
      <c r="E531" s="22" t="s">
        <v>5184</v>
      </c>
      <c r="F531" s="23" t="s">
        <v>5185</v>
      </c>
      <c r="G531" s="23" t="s">
        <v>5186</v>
      </c>
      <c r="H531" s="23" t="s">
        <v>5187</v>
      </c>
      <c r="I531" s="22" t="s">
        <v>737</v>
      </c>
      <c r="J531" s="22" t="s">
        <v>5188</v>
      </c>
      <c r="K531" s="22" t="s">
        <v>5189</v>
      </c>
      <c r="L531" s="22" t="s">
        <v>5191</v>
      </c>
      <c r="M531" s="24" t="s">
        <v>630</v>
      </c>
      <c r="N531" s="25" t="s">
        <v>1602</v>
      </c>
      <c r="O531" s="25" t="s">
        <v>5192</v>
      </c>
      <c r="P531" s="26" t="s">
        <v>5190</v>
      </c>
      <c r="Q531" s="25"/>
      <c r="R531" s="26" t="s">
        <v>419</v>
      </c>
      <c r="S531" s="26" t="s">
        <v>5193</v>
      </c>
      <c r="T531" s="27">
        <v>39358</v>
      </c>
    </row>
    <row r="532" spans="1:20" s="16" customFormat="1" ht="18.75" hidden="1" customHeight="1" x14ac:dyDescent="0.2">
      <c r="A532" s="146">
        <v>7378</v>
      </c>
      <c r="B532" s="24" t="s">
        <v>2167</v>
      </c>
      <c r="C532" s="129" t="s">
        <v>7814</v>
      </c>
      <c r="D532" s="22" t="s">
        <v>1977</v>
      </c>
      <c r="E532" s="22" t="s">
        <v>2168</v>
      </c>
      <c r="F532" s="23" t="s">
        <v>2169</v>
      </c>
      <c r="G532" s="23" t="s">
        <v>2170</v>
      </c>
      <c r="H532" s="23" t="s">
        <v>2171</v>
      </c>
      <c r="I532" s="22" t="s">
        <v>2172</v>
      </c>
      <c r="J532" s="22" t="s">
        <v>2173</v>
      </c>
      <c r="K532" s="22" t="s">
        <v>2174</v>
      </c>
      <c r="L532" s="22" t="s">
        <v>2176</v>
      </c>
      <c r="M532" s="24" t="s">
        <v>6172</v>
      </c>
      <c r="N532" s="25" t="s">
        <v>1113</v>
      </c>
      <c r="O532" s="25"/>
      <c r="P532" s="26" t="s">
        <v>2175</v>
      </c>
      <c r="Q532" s="25"/>
      <c r="R532" s="26" t="s">
        <v>419</v>
      </c>
      <c r="S532" s="26" t="s">
        <v>6158</v>
      </c>
      <c r="T532" s="27">
        <v>39371</v>
      </c>
    </row>
    <row r="533" spans="1:20" s="16" customFormat="1" ht="18.75" hidden="1" customHeight="1" x14ac:dyDescent="0.2">
      <c r="A533" s="146">
        <v>7379</v>
      </c>
      <c r="B533" s="24" t="s">
        <v>73</v>
      </c>
      <c r="C533" s="129">
        <v>735972006</v>
      </c>
      <c r="D533" s="22" t="s">
        <v>53</v>
      </c>
      <c r="E533" s="22" t="s">
        <v>74</v>
      </c>
      <c r="F533" s="29" t="s">
        <v>7096</v>
      </c>
      <c r="G533" s="23" t="s">
        <v>75</v>
      </c>
      <c r="H533" s="23" t="s">
        <v>7097</v>
      </c>
      <c r="I533" s="22" t="s">
        <v>76</v>
      </c>
      <c r="J533" s="32" t="s">
        <v>6651</v>
      </c>
      <c r="K533" s="22" t="s">
        <v>6889</v>
      </c>
      <c r="L533" s="22" t="s">
        <v>77</v>
      </c>
      <c r="M533" s="24" t="s">
        <v>50</v>
      </c>
      <c r="N533" s="25" t="s">
        <v>78</v>
      </c>
      <c r="O533" s="25">
        <v>228798000</v>
      </c>
      <c r="P533" s="26" t="s">
        <v>6572</v>
      </c>
      <c r="Q533" s="25"/>
      <c r="R533" s="26" t="s">
        <v>79</v>
      </c>
      <c r="S533" s="31" t="s">
        <v>7098</v>
      </c>
      <c r="T533" s="27">
        <v>39381</v>
      </c>
    </row>
    <row r="534" spans="1:20" s="16" customFormat="1" ht="18.75" hidden="1" customHeight="1" x14ac:dyDescent="0.2">
      <c r="A534" s="146">
        <v>7380</v>
      </c>
      <c r="B534" s="24" t="s">
        <v>5505</v>
      </c>
      <c r="C534" s="129">
        <v>657110906</v>
      </c>
      <c r="D534" s="22" t="s">
        <v>53</v>
      </c>
      <c r="E534" s="22" t="s">
        <v>5506</v>
      </c>
      <c r="F534" s="23" t="s">
        <v>5507</v>
      </c>
      <c r="G534" s="23" t="s">
        <v>4977</v>
      </c>
      <c r="H534" s="23" t="s">
        <v>5508</v>
      </c>
      <c r="I534" s="22" t="s">
        <v>193</v>
      </c>
      <c r="J534" s="22" t="s">
        <v>5509</v>
      </c>
      <c r="K534" s="22" t="s">
        <v>5510</v>
      </c>
      <c r="L534" s="22" t="s">
        <v>5513</v>
      </c>
      <c r="M534" s="24" t="s">
        <v>50</v>
      </c>
      <c r="N534" s="25" t="s">
        <v>1160</v>
      </c>
      <c r="O534" s="25" t="s">
        <v>5512</v>
      </c>
      <c r="P534" s="26" t="s">
        <v>5511</v>
      </c>
      <c r="Q534" s="25"/>
      <c r="R534" s="26">
        <v>93991</v>
      </c>
      <c r="S534" s="26" t="s">
        <v>5514</v>
      </c>
      <c r="T534" s="27">
        <v>39384</v>
      </c>
    </row>
    <row r="535" spans="1:20" s="16" customFormat="1" ht="18.75" hidden="1" customHeight="1" x14ac:dyDescent="0.2">
      <c r="A535" s="147">
        <v>7381</v>
      </c>
      <c r="B535" s="17" t="s">
        <v>5729</v>
      </c>
      <c r="C535" s="130">
        <v>658279203</v>
      </c>
      <c r="D535" s="15" t="s">
        <v>5354</v>
      </c>
      <c r="E535" s="15" t="s">
        <v>5730</v>
      </c>
      <c r="F535" s="14" t="s">
        <v>7174</v>
      </c>
      <c r="G535" s="14" t="s">
        <v>5366</v>
      </c>
      <c r="H535" s="14" t="s">
        <v>7175</v>
      </c>
      <c r="I535" s="15" t="s">
        <v>5731</v>
      </c>
      <c r="J535" s="15" t="s">
        <v>7176</v>
      </c>
      <c r="K535" s="15" t="s">
        <v>6722</v>
      </c>
      <c r="L535" s="15" t="s">
        <v>6856</v>
      </c>
      <c r="M535" s="17" t="s">
        <v>50</v>
      </c>
      <c r="N535" s="18" t="s">
        <v>1210</v>
      </c>
      <c r="O535" s="18" t="s">
        <v>6858</v>
      </c>
      <c r="P535" s="19" t="s">
        <v>6857</v>
      </c>
      <c r="Q535" s="18"/>
      <c r="R535" s="19" t="s">
        <v>1217</v>
      </c>
      <c r="S535" s="19" t="s">
        <v>7182</v>
      </c>
      <c r="T535" s="20">
        <v>39392</v>
      </c>
    </row>
    <row r="536" spans="1:20" s="16" customFormat="1" ht="18.75" hidden="1" customHeight="1" x14ac:dyDescent="0.2">
      <c r="A536" s="146">
        <v>7382</v>
      </c>
      <c r="B536" s="24" t="s">
        <v>6057</v>
      </c>
      <c r="C536" s="129" t="s">
        <v>7875</v>
      </c>
      <c r="D536" s="22" t="s">
        <v>1566</v>
      </c>
      <c r="E536" s="22" t="s">
        <v>6058</v>
      </c>
      <c r="F536" s="23" t="s">
        <v>6723</v>
      </c>
      <c r="G536" s="23" t="s">
        <v>6059</v>
      </c>
      <c r="H536" s="23" t="s">
        <v>6724</v>
      </c>
      <c r="I536" s="22" t="s">
        <v>6060</v>
      </c>
      <c r="J536" s="22"/>
      <c r="K536" s="22" t="s">
        <v>6061</v>
      </c>
      <c r="L536" s="22" t="s">
        <v>6062</v>
      </c>
      <c r="M536" s="24" t="s">
        <v>50</v>
      </c>
      <c r="N536" s="25" t="s">
        <v>1171</v>
      </c>
      <c r="O536" s="25" t="s">
        <v>6063</v>
      </c>
      <c r="P536" s="26"/>
      <c r="Q536" s="25"/>
      <c r="R536" s="26" t="s">
        <v>419</v>
      </c>
      <c r="S536" s="26" t="s">
        <v>6725</v>
      </c>
      <c r="T536" s="27">
        <v>39392</v>
      </c>
    </row>
    <row r="537" spans="1:20" s="16" customFormat="1" ht="18.75" hidden="1" customHeight="1" x14ac:dyDescent="0.2">
      <c r="A537" s="146">
        <v>7383</v>
      </c>
      <c r="B537" s="24" t="s">
        <v>6049</v>
      </c>
      <c r="C537" s="129">
        <v>609210001</v>
      </c>
      <c r="D537" s="22" t="s">
        <v>6026</v>
      </c>
      <c r="E537" s="22" t="s">
        <v>6050</v>
      </c>
      <c r="F537" s="23" t="s">
        <v>27</v>
      </c>
      <c r="G537" s="23" t="s">
        <v>6051</v>
      </c>
      <c r="H537" s="23" t="s">
        <v>29</v>
      </c>
      <c r="I537" s="22"/>
      <c r="J537" s="22"/>
      <c r="K537" s="22" t="s">
        <v>6052</v>
      </c>
      <c r="L537" s="22" t="s">
        <v>6054</v>
      </c>
      <c r="M537" s="24" t="s">
        <v>630</v>
      </c>
      <c r="N537" s="25" t="s">
        <v>205</v>
      </c>
      <c r="O537" s="25" t="s">
        <v>6055</v>
      </c>
      <c r="P537" s="26" t="s">
        <v>6053</v>
      </c>
      <c r="Q537" s="25"/>
      <c r="R537" s="26">
        <v>93105</v>
      </c>
      <c r="S537" s="26" t="s">
        <v>6056</v>
      </c>
      <c r="T537" s="27">
        <v>39401</v>
      </c>
    </row>
    <row r="538" spans="1:20" s="16" customFormat="1" ht="18.75" hidden="1" customHeight="1" x14ac:dyDescent="0.2">
      <c r="A538" s="146">
        <v>7384</v>
      </c>
      <c r="B538" s="24" t="s">
        <v>2237</v>
      </c>
      <c r="C538" s="129">
        <v>715127008</v>
      </c>
      <c r="D538" s="22" t="s">
        <v>1639</v>
      </c>
      <c r="E538" s="22" t="s">
        <v>2238</v>
      </c>
      <c r="F538" s="23" t="s">
        <v>2239</v>
      </c>
      <c r="G538" s="23" t="s">
        <v>2240</v>
      </c>
      <c r="H538" s="23" t="s">
        <v>2241</v>
      </c>
      <c r="I538" s="22" t="s">
        <v>1700</v>
      </c>
      <c r="J538" s="22" t="s">
        <v>139</v>
      </c>
      <c r="K538" s="22" t="s">
        <v>2242</v>
      </c>
      <c r="L538" s="22" t="s">
        <v>2243</v>
      </c>
      <c r="M538" s="24" t="s">
        <v>50</v>
      </c>
      <c r="N538" s="25" t="s">
        <v>730</v>
      </c>
      <c r="O538" s="25"/>
      <c r="P538" s="26"/>
      <c r="Q538" s="25"/>
      <c r="R538" s="26">
        <v>93401</v>
      </c>
      <c r="S538" s="26" t="s">
        <v>2131</v>
      </c>
      <c r="T538" s="27">
        <v>39414</v>
      </c>
    </row>
    <row r="539" spans="1:20" s="16" customFormat="1" ht="18.75" hidden="1" customHeight="1" x14ac:dyDescent="0.2">
      <c r="A539" s="147">
        <v>7385</v>
      </c>
      <c r="B539" s="17" t="s">
        <v>6010</v>
      </c>
      <c r="C539" s="130">
        <v>719122000</v>
      </c>
      <c r="D539" s="15" t="s">
        <v>81</v>
      </c>
      <c r="E539" s="15" t="s">
        <v>6011</v>
      </c>
      <c r="F539" s="14" t="s">
        <v>7171</v>
      </c>
      <c r="G539" s="14" t="s">
        <v>6012</v>
      </c>
      <c r="H539" s="14" t="s">
        <v>7172</v>
      </c>
      <c r="I539" s="15" t="s">
        <v>7234</v>
      </c>
      <c r="J539" s="15" t="s">
        <v>7234</v>
      </c>
      <c r="K539" s="15" t="s">
        <v>7173</v>
      </c>
      <c r="L539" s="15" t="s">
        <v>6013</v>
      </c>
      <c r="M539" s="17" t="s">
        <v>50</v>
      </c>
      <c r="N539" s="18" t="s">
        <v>1171</v>
      </c>
      <c r="O539" s="18" t="s">
        <v>6014</v>
      </c>
      <c r="P539" s="19"/>
      <c r="Q539" s="18"/>
      <c r="R539" s="19">
        <v>93105</v>
      </c>
      <c r="S539" s="19" t="s">
        <v>7186</v>
      </c>
      <c r="T539" s="20">
        <v>39177</v>
      </c>
    </row>
    <row r="540" spans="1:20" s="16" customFormat="1" ht="18.75" hidden="1" customHeight="1" x14ac:dyDescent="0.2">
      <c r="A540" s="146">
        <v>7386</v>
      </c>
      <c r="B540" s="24" t="s">
        <v>2928</v>
      </c>
      <c r="C540" s="129">
        <v>690502003</v>
      </c>
      <c r="D540" s="22" t="s">
        <v>2854</v>
      </c>
      <c r="E540" s="22" t="s">
        <v>2882</v>
      </c>
      <c r="F540" s="22" t="s">
        <v>1700</v>
      </c>
      <c r="G540" s="23" t="s">
        <v>2883</v>
      </c>
      <c r="H540" s="23" t="s">
        <v>29</v>
      </c>
      <c r="I540" s="22"/>
      <c r="J540" s="22"/>
      <c r="K540" s="22" t="s">
        <v>2929</v>
      </c>
      <c r="L540" s="22" t="s">
        <v>2931</v>
      </c>
      <c r="M540" s="24" t="s">
        <v>630</v>
      </c>
      <c r="N540" s="25" t="s">
        <v>2932</v>
      </c>
      <c r="O540" s="25"/>
      <c r="P540" s="26" t="s">
        <v>2930</v>
      </c>
      <c r="Q540" s="25"/>
      <c r="R540" s="26">
        <v>91001</v>
      </c>
      <c r="S540" s="26" t="s">
        <v>2933</v>
      </c>
      <c r="T540" s="27">
        <v>39434</v>
      </c>
    </row>
    <row r="541" spans="1:20" s="16" customFormat="1" ht="18.75" hidden="1" customHeight="1" x14ac:dyDescent="0.2">
      <c r="A541" s="146">
        <v>7387</v>
      </c>
      <c r="B541" s="24" t="s">
        <v>2495</v>
      </c>
      <c r="C541" s="129">
        <v>650617207</v>
      </c>
      <c r="D541" s="22" t="s">
        <v>1566</v>
      </c>
      <c r="E541" s="22" t="s">
        <v>2496</v>
      </c>
      <c r="F541" s="23" t="s">
        <v>2497</v>
      </c>
      <c r="G541" s="23" t="s">
        <v>2498</v>
      </c>
      <c r="H541" s="23" t="s">
        <v>2499</v>
      </c>
      <c r="I541" s="22" t="s">
        <v>1584</v>
      </c>
      <c r="J541" s="22" t="s">
        <v>2500</v>
      </c>
      <c r="K541" s="22" t="s">
        <v>2501</v>
      </c>
      <c r="L541" s="22" t="s">
        <v>2502</v>
      </c>
      <c r="M541" s="24" t="s">
        <v>6172</v>
      </c>
      <c r="N541" s="25" t="s">
        <v>1113</v>
      </c>
      <c r="O541" s="25" t="s">
        <v>2503</v>
      </c>
      <c r="P541" s="26"/>
      <c r="Q541" s="25"/>
      <c r="R541" s="26" t="s">
        <v>92</v>
      </c>
      <c r="S541" s="26" t="s">
        <v>2504</v>
      </c>
      <c r="T541" s="27">
        <v>39444</v>
      </c>
    </row>
    <row r="542" spans="1:20" s="16" customFormat="1" ht="18.75" hidden="1" customHeight="1" x14ac:dyDescent="0.2">
      <c r="A542" s="146">
        <v>7388</v>
      </c>
      <c r="B542" s="24" t="s">
        <v>1426</v>
      </c>
      <c r="C542" s="129">
        <v>713394009</v>
      </c>
      <c r="D542" s="22" t="s">
        <v>53</v>
      </c>
      <c r="E542" s="22" t="s">
        <v>1427</v>
      </c>
      <c r="F542" s="29" t="s">
        <v>7522</v>
      </c>
      <c r="G542" s="23" t="s">
        <v>1428</v>
      </c>
      <c r="H542" s="23" t="s">
        <v>6484</v>
      </c>
      <c r="I542" s="22" t="s">
        <v>1230</v>
      </c>
      <c r="J542" s="22" t="s">
        <v>6163</v>
      </c>
      <c r="K542" s="22" t="s">
        <v>1429</v>
      </c>
      <c r="L542" s="30" t="s">
        <v>6930</v>
      </c>
      <c r="M542" s="24" t="s">
        <v>51</v>
      </c>
      <c r="N542" s="25" t="s">
        <v>1430</v>
      </c>
      <c r="O542" s="36" t="s">
        <v>6931</v>
      </c>
      <c r="P542" s="38" t="s">
        <v>6531</v>
      </c>
      <c r="Q542" s="25"/>
      <c r="R542" s="26">
        <v>93401</v>
      </c>
      <c r="S542" s="31" t="s">
        <v>7028</v>
      </c>
      <c r="T542" s="27">
        <v>39476</v>
      </c>
    </row>
    <row r="543" spans="1:20" s="16" customFormat="1" ht="18.75" hidden="1" customHeight="1" x14ac:dyDescent="0.2">
      <c r="A543" s="146">
        <v>7389</v>
      </c>
      <c r="B543" s="24" t="s">
        <v>4974</v>
      </c>
      <c r="C543" s="129">
        <v>657674206</v>
      </c>
      <c r="D543" s="22" t="s">
        <v>53</v>
      </c>
      <c r="E543" s="22" t="s">
        <v>4975</v>
      </c>
      <c r="F543" s="23" t="s">
        <v>4976</v>
      </c>
      <c r="G543" s="23" t="s">
        <v>4977</v>
      </c>
      <c r="H543" s="23" t="s">
        <v>4978</v>
      </c>
      <c r="I543" s="22" t="s">
        <v>708</v>
      </c>
      <c r="J543" s="22" t="s">
        <v>4979</v>
      </c>
      <c r="K543" s="22" t="s">
        <v>4980</v>
      </c>
      <c r="L543" s="22" t="s">
        <v>4983</v>
      </c>
      <c r="M543" s="24" t="s">
        <v>344</v>
      </c>
      <c r="N543" s="25" t="s">
        <v>3039</v>
      </c>
      <c r="O543" s="25" t="s">
        <v>4982</v>
      </c>
      <c r="P543" s="26" t="s">
        <v>4981</v>
      </c>
      <c r="Q543" s="25"/>
      <c r="R543" s="26">
        <v>93991</v>
      </c>
      <c r="S543" s="26" t="s">
        <v>4984</v>
      </c>
      <c r="T543" s="27">
        <v>39573</v>
      </c>
    </row>
    <row r="544" spans="1:20" s="16" customFormat="1" ht="18.75" hidden="1" customHeight="1" x14ac:dyDescent="0.2">
      <c r="A544" s="146">
        <v>7390</v>
      </c>
      <c r="B544" s="24" t="s">
        <v>3405</v>
      </c>
      <c r="C544" s="129">
        <v>691303004</v>
      </c>
      <c r="D544" s="22" t="s">
        <v>2854</v>
      </c>
      <c r="E544" s="22" t="s">
        <v>2882</v>
      </c>
      <c r="F544" s="23" t="s">
        <v>1700</v>
      </c>
      <c r="G544" s="23" t="s">
        <v>2883</v>
      </c>
      <c r="H544" s="23" t="s">
        <v>29</v>
      </c>
      <c r="I544" s="22"/>
      <c r="J544" s="22"/>
      <c r="K544" s="22" t="s">
        <v>3406</v>
      </c>
      <c r="L544" s="22" t="s">
        <v>3407</v>
      </c>
      <c r="M544" s="24" t="s">
        <v>6171</v>
      </c>
      <c r="N544" s="25" t="s">
        <v>1697</v>
      </c>
      <c r="O544" s="25" t="s">
        <v>3408</v>
      </c>
      <c r="P544" s="22"/>
      <c r="Q544" s="25"/>
      <c r="R544" s="26">
        <v>91001</v>
      </c>
      <c r="S544" s="26" t="s">
        <v>2875</v>
      </c>
      <c r="T544" s="27">
        <v>39581</v>
      </c>
    </row>
    <row r="545" spans="1:20" s="16" customFormat="1" ht="18.75" hidden="1" customHeight="1" x14ac:dyDescent="0.2">
      <c r="A545" s="146">
        <v>7391</v>
      </c>
      <c r="B545" s="24" t="s">
        <v>6030</v>
      </c>
      <c r="C545" s="129">
        <v>609110066</v>
      </c>
      <c r="D545" s="22" t="s">
        <v>602</v>
      </c>
      <c r="E545" s="22" t="s">
        <v>6031</v>
      </c>
      <c r="F545" s="23" t="s">
        <v>4502</v>
      </c>
      <c r="G545" s="23" t="s">
        <v>6032</v>
      </c>
      <c r="H545" s="29" t="s">
        <v>6033</v>
      </c>
      <c r="I545" s="22" t="s">
        <v>7183</v>
      </c>
      <c r="J545" s="22"/>
      <c r="K545" s="30" t="s">
        <v>7184</v>
      </c>
      <c r="L545" s="22" t="s">
        <v>6034</v>
      </c>
      <c r="M545" s="24" t="s">
        <v>344</v>
      </c>
      <c r="N545" s="25" t="s">
        <v>4769</v>
      </c>
      <c r="O545" s="25" t="s">
        <v>6352</v>
      </c>
      <c r="P545" s="116" t="s">
        <v>6353</v>
      </c>
      <c r="Q545" s="25"/>
      <c r="R545" s="26">
        <v>93105</v>
      </c>
      <c r="S545" s="31" t="s">
        <v>7210</v>
      </c>
      <c r="T545" s="27">
        <v>39582</v>
      </c>
    </row>
    <row r="546" spans="1:20" s="16" customFormat="1" ht="18.75" hidden="1" customHeight="1" x14ac:dyDescent="0.2">
      <c r="A546" s="146">
        <v>7392</v>
      </c>
      <c r="B546" s="24" t="s">
        <v>4903</v>
      </c>
      <c r="C546" s="129">
        <v>657376906</v>
      </c>
      <c r="D546" s="22" t="s">
        <v>4904</v>
      </c>
      <c r="E546" s="22" t="s">
        <v>4905</v>
      </c>
      <c r="F546" s="23" t="s">
        <v>4906</v>
      </c>
      <c r="G546" s="23" t="s">
        <v>4907</v>
      </c>
      <c r="H546" s="23" t="s">
        <v>4908</v>
      </c>
      <c r="I546" s="22" t="s">
        <v>4909</v>
      </c>
      <c r="J546" s="22" t="s">
        <v>4910</v>
      </c>
      <c r="K546" s="22" t="s">
        <v>4911</v>
      </c>
      <c r="L546" s="22" t="s">
        <v>4912</v>
      </c>
      <c r="M546" s="24" t="s">
        <v>6166</v>
      </c>
      <c r="N546" s="25" t="s">
        <v>4914</v>
      </c>
      <c r="O546" s="25" t="s">
        <v>4913</v>
      </c>
      <c r="P546" s="26"/>
      <c r="Q546" s="25"/>
      <c r="R546" s="26" t="s">
        <v>92</v>
      </c>
      <c r="S546" s="26" t="s">
        <v>4915</v>
      </c>
      <c r="T546" s="27">
        <v>39588</v>
      </c>
    </row>
    <row r="547" spans="1:20" s="16" customFormat="1" ht="18.75" hidden="1" customHeight="1" x14ac:dyDescent="0.2">
      <c r="A547" s="146">
        <v>7393</v>
      </c>
      <c r="B547" s="24" t="s">
        <v>1054</v>
      </c>
      <c r="C547" s="129">
        <v>654597200</v>
      </c>
      <c r="D547" s="22" t="s">
        <v>81</v>
      </c>
      <c r="E547" s="22" t="s">
        <v>1055</v>
      </c>
      <c r="F547" s="23" t="s">
        <v>1056</v>
      </c>
      <c r="G547" s="23" t="s">
        <v>1057</v>
      </c>
      <c r="H547" s="23" t="s">
        <v>1058</v>
      </c>
      <c r="I547" s="22" t="s">
        <v>1059</v>
      </c>
      <c r="J547" s="22" t="s">
        <v>1060</v>
      </c>
      <c r="K547" s="22" t="s">
        <v>1061</v>
      </c>
      <c r="L547" s="22" t="s">
        <v>1063</v>
      </c>
      <c r="M547" s="24" t="s">
        <v>50</v>
      </c>
      <c r="N547" s="25" t="s">
        <v>730</v>
      </c>
      <c r="O547" s="25" t="s">
        <v>1064</v>
      </c>
      <c r="P547" s="26" t="s">
        <v>1062</v>
      </c>
      <c r="Q547" s="25"/>
      <c r="R547" s="26" t="s">
        <v>419</v>
      </c>
      <c r="S547" s="26" t="s">
        <v>1065</v>
      </c>
      <c r="T547" s="27">
        <v>39608</v>
      </c>
    </row>
    <row r="548" spans="1:20" s="16" customFormat="1" ht="18.75" hidden="1" customHeight="1" x14ac:dyDescent="0.2">
      <c r="A548" s="146">
        <v>7394</v>
      </c>
      <c r="B548" s="24" t="s">
        <v>976</v>
      </c>
      <c r="C548" s="129">
        <v>718391008</v>
      </c>
      <c r="D548" s="22" t="s">
        <v>81</v>
      </c>
      <c r="E548" s="22" t="s">
        <v>977</v>
      </c>
      <c r="F548" s="23" t="s">
        <v>978</v>
      </c>
      <c r="G548" s="23" t="s">
        <v>979</v>
      </c>
      <c r="H548" s="23" t="s">
        <v>980</v>
      </c>
      <c r="I548" s="22" t="s">
        <v>981</v>
      </c>
      <c r="J548" s="22" t="s">
        <v>982</v>
      </c>
      <c r="K548" s="22" t="s">
        <v>983</v>
      </c>
      <c r="L548" s="22" t="s">
        <v>985</v>
      </c>
      <c r="M548" s="24" t="s">
        <v>50</v>
      </c>
      <c r="N548" s="25" t="s">
        <v>986</v>
      </c>
      <c r="O548" s="25"/>
      <c r="P548" s="26" t="s">
        <v>984</v>
      </c>
      <c r="Q548" s="25"/>
      <c r="R548" s="26" t="s">
        <v>419</v>
      </c>
      <c r="S548" s="26" t="s">
        <v>987</v>
      </c>
      <c r="T548" s="27">
        <v>39608</v>
      </c>
    </row>
    <row r="549" spans="1:20" s="16" customFormat="1" ht="18.75" hidden="1" customHeight="1" x14ac:dyDescent="0.2">
      <c r="A549" s="147">
        <v>7395</v>
      </c>
      <c r="B549" s="17" t="s">
        <v>3424</v>
      </c>
      <c r="C549" s="130">
        <v>692551001</v>
      </c>
      <c r="D549" s="15" t="s">
        <v>2854</v>
      </c>
      <c r="E549" s="15" t="s">
        <v>2871</v>
      </c>
      <c r="F549" s="14" t="s">
        <v>27</v>
      </c>
      <c r="G549" s="14" t="s">
        <v>2872</v>
      </c>
      <c r="H549" s="14" t="s">
        <v>29</v>
      </c>
      <c r="I549" s="15"/>
      <c r="J549" s="15"/>
      <c r="K549" s="15" t="s">
        <v>3425</v>
      </c>
      <c r="L549" s="15" t="s">
        <v>6455</v>
      </c>
      <c r="M549" s="17" t="s">
        <v>50</v>
      </c>
      <c r="N549" s="18" t="s">
        <v>3427</v>
      </c>
      <c r="O549" s="18" t="s">
        <v>3426</v>
      </c>
      <c r="P549" s="19" t="s">
        <v>6454</v>
      </c>
      <c r="Q549" s="18"/>
      <c r="R549" s="19">
        <v>91001</v>
      </c>
      <c r="S549" s="19" t="s">
        <v>3269</v>
      </c>
      <c r="T549" s="20">
        <v>39612</v>
      </c>
    </row>
    <row r="550" spans="1:20" s="16" customFormat="1" ht="18.75" hidden="1" customHeight="1" x14ac:dyDescent="0.2">
      <c r="A550" s="146">
        <v>7396</v>
      </c>
      <c r="B550" s="24" t="s">
        <v>2337</v>
      </c>
      <c r="C550" s="129">
        <v>653401507</v>
      </c>
      <c r="D550" s="22" t="s">
        <v>1566</v>
      </c>
      <c r="E550" s="22" t="s">
        <v>2338</v>
      </c>
      <c r="F550" s="23" t="s">
        <v>2339</v>
      </c>
      <c r="G550" s="23" t="s">
        <v>2340</v>
      </c>
      <c r="H550" s="23" t="s">
        <v>2341</v>
      </c>
      <c r="I550" s="22" t="s">
        <v>186</v>
      </c>
      <c r="J550" s="22" t="s">
        <v>2342</v>
      </c>
      <c r="K550" s="22" t="s">
        <v>2343</v>
      </c>
      <c r="L550" s="24" t="s">
        <v>2345</v>
      </c>
      <c r="M550" s="24" t="s">
        <v>630</v>
      </c>
      <c r="N550" s="25" t="s">
        <v>2347</v>
      </c>
      <c r="O550" s="25" t="s">
        <v>2346</v>
      </c>
      <c r="P550" s="26" t="s">
        <v>2344</v>
      </c>
      <c r="Q550" s="25"/>
      <c r="R550" s="26" t="s">
        <v>92</v>
      </c>
      <c r="S550" s="26" t="s">
        <v>2348</v>
      </c>
      <c r="T550" s="27">
        <v>39616</v>
      </c>
    </row>
    <row r="551" spans="1:20" s="16" customFormat="1" ht="18.75" hidden="1" customHeight="1" x14ac:dyDescent="0.2">
      <c r="A551" s="146">
        <v>7397</v>
      </c>
      <c r="B551" s="24" t="s">
        <v>5318</v>
      </c>
      <c r="C551" s="129">
        <v>533072100</v>
      </c>
      <c r="D551" s="22" t="s">
        <v>81</v>
      </c>
      <c r="E551" s="22" t="s">
        <v>5319</v>
      </c>
      <c r="F551" s="23" t="s">
        <v>5320</v>
      </c>
      <c r="G551" s="23" t="s">
        <v>4779</v>
      </c>
      <c r="H551" s="23" t="s">
        <v>5321</v>
      </c>
      <c r="I551" s="22" t="s">
        <v>5322</v>
      </c>
      <c r="J551" s="22" t="s">
        <v>5323</v>
      </c>
      <c r="K551" s="22" t="s">
        <v>5324</v>
      </c>
      <c r="L551" s="22" t="s">
        <v>5326</v>
      </c>
      <c r="M551" s="24" t="s">
        <v>50</v>
      </c>
      <c r="N551" s="25" t="s">
        <v>5328</v>
      </c>
      <c r="O551" s="25" t="s">
        <v>5327</v>
      </c>
      <c r="P551" s="26" t="s">
        <v>5325</v>
      </c>
      <c r="Q551" s="25"/>
      <c r="R551" s="26" t="s">
        <v>419</v>
      </c>
      <c r="S551" s="26" t="s">
        <v>5329</v>
      </c>
      <c r="T551" s="27">
        <v>39619</v>
      </c>
    </row>
    <row r="552" spans="1:20" s="16" customFormat="1" ht="18.75" hidden="1" customHeight="1" x14ac:dyDescent="0.2">
      <c r="A552" s="146">
        <v>7398</v>
      </c>
      <c r="B552" s="24" t="s">
        <v>5515</v>
      </c>
      <c r="C552" s="129">
        <v>654617201</v>
      </c>
      <c r="D552" s="22" t="s">
        <v>53</v>
      </c>
      <c r="E552" s="22" t="s">
        <v>5516</v>
      </c>
      <c r="F552" s="23" t="s">
        <v>5517</v>
      </c>
      <c r="G552" s="23" t="s">
        <v>5518</v>
      </c>
      <c r="H552" s="23" t="s">
        <v>5519</v>
      </c>
      <c r="I552" s="22" t="s">
        <v>708</v>
      </c>
      <c r="J552" s="22" t="s">
        <v>5520</v>
      </c>
      <c r="K552" s="22" t="s">
        <v>5521</v>
      </c>
      <c r="L552" s="22" t="s">
        <v>5523</v>
      </c>
      <c r="M552" s="24" t="s">
        <v>6169</v>
      </c>
      <c r="N552" s="25" t="s">
        <v>6230</v>
      </c>
      <c r="O552" s="25" t="s">
        <v>5522</v>
      </c>
      <c r="P552" s="26"/>
      <c r="Q552" s="25"/>
      <c r="R552" s="26">
        <v>93991</v>
      </c>
      <c r="S552" s="26" t="s">
        <v>5524</v>
      </c>
      <c r="T552" s="27">
        <v>39626</v>
      </c>
    </row>
    <row r="553" spans="1:20" s="16" customFormat="1" ht="18.75" hidden="1" customHeight="1" x14ac:dyDescent="0.2">
      <c r="A553" s="146">
        <v>7399</v>
      </c>
      <c r="B553" s="24" t="s">
        <v>593</v>
      </c>
      <c r="C553" s="129">
        <v>650929403</v>
      </c>
      <c r="D553" s="22" t="s">
        <v>594</v>
      </c>
      <c r="E553" s="22" t="s">
        <v>595</v>
      </c>
      <c r="F553" s="23" t="s">
        <v>6481</v>
      </c>
      <c r="G553" s="23" t="s">
        <v>596</v>
      </c>
      <c r="H553" s="23" t="s">
        <v>6667</v>
      </c>
      <c r="I553" s="22" t="s">
        <v>597</v>
      </c>
      <c r="J553" s="22" t="s">
        <v>6668</v>
      </c>
      <c r="K553" s="22" t="s">
        <v>598</v>
      </c>
      <c r="L553" s="22" t="s">
        <v>599</v>
      </c>
      <c r="M553" s="24" t="s">
        <v>50</v>
      </c>
      <c r="N553" s="25" t="s">
        <v>730</v>
      </c>
      <c r="O553" s="25" t="s">
        <v>600</v>
      </c>
      <c r="P553" s="38" t="s">
        <v>6482</v>
      </c>
      <c r="Q553" s="25"/>
      <c r="R553" s="26" t="s">
        <v>419</v>
      </c>
      <c r="S553" s="26" t="s">
        <v>6731</v>
      </c>
      <c r="T553" s="27">
        <v>39636</v>
      </c>
    </row>
    <row r="554" spans="1:20" s="16" customFormat="1" ht="18.75" hidden="1" customHeight="1" x14ac:dyDescent="0.2">
      <c r="A554" s="146">
        <v>7400</v>
      </c>
      <c r="B554" s="24" t="s">
        <v>4312</v>
      </c>
      <c r="C554" s="129">
        <v>657478903</v>
      </c>
      <c r="D554" s="22" t="s">
        <v>4313</v>
      </c>
      <c r="E554" s="22" t="s">
        <v>4314</v>
      </c>
      <c r="F554" s="23" t="s">
        <v>4315</v>
      </c>
      <c r="G554" s="23" t="s">
        <v>4316</v>
      </c>
      <c r="H554" s="23" t="s">
        <v>4317</v>
      </c>
      <c r="I554" s="22" t="s">
        <v>4318</v>
      </c>
      <c r="J554" s="22" t="s">
        <v>4319</v>
      </c>
      <c r="K554" s="22" t="s">
        <v>4320</v>
      </c>
      <c r="L554" s="22" t="s">
        <v>4321</v>
      </c>
      <c r="M554" s="24" t="s">
        <v>6166</v>
      </c>
      <c r="N554" s="25" t="s">
        <v>4323</v>
      </c>
      <c r="O554" s="25" t="s">
        <v>4322</v>
      </c>
      <c r="P554" s="26"/>
      <c r="Q554" s="25"/>
      <c r="R554" s="26" t="s">
        <v>419</v>
      </c>
      <c r="S554" s="26" t="s">
        <v>4324</v>
      </c>
      <c r="T554" s="27">
        <v>39636</v>
      </c>
    </row>
    <row r="555" spans="1:20" s="16" customFormat="1" ht="18.75" hidden="1" customHeight="1" x14ac:dyDescent="0.2">
      <c r="A555" s="146">
        <v>7401</v>
      </c>
      <c r="B555" s="24" t="s">
        <v>4585</v>
      </c>
      <c r="C555" s="129">
        <v>653583001</v>
      </c>
      <c r="D555" s="22" t="s">
        <v>4313</v>
      </c>
      <c r="E555" s="22" t="s">
        <v>4586</v>
      </c>
      <c r="F555" s="23" t="s">
        <v>4587</v>
      </c>
      <c r="G555" s="23" t="s">
        <v>4588</v>
      </c>
      <c r="H555" s="23" t="s">
        <v>4589</v>
      </c>
      <c r="I555" s="22" t="s">
        <v>4590</v>
      </c>
      <c r="J555" s="22" t="s">
        <v>4591</v>
      </c>
      <c r="K555" s="22" t="s">
        <v>4592</v>
      </c>
      <c r="L555" s="22" t="s">
        <v>4594</v>
      </c>
      <c r="M555" s="24" t="s">
        <v>6171</v>
      </c>
      <c r="N555" s="25" t="s">
        <v>1013</v>
      </c>
      <c r="O555" s="25" t="s">
        <v>4595</v>
      </c>
      <c r="P555" s="26" t="s">
        <v>4593</v>
      </c>
      <c r="Q555" s="25"/>
      <c r="R555" s="26" t="s">
        <v>419</v>
      </c>
      <c r="S555" s="26" t="s">
        <v>4596</v>
      </c>
      <c r="T555" s="27">
        <v>39693</v>
      </c>
    </row>
    <row r="556" spans="1:20" s="16" customFormat="1" ht="18.75" hidden="1" customHeight="1" x14ac:dyDescent="0.2">
      <c r="A556" s="146">
        <v>7402</v>
      </c>
      <c r="B556" s="24" t="s">
        <v>4325</v>
      </c>
      <c r="C556" s="129">
        <v>659759004</v>
      </c>
      <c r="D556" s="22" t="s">
        <v>4263</v>
      </c>
      <c r="E556" s="22" t="s">
        <v>4326</v>
      </c>
      <c r="F556" s="23" t="s">
        <v>4327</v>
      </c>
      <c r="G556" s="23" t="s">
        <v>4328</v>
      </c>
      <c r="H556" s="23" t="s">
        <v>4329</v>
      </c>
      <c r="I556" s="22" t="s">
        <v>1584</v>
      </c>
      <c r="J556" s="22" t="s">
        <v>4330</v>
      </c>
      <c r="K556" s="22" t="s">
        <v>4331</v>
      </c>
      <c r="L556" s="22" t="s">
        <v>4332</v>
      </c>
      <c r="M556" s="22" t="s">
        <v>6167</v>
      </c>
      <c r="N556" s="24" t="s">
        <v>4333</v>
      </c>
      <c r="O556" s="25"/>
      <c r="P556" s="26"/>
      <c r="Q556" s="25"/>
      <c r="R556" s="26" t="s">
        <v>419</v>
      </c>
      <c r="S556" s="26" t="s">
        <v>4334</v>
      </c>
      <c r="T556" s="27">
        <v>39695</v>
      </c>
    </row>
    <row r="557" spans="1:20" s="16" customFormat="1" ht="18.75" hidden="1" customHeight="1" x14ac:dyDescent="0.2">
      <c r="A557" s="146">
        <v>7403</v>
      </c>
      <c r="B557" s="22" t="s">
        <v>35</v>
      </c>
      <c r="C557" s="129">
        <v>754310006</v>
      </c>
      <c r="D557" s="22" t="s">
        <v>36</v>
      </c>
      <c r="E557" s="22" t="s">
        <v>37</v>
      </c>
      <c r="F557" s="23" t="s">
        <v>38</v>
      </c>
      <c r="G557" s="23" t="s">
        <v>39</v>
      </c>
      <c r="H557" s="23" t="s">
        <v>40</v>
      </c>
      <c r="I557" s="22" t="s">
        <v>41</v>
      </c>
      <c r="J557" s="22" t="s">
        <v>42</v>
      </c>
      <c r="K557" s="22" t="s">
        <v>43</v>
      </c>
      <c r="L557" s="22" t="s">
        <v>44</v>
      </c>
      <c r="M557" s="24" t="s">
        <v>51</v>
      </c>
      <c r="N557" s="25" t="s">
        <v>45</v>
      </c>
      <c r="O557" s="26" t="s">
        <v>46</v>
      </c>
      <c r="P557" s="26" t="s">
        <v>47</v>
      </c>
      <c r="Q557" s="25"/>
      <c r="R557" s="26" t="s">
        <v>48</v>
      </c>
      <c r="S557" s="26" t="s">
        <v>49</v>
      </c>
      <c r="T557" s="27">
        <v>39701</v>
      </c>
    </row>
    <row r="558" spans="1:20" s="16" customFormat="1" ht="18.75" hidden="1" customHeight="1" x14ac:dyDescent="0.2">
      <c r="A558" s="146">
        <v>7404</v>
      </c>
      <c r="B558" s="24" t="s">
        <v>4497</v>
      </c>
      <c r="C558" s="129">
        <v>658880209</v>
      </c>
      <c r="D558" s="22" t="s">
        <v>1566</v>
      </c>
      <c r="E558" s="22" t="s">
        <v>4498</v>
      </c>
      <c r="F558" s="23" t="s">
        <v>4499</v>
      </c>
      <c r="G558" s="23" t="s">
        <v>4500</v>
      </c>
      <c r="H558" s="23" t="s">
        <v>4501</v>
      </c>
      <c r="I558" s="22" t="s">
        <v>4502</v>
      </c>
      <c r="J558" s="22" t="s">
        <v>4502</v>
      </c>
      <c r="K558" s="22" t="s">
        <v>4503</v>
      </c>
      <c r="L558" s="22" t="s">
        <v>4505</v>
      </c>
      <c r="M558" s="24" t="s">
        <v>50</v>
      </c>
      <c r="N558" s="25" t="s">
        <v>4507</v>
      </c>
      <c r="O558" s="22" t="s">
        <v>4506</v>
      </c>
      <c r="P558" s="25" t="s">
        <v>4504</v>
      </c>
      <c r="Q558" s="25"/>
      <c r="R558" s="26" t="s">
        <v>92</v>
      </c>
      <c r="S558" s="26" t="s">
        <v>4508</v>
      </c>
      <c r="T558" s="27">
        <v>39713</v>
      </c>
    </row>
    <row r="559" spans="1:20" s="16" customFormat="1" ht="18.75" hidden="1" customHeight="1" x14ac:dyDescent="0.2">
      <c r="A559" s="146">
        <v>7405</v>
      </c>
      <c r="B559" s="24" t="s">
        <v>1988</v>
      </c>
      <c r="C559" s="129">
        <v>730752008</v>
      </c>
      <c r="D559" s="22" t="s">
        <v>1566</v>
      </c>
      <c r="E559" s="22" t="s">
        <v>1989</v>
      </c>
      <c r="F559" s="23" t="s">
        <v>1990</v>
      </c>
      <c r="G559" s="23" t="s">
        <v>1991</v>
      </c>
      <c r="H559" s="23" t="s">
        <v>1992</v>
      </c>
      <c r="I559" s="22" t="s">
        <v>1993</v>
      </c>
      <c r="J559" s="22" t="s">
        <v>1994</v>
      </c>
      <c r="K559" s="22" t="s">
        <v>1995</v>
      </c>
      <c r="L559" s="22" t="s">
        <v>1996</v>
      </c>
      <c r="M559" s="24" t="s">
        <v>50</v>
      </c>
      <c r="N559" s="25" t="s">
        <v>1616</v>
      </c>
      <c r="O559" s="25" t="s">
        <v>1997</v>
      </c>
      <c r="P559" s="26"/>
      <c r="Q559" s="25"/>
      <c r="R559" s="26" t="s">
        <v>419</v>
      </c>
      <c r="S559" s="26" t="s">
        <v>1998</v>
      </c>
      <c r="T559" s="27">
        <v>39720</v>
      </c>
    </row>
    <row r="560" spans="1:20" s="16" customFormat="1" ht="18.75" hidden="1" customHeight="1" x14ac:dyDescent="0.2">
      <c r="A560" s="147">
        <v>7406</v>
      </c>
      <c r="B560" s="17" t="s">
        <v>7112</v>
      </c>
      <c r="C560" s="130">
        <v>659362805</v>
      </c>
      <c r="D560" s="15" t="s">
        <v>53</v>
      </c>
      <c r="E560" s="15" t="s">
        <v>706</v>
      </c>
      <c r="F560" s="14" t="s">
        <v>7113</v>
      </c>
      <c r="G560" s="14" t="s">
        <v>707</v>
      </c>
      <c r="H560" s="14" t="s">
        <v>7114</v>
      </c>
      <c r="I560" s="15" t="s">
        <v>708</v>
      </c>
      <c r="J560" s="15" t="s">
        <v>7116</v>
      </c>
      <c r="K560" s="15" t="s">
        <v>7115</v>
      </c>
      <c r="L560" s="15" t="s">
        <v>709</v>
      </c>
      <c r="M560" s="17" t="s">
        <v>50</v>
      </c>
      <c r="N560" s="18" t="s">
        <v>710</v>
      </c>
      <c r="O560" s="18" t="s">
        <v>7117</v>
      </c>
      <c r="P560" s="19" t="s">
        <v>7118</v>
      </c>
      <c r="Q560" s="18"/>
      <c r="R560" s="19">
        <v>93991</v>
      </c>
      <c r="S560" s="19" t="s">
        <v>7192</v>
      </c>
      <c r="T560" s="48">
        <v>39720</v>
      </c>
    </row>
    <row r="561" spans="1:20" s="16" customFormat="1" ht="18.75" hidden="1" customHeight="1" x14ac:dyDescent="0.2">
      <c r="A561" s="147">
        <v>7407</v>
      </c>
      <c r="B561" s="17" t="s">
        <v>5364</v>
      </c>
      <c r="C561" s="130">
        <v>655403302</v>
      </c>
      <c r="D561" s="15" t="s">
        <v>5354</v>
      </c>
      <c r="E561" s="15" t="s">
        <v>5365</v>
      </c>
      <c r="F561" s="14" t="s">
        <v>7340</v>
      </c>
      <c r="G561" s="14" t="s">
        <v>5366</v>
      </c>
      <c r="H561" s="14" t="s">
        <v>7342</v>
      </c>
      <c r="I561" s="15" t="s">
        <v>5367</v>
      </c>
      <c r="J561" s="15" t="s">
        <v>7341</v>
      </c>
      <c r="K561" s="15" t="s">
        <v>5368</v>
      </c>
      <c r="L561" s="15" t="s">
        <v>5369</v>
      </c>
      <c r="M561" s="17" t="s">
        <v>630</v>
      </c>
      <c r="N561" s="18" t="s">
        <v>462</v>
      </c>
      <c r="O561" s="18" t="s">
        <v>5370</v>
      </c>
      <c r="P561" s="39" t="s">
        <v>6695</v>
      </c>
      <c r="Q561" s="18"/>
      <c r="R561" s="19" t="s">
        <v>1217</v>
      </c>
      <c r="S561" s="15" t="s">
        <v>7343</v>
      </c>
      <c r="T561" s="20">
        <v>39766</v>
      </c>
    </row>
    <row r="562" spans="1:20" s="16" customFormat="1" ht="18.75" hidden="1" customHeight="1" x14ac:dyDescent="0.2">
      <c r="A562" s="146">
        <v>7408</v>
      </c>
      <c r="B562" s="24" t="s">
        <v>5012</v>
      </c>
      <c r="C562" s="129">
        <v>659351005</v>
      </c>
      <c r="D562" s="22" t="s">
        <v>1566</v>
      </c>
      <c r="E562" s="22" t="s">
        <v>5013</v>
      </c>
      <c r="F562" s="23" t="s">
        <v>5014</v>
      </c>
      <c r="G562" s="23" t="s">
        <v>4779</v>
      </c>
      <c r="H562" s="23" t="s">
        <v>5015</v>
      </c>
      <c r="I562" s="22" t="s">
        <v>708</v>
      </c>
      <c r="J562" s="22" t="s">
        <v>5016</v>
      </c>
      <c r="K562" s="22" t="s">
        <v>5017</v>
      </c>
      <c r="L562" s="22" t="s">
        <v>5018</v>
      </c>
      <c r="M562" s="24" t="s">
        <v>344</v>
      </c>
      <c r="N562" s="25" t="s">
        <v>1108</v>
      </c>
      <c r="O562" s="25" t="s">
        <v>5019</v>
      </c>
      <c r="P562" s="26"/>
      <c r="Q562" s="25"/>
      <c r="R562" s="26" t="s">
        <v>419</v>
      </c>
      <c r="S562" s="26" t="s">
        <v>5020</v>
      </c>
      <c r="T562" s="27">
        <v>39812</v>
      </c>
    </row>
    <row r="563" spans="1:20" s="16" customFormat="1" ht="18.75" hidden="1" customHeight="1" x14ac:dyDescent="0.2">
      <c r="A563" s="146">
        <v>7409</v>
      </c>
      <c r="B563" s="24" t="s">
        <v>5535</v>
      </c>
      <c r="C563" s="129">
        <v>651168902</v>
      </c>
      <c r="D563" s="22" t="s">
        <v>53</v>
      </c>
      <c r="E563" s="22" t="s">
        <v>5536</v>
      </c>
      <c r="F563" s="23" t="s">
        <v>5537</v>
      </c>
      <c r="G563" s="23" t="s">
        <v>5538</v>
      </c>
      <c r="H563" s="23" t="s">
        <v>5539</v>
      </c>
      <c r="I563" s="22" t="s">
        <v>5540</v>
      </c>
      <c r="J563" s="22" t="s">
        <v>5541</v>
      </c>
      <c r="K563" s="22" t="s">
        <v>5542</v>
      </c>
      <c r="L563" s="22" t="s">
        <v>5544</v>
      </c>
      <c r="M563" s="24" t="s">
        <v>630</v>
      </c>
      <c r="N563" s="25" t="s">
        <v>2071</v>
      </c>
      <c r="O563" s="25" t="s">
        <v>5545</v>
      </c>
      <c r="P563" s="26" t="s">
        <v>5543</v>
      </c>
      <c r="Q563" s="25"/>
      <c r="R563" s="26" t="s">
        <v>419</v>
      </c>
      <c r="S563" s="26" t="s">
        <v>5546</v>
      </c>
      <c r="T563" s="27">
        <v>39882</v>
      </c>
    </row>
    <row r="564" spans="1:20" s="16" customFormat="1" ht="18.75" hidden="1" customHeight="1" x14ac:dyDescent="0.2">
      <c r="A564" s="146">
        <v>7410</v>
      </c>
      <c r="B564" s="24" t="s">
        <v>4288</v>
      </c>
      <c r="C564" s="129">
        <v>650251105</v>
      </c>
      <c r="D564" s="22" t="s">
        <v>4263</v>
      </c>
      <c r="E564" s="22" t="s">
        <v>4289</v>
      </c>
      <c r="F564" s="23" t="s">
        <v>4290</v>
      </c>
      <c r="G564" s="23" t="s">
        <v>4291</v>
      </c>
      <c r="H564" s="23" t="s">
        <v>4292</v>
      </c>
      <c r="I564" s="22" t="s">
        <v>4293</v>
      </c>
      <c r="J564" s="22" t="s">
        <v>4294</v>
      </c>
      <c r="K564" s="22" t="s">
        <v>4295</v>
      </c>
      <c r="L564" s="22" t="s">
        <v>4297</v>
      </c>
      <c r="M564" s="24" t="s">
        <v>50</v>
      </c>
      <c r="N564" s="25" t="s">
        <v>4299</v>
      </c>
      <c r="O564" s="25" t="s">
        <v>4298</v>
      </c>
      <c r="P564" s="26" t="s">
        <v>4296</v>
      </c>
      <c r="Q564" s="25"/>
      <c r="R564" s="26" t="s">
        <v>419</v>
      </c>
      <c r="S564" s="72" t="s">
        <v>6101</v>
      </c>
      <c r="T564" s="27">
        <v>39897</v>
      </c>
    </row>
    <row r="565" spans="1:20" s="16" customFormat="1" ht="18.75" hidden="1" customHeight="1" x14ac:dyDescent="0.2">
      <c r="A565" s="147">
        <v>7411</v>
      </c>
      <c r="B565" s="17" t="s">
        <v>3931</v>
      </c>
      <c r="C565" s="130">
        <v>690901005</v>
      </c>
      <c r="D565" s="15" t="s">
        <v>2854</v>
      </c>
      <c r="E565" s="15" t="s">
        <v>2871</v>
      </c>
      <c r="F565" s="14" t="s">
        <v>27</v>
      </c>
      <c r="G565" s="14" t="s">
        <v>2872</v>
      </c>
      <c r="H565" s="14" t="s">
        <v>29</v>
      </c>
      <c r="I565" s="15"/>
      <c r="J565" s="15"/>
      <c r="K565" s="15" t="s">
        <v>3932</v>
      </c>
      <c r="L565" s="15" t="s">
        <v>3933</v>
      </c>
      <c r="M565" s="17" t="s">
        <v>6170</v>
      </c>
      <c r="N565" s="18" t="s">
        <v>3934</v>
      </c>
      <c r="O565" s="18"/>
      <c r="P565" s="19"/>
      <c r="Q565" s="18"/>
      <c r="R565" s="19">
        <v>91001</v>
      </c>
      <c r="S565" s="19" t="s">
        <v>2875</v>
      </c>
      <c r="T565" s="20">
        <v>39912</v>
      </c>
    </row>
    <row r="566" spans="1:20" s="16" customFormat="1" ht="18.75" hidden="1" customHeight="1" x14ac:dyDescent="0.2">
      <c r="A566" s="146">
        <v>7412</v>
      </c>
      <c r="B566" s="24" t="s">
        <v>2707</v>
      </c>
      <c r="C566" s="129" t="s">
        <v>7821</v>
      </c>
      <c r="D566" s="22" t="s">
        <v>1566</v>
      </c>
      <c r="E566" s="22" t="s">
        <v>2708</v>
      </c>
      <c r="F566" s="29" t="s">
        <v>7614</v>
      </c>
      <c r="G566" s="23" t="s">
        <v>6112</v>
      </c>
      <c r="H566" s="23" t="s">
        <v>2709</v>
      </c>
      <c r="I566" s="22" t="s">
        <v>2710</v>
      </c>
      <c r="J566" s="22" t="s">
        <v>2711</v>
      </c>
      <c r="K566" s="22" t="s">
        <v>2712</v>
      </c>
      <c r="L566" s="22" t="s">
        <v>2714</v>
      </c>
      <c r="M566" s="24" t="s">
        <v>6167</v>
      </c>
      <c r="N566" s="25" t="s">
        <v>1833</v>
      </c>
      <c r="O566" s="25" t="s">
        <v>2715</v>
      </c>
      <c r="P566" s="26" t="s">
        <v>2713</v>
      </c>
      <c r="Q566" s="25"/>
      <c r="R566" s="26">
        <v>93401</v>
      </c>
      <c r="S566" s="31" t="s">
        <v>7587</v>
      </c>
      <c r="T566" s="27">
        <v>39938</v>
      </c>
    </row>
    <row r="567" spans="1:20" s="16" customFormat="1" ht="18.75" hidden="1" customHeight="1" x14ac:dyDescent="0.2">
      <c r="A567" s="146">
        <v>7413</v>
      </c>
      <c r="B567" s="24" t="s">
        <v>5832</v>
      </c>
      <c r="C567" s="129">
        <v>733785004</v>
      </c>
      <c r="D567" s="22" t="s">
        <v>152</v>
      </c>
      <c r="E567" s="22" t="s">
        <v>5833</v>
      </c>
      <c r="F567" s="23" t="s">
        <v>27</v>
      </c>
      <c r="G567" s="23" t="s">
        <v>5823</v>
      </c>
      <c r="H567" s="23" t="s">
        <v>29</v>
      </c>
      <c r="I567" s="22"/>
      <c r="J567" s="22"/>
      <c r="K567" s="22" t="s">
        <v>5834</v>
      </c>
      <c r="L567" s="22" t="s">
        <v>5835</v>
      </c>
      <c r="M567" s="24" t="s">
        <v>6166</v>
      </c>
      <c r="N567" s="25" t="s">
        <v>1725</v>
      </c>
      <c r="O567" s="25"/>
      <c r="P567" s="26"/>
      <c r="Q567" s="25"/>
      <c r="R567" s="26">
        <v>93910</v>
      </c>
      <c r="S567" s="26" t="s">
        <v>5836</v>
      </c>
      <c r="T567" s="27">
        <v>40016</v>
      </c>
    </row>
    <row r="568" spans="1:20" s="16" customFormat="1" ht="18.75" hidden="1" customHeight="1" x14ac:dyDescent="0.2">
      <c r="A568" s="146">
        <v>7414</v>
      </c>
      <c r="B568" s="24" t="s">
        <v>6071</v>
      </c>
      <c r="C568" s="129">
        <v>721600009</v>
      </c>
      <c r="D568" s="22" t="s">
        <v>6072</v>
      </c>
      <c r="E568" s="22" t="s">
        <v>6073</v>
      </c>
      <c r="F568" s="23" t="s">
        <v>6074</v>
      </c>
      <c r="G568" s="23" t="s">
        <v>6075</v>
      </c>
      <c r="H568" s="23" t="s">
        <v>29</v>
      </c>
      <c r="I568" s="22"/>
      <c r="J568" s="22"/>
      <c r="K568" s="22" t="s">
        <v>6076</v>
      </c>
      <c r="L568" s="22" t="s">
        <v>6078</v>
      </c>
      <c r="M568" s="24" t="s">
        <v>50</v>
      </c>
      <c r="N568" s="25" t="s">
        <v>1678</v>
      </c>
      <c r="O568" s="25" t="s">
        <v>6079</v>
      </c>
      <c r="P568" s="26" t="s">
        <v>6077</v>
      </c>
      <c r="Q568" s="25"/>
      <c r="R568" s="26" t="s">
        <v>281</v>
      </c>
      <c r="S568" s="26" t="s">
        <v>6080</v>
      </c>
      <c r="T568" s="27">
        <v>40021</v>
      </c>
    </row>
    <row r="569" spans="1:20" s="16" customFormat="1" ht="18.75" hidden="1" customHeight="1" x14ac:dyDescent="0.2">
      <c r="A569" s="147">
        <v>7415</v>
      </c>
      <c r="B569" s="17" t="s">
        <v>2911</v>
      </c>
      <c r="C569" s="130">
        <v>690101009</v>
      </c>
      <c r="D569" s="15" t="s">
        <v>2854</v>
      </c>
      <c r="E569" s="15" t="s">
        <v>633</v>
      </c>
      <c r="F569" s="14" t="s">
        <v>27</v>
      </c>
      <c r="G569" s="14" t="s">
        <v>634</v>
      </c>
      <c r="H569" s="14" t="s">
        <v>29</v>
      </c>
      <c r="I569" s="15" t="s">
        <v>2921</v>
      </c>
      <c r="J569" s="15"/>
      <c r="K569" s="15" t="s">
        <v>2912</v>
      </c>
      <c r="L569" s="15" t="s">
        <v>2913</v>
      </c>
      <c r="M569" s="17" t="s">
        <v>217</v>
      </c>
      <c r="N569" s="18" t="s">
        <v>683</v>
      </c>
      <c r="O569" s="18" t="s">
        <v>2914</v>
      </c>
      <c r="P569" s="19"/>
      <c r="Q569" s="18"/>
      <c r="R569" s="19">
        <v>91001</v>
      </c>
      <c r="S569" s="19" t="s">
        <v>2887</v>
      </c>
      <c r="T569" s="20">
        <v>40028</v>
      </c>
    </row>
    <row r="570" spans="1:20" s="16" customFormat="1" ht="18.75" hidden="1" customHeight="1" x14ac:dyDescent="0.2">
      <c r="A570" s="146">
        <v>7416</v>
      </c>
      <c r="B570" s="22" t="s">
        <v>6212</v>
      </c>
      <c r="C570" s="129">
        <v>659660806</v>
      </c>
      <c r="D570" s="22" t="s">
        <v>4263</v>
      </c>
      <c r="E570" s="22" t="s">
        <v>4467</v>
      </c>
      <c r="F570" s="23" t="s">
        <v>4468</v>
      </c>
      <c r="G570" s="23" t="s">
        <v>4469</v>
      </c>
      <c r="H570" s="23" t="s">
        <v>4470</v>
      </c>
      <c r="I570" s="22" t="s">
        <v>4293</v>
      </c>
      <c r="J570" s="22" t="s">
        <v>4471</v>
      </c>
      <c r="K570" s="22" t="s">
        <v>4472</v>
      </c>
      <c r="L570" s="22" t="s">
        <v>4473</v>
      </c>
      <c r="M570" s="24" t="s">
        <v>6167</v>
      </c>
      <c r="N570" s="25" t="s">
        <v>62</v>
      </c>
      <c r="O570" s="25"/>
      <c r="P570" s="26"/>
      <c r="Q570" s="25"/>
      <c r="R570" s="26" t="s">
        <v>419</v>
      </c>
      <c r="S570" s="26" t="s">
        <v>4474</v>
      </c>
      <c r="T570" s="27">
        <v>40032</v>
      </c>
    </row>
    <row r="571" spans="1:20" s="16" customFormat="1" ht="18.75" hidden="1" customHeight="1" x14ac:dyDescent="0.2">
      <c r="A571" s="146">
        <v>7417</v>
      </c>
      <c r="B571" s="24" t="s">
        <v>5371</v>
      </c>
      <c r="C571" s="129">
        <v>650117794</v>
      </c>
      <c r="D571" s="22" t="s">
        <v>5372</v>
      </c>
      <c r="E571" s="22" t="s">
        <v>5373</v>
      </c>
      <c r="F571" s="23" t="s">
        <v>5374</v>
      </c>
      <c r="G571" s="23" t="s">
        <v>5375</v>
      </c>
      <c r="H571" s="23" t="s">
        <v>5376</v>
      </c>
      <c r="I571" s="22" t="s">
        <v>5377</v>
      </c>
      <c r="J571" s="22" t="s">
        <v>5378</v>
      </c>
      <c r="K571" s="22" t="s">
        <v>5379</v>
      </c>
      <c r="L571" s="22" t="s">
        <v>5380</v>
      </c>
      <c r="M571" s="24" t="s">
        <v>6171</v>
      </c>
      <c r="N571" s="25" t="s">
        <v>3942</v>
      </c>
      <c r="O571" s="25" t="s">
        <v>5381</v>
      </c>
      <c r="P571" s="26"/>
      <c r="Q571" s="25"/>
      <c r="R571" s="26" t="s">
        <v>5154</v>
      </c>
      <c r="S571" s="26" t="s">
        <v>5382</v>
      </c>
      <c r="T571" s="27">
        <v>40039</v>
      </c>
    </row>
    <row r="572" spans="1:20" s="16" customFormat="1" ht="18.75" hidden="1" customHeight="1" x14ac:dyDescent="0.2">
      <c r="A572" s="147">
        <v>7418</v>
      </c>
      <c r="B572" s="17" t="s">
        <v>3841</v>
      </c>
      <c r="C572" s="130">
        <v>690712008</v>
      </c>
      <c r="D572" s="15" t="s">
        <v>3842</v>
      </c>
      <c r="E572" s="15" t="s">
        <v>3843</v>
      </c>
      <c r="F572" s="14" t="s">
        <v>1700</v>
      </c>
      <c r="G572" s="14" t="s">
        <v>3844</v>
      </c>
      <c r="H572" s="14" t="s">
        <v>29</v>
      </c>
      <c r="I572" s="15"/>
      <c r="J572" s="15"/>
      <c r="K572" s="15" t="s">
        <v>3845</v>
      </c>
      <c r="L572" s="15" t="s">
        <v>3847</v>
      </c>
      <c r="M572" s="17" t="s">
        <v>50</v>
      </c>
      <c r="N572" s="18" t="s">
        <v>3849</v>
      </c>
      <c r="O572" s="15" t="s">
        <v>3848</v>
      </c>
      <c r="P572" s="19" t="s">
        <v>3846</v>
      </c>
      <c r="Q572" s="18"/>
      <c r="R572" s="19">
        <v>91001</v>
      </c>
      <c r="S572" s="19" t="s">
        <v>3850</v>
      </c>
      <c r="T572" s="20">
        <v>40057</v>
      </c>
    </row>
    <row r="573" spans="1:20" s="16" customFormat="1" ht="18.75" hidden="1" customHeight="1" x14ac:dyDescent="0.2">
      <c r="A573" s="146">
        <v>7419</v>
      </c>
      <c r="B573" s="24" t="s">
        <v>5575</v>
      </c>
      <c r="C573" s="129">
        <v>650129113</v>
      </c>
      <c r="D573" s="22" t="s">
        <v>594</v>
      </c>
      <c r="E573" s="22" t="s">
        <v>5576</v>
      </c>
      <c r="F573" s="23" t="s">
        <v>5577</v>
      </c>
      <c r="G573" s="23" t="s">
        <v>4779</v>
      </c>
      <c r="H573" s="23" t="s">
        <v>5578</v>
      </c>
      <c r="I573" s="22" t="s">
        <v>193</v>
      </c>
      <c r="J573" s="22" t="s">
        <v>5579</v>
      </c>
      <c r="K573" s="22" t="s">
        <v>5580</v>
      </c>
      <c r="L573" s="22" t="s">
        <v>5582</v>
      </c>
      <c r="M573" s="24" t="s">
        <v>630</v>
      </c>
      <c r="N573" s="25" t="s">
        <v>205</v>
      </c>
      <c r="O573" s="25" t="s">
        <v>5583</v>
      </c>
      <c r="P573" s="26" t="s">
        <v>5581</v>
      </c>
      <c r="Q573" s="25"/>
      <c r="R573" s="26" t="s">
        <v>419</v>
      </c>
      <c r="S573" s="26" t="s">
        <v>5584</v>
      </c>
      <c r="T573" s="27">
        <v>40112</v>
      </c>
    </row>
    <row r="574" spans="1:20" s="16" customFormat="1" ht="18.75" hidden="1" customHeight="1" x14ac:dyDescent="0.2">
      <c r="A574" s="146">
        <v>7420</v>
      </c>
      <c r="B574" s="24" t="s">
        <v>5194</v>
      </c>
      <c r="C574" s="129">
        <v>656160403</v>
      </c>
      <c r="D574" s="22" t="s">
        <v>594</v>
      </c>
      <c r="E574" s="22" t="s">
        <v>5195</v>
      </c>
      <c r="F574" s="23" t="s">
        <v>5196</v>
      </c>
      <c r="G574" s="23" t="s">
        <v>4779</v>
      </c>
      <c r="H574" s="23" t="s">
        <v>5197</v>
      </c>
      <c r="I574" s="22" t="s">
        <v>5198</v>
      </c>
      <c r="J574" s="22" t="s">
        <v>5199</v>
      </c>
      <c r="K574" s="22" t="s">
        <v>5200</v>
      </c>
      <c r="L574" s="22" t="s">
        <v>5201</v>
      </c>
      <c r="M574" s="24" t="s">
        <v>50</v>
      </c>
      <c r="N574" s="25" t="s">
        <v>5202</v>
      </c>
      <c r="O574" s="25"/>
      <c r="P574" s="26"/>
      <c r="Q574" s="25"/>
      <c r="R574" s="26" t="s">
        <v>419</v>
      </c>
      <c r="S574" s="26" t="s">
        <v>5203</v>
      </c>
      <c r="T574" s="27">
        <v>40161</v>
      </c>
    </row>
    <row r="575" spans="1:20" s="16" customFormat="1" ht="18.75" hidden="1" customHeight="1" x14ac:dyDescent="0.2">
      <c r="A575" s="147">
        <v>7421</v>
      </c>
      <c r="B575" s="17" t="s">
        <v>3316</v>
      </c>
      <c r="C575" s="130">
        <v>690618001</v>
      </c>
      <c r="D575" s="15" t="s">
        <v>2854</v>
      </c>
      <c r="E575" s="15" t="s">
        <v>633</v>
      </c>
      <c r="F575" s="14" t="s">
        <v>27</v>
      </c>
      <c r="G575" s="14" t="s">
        <v>634</v>
      </c>
      <c r="H575" s="14" t="s">
        <v>29</v>
      </c>
      <c r="I575" s="15"/>
      <c r="J575" s="15"/>
      <c r="K575" s="15" t="s">
        <v>3317</v>
      </c>
      <c r="L575" s="15" t="s">
        <v>3318</v>
      </c>
      <c r="M575" s="17" t="s">
        <v>630</v>
      </c>
      <c r="N575" s="18" t="s">
        <v>2308</v>
      </c>
      <c r="O575" s="18" t="s">
        <v>3319</v>
      </c>
      <c r="P575" s="19"/>
      <c r="Q575" s="18"/>
      <c r="R575" s="19">
        <v>91001</v>
      </c>
      <c r="S575" s="19" t="s">
        <v>3320</v>
      </c>
      <c r="T575" s="20">
        <v>40190</v>
      </c>
    </row>
    <row r="576" spans="1:20" s="16" customFormat="1" ht="18.75" hidden="1" customHeight="1" x14ac:dyDescent="0.2">
      <c r="A576" s="146">
        <v>7422</v>
      </c>
      <c r="B576" s="24" t="s">
        <v>4776</v>
      </c>
      <c r="C576" s="129">
        <v>659396904</v>
      </c>
      <c r="D576" s="22" t="s">
        <v>594</v>
      </c>
      <c r="E576" s="22" t="s">
        <v>4777</v>
      </c>
      <c r="F576" s="23" t="s">
        <v>4778</v>
      </c>
      <c r="G576" s="23" t="s">
        <v>4779</v>
      </c>
      <c r="H576" s="23" t="s">
        <v>4780</v>
      </c>
      <c r="I576" s="22" t="s">
        <v>193</v>
      </c>
      <c r="J576" s="22" t="s">
        <v>4781</v>
      </c>
      <c r="K576" s="22" t="s">
        <v>4782</v>
      </c>
      <c r="L576" s="22" t="s">
        <v>4784</v>
      </c>
      <c r="M576" s="24" t="s">
        <v>6170</v>
      </c>
      <c r="N576" s="25" t="s">
        <v>2773</v>
      </c>
      <c r="O576" s="100"/>
      <c r="P576" s="26" t="s">
        <v>4783</v>
      </c>
      <c r="Q576" s="25"/>
      <c r="R576" s="26" t="s">
        <v>419</v>
      </c>
      <c r="S576" s="26" t="s">
        <v>4785</v>
      </c>
      <c r="T576" s="27">
        <v>40197</v>
      </c>
    </row>
    <row r="577" spans="1:20" s="16" customFormat="1" ht="18.75" hidden="1" customHeight="1" x14ac:dyDescent="0.2">
      <c r="A577" s="146">
        <v>7423</v>
      </c>
      <c r="B577" s="24" t="s">
        <v>3570</v>
      </c>
      <c r="C577" s="129">
        <v>690612003</v>
      </c>
      <c r="D577" s="22" t="s">
        <v>2854</v>
      </c>
      <c r="E577" s="22" t="s">
        <v>633</v>
      </c>
      <c r="F577" s="23" t="s">
        <v>27</v>
      </c>
      <c r="G577" s="23" t="s">
        <v>634</v>
      </c>
      <c r="H577" s="23" t="s">
        <v>29</v>
      </c>
      <c r="I577" s="22"/>
      <c r="J577" s="22"/>
      <c r="K577" s="22" t="s">
        <v>3571</v>
      </c>
      <c r="L577" s="22" t="s">
        <v>3573</v>
      </c>
      <c r="M577" s="24" t="s">
        <v>630</v>
      </c>
      <c r="N577" s="25"/>
      <c r="O577" s="25" t="s">
        <v>3574</v>
      </c>
      <c r="P577" s="26" t="s">
        <v>3572</v>
      </c>
      <c r="Q577" s="25"/>
      <c r="R577" s="26">
        <v>91001</v>
      </c>
      <c r="S577" s="26" t="s">
        <v>2875</v>
      </c>
      <c r="T577" s="27">
        <v>40190</v>
      </c>
    </row>
    <row r="578" spans="1:20" s="16" customFormat="1" ht="18.75" hidden="1" customHeight="1" x14ac:dyDescent="0.2">
      <c r="A578" s="146">
        <v>7424</v>
      </c>
      <c r="B578" s="24" t="s">
        <v>4944</v>
      </c>
      <c r="C578" s="129">
        <v>652322301</v>
      </c>
      <c r="D578" s="22" t="s">
        <v>594</v>
      </c>
      <c r="E578" s="22" t="s">
        <v>4945</v>
      </c>
      <c r="F578" s="29" t="s">
        <v>7295</v>
      </c>
      <c r="G578" s="23" t="s">
        <v>4779</v>
      </c>
      <c r="H578" s="29" t="s">
        <v>7296</v>
      </c>
      <c r="I578" s="22" t="s">
        <v>186</v>
      </c>
      <c r="J578" s="30" t="s">
        <v>7297</v>
      </c>
      <c r="K578" s="30" t="s">
        <v>7299</v>
      </c>
      <c r="L578" s="22" t="s">
        <v>4947</v>
      </c>
      <c r="M578" s="24" t="s">
        <v>50</v>
      </c>
      <c r="N578" s="25" t="s">
        <v>4949</v>
      </c>
      <c r="O578" s="25" t="s">
        <v>4948</v>
      </c>
      <c r="P578" s="26" t="s">
        <v>4946</v>
      </c>
      <c r="Q578" s="25"/>
      <c r="R578" s="26" t="s">
        <v>419</v>
      </c>
      <c r="S578" s="31" t="s">
        <v>7298</v>
      </c>
      <c r="T578" s="27">
        <v>40203</v>
      </c>
    </row>
    <row r="579" spans="1:20" s="16" customFormat="1" ht="18.75" hidden="1" customHeight="1" x14ac:dyDescent="0.2">
      <c r="A579" s="147">
        <v>7425</v>
      </c>
      <c r="B579" s="17" t="s">
        <v>3052</v>
      </c>
      <c r="C579" s="130">
        <v>692665007</v>
      </c>
      <c r="D579" s="15" t="s">
        <v>2854</v>
      </c>
      <c r="E579" s="15" t="s">
        <v>633</v>
      </c>
      <c r="F579" s="14" t="s">
        <v>27</v>
      </c>
      <c r="G579" s="14" t="s">
        <v>634</v>
      </c>
      <c r="H579" s="14" t="s">
        <v>29</v>
      </c>
      <c r="I579" s="15"/>
      <c r="J579" s="15"/>
      <c r="K579" s="15" t="s">
        <v>3053</v>
      </c>
      <c r="L579" s="15" t="s">
        <v>6196</v>
      </c>
      <c r="M579" s="17" t="s">
        <v>6168</v>
      </c>
      <c r="N579" s="18" t="s">
        <v>3054</v>
      </c>
      <c r="O579" s="18" t="s">
        <v>6308</v>
      </c>
      <c r="P579" s="39" t="s">
        <v>6309</v>
      </c>
      <c r="Q579" s="18"/>
      <c r="R579" s="19">
        <v>91001</v>
      </c>
      <c r="S579" s="19" t="s">
        <v>2875</v>
      </c>
      <c r="T579" s="20">
        <v>40249</v>
      </c>
    </row>
    <row r="580" spans="1:20" s="16" customFormat="1" ht="18.75" hidden="1" customHeight="1" x14ac:dyDescent="0.2">
      <c r="A580" s="146">
        <v>7426</v>
      </c>
      <c r="B580" s="24" t="s">
        <v>5085</v>
      </c>
      <c r="C580" s="129">
        <v>650182405</v>
      </c>
      <c r="D580" s="22" t="s">
        <v>81</v>
      </c>
      <c r="E580" s="22" t="s">
        <v>5086</v>
      </c>
      <c r="F580" s="23" t="s">
        <v>5087</v>
      </c>
      <c r="G580" s="23" t="s">
        <v>5088</v>
      </c>
      <c r="H580" s="23" t="s">
        <v>5089</v>
      </c>
      <c r="I580" s="22" t="s">
        <v>708</v>
      </c>
      <c r="J580" s="22" t="s">
        <v>5090</v>
      </c>
      <c r="K580" s="22" t="s">
        <v>5091</v>
      </c>
      <c r="L580" s="22" t="s">
        <v>5092</v>
      </c>
      <c r="M580" s="24" t="s">
        <v>50</v>
      </c>
      <c r="N580" s="25" t="s">
        <v>3134</v>
      </c>
      <c r="O580" s="25" t="s">
        <v>5093</v>
      </c>
      <c r="P580" s="26"/>
      <c r="Q580" s="25"/>
      <c r="R580" s="26" t="s">
        <v>92</v>
      </c>
      <c r="S580" s="26" t="s">
        <v>5094</v>
      </c>
      <c r="T580" s="27">
        <v>40345</v>
      </c>
    </row>
    <row r="581" spans="1:20" s="16" customFormat="1" ht="18.75" hidden="1" customHeight="1" x14ac:dyDescent="0.2">
      <c r="A581" s="147">
        <v>7427</v>
      </c>
      <c r="B581" s="17" t="s">
        <v>3195</v>
      </c>
      <c r="C581" s="130" t="s">
        <v>7834</v>
      </c>
      <c r="D581" s="15" t="s">
        <v>3196</v>
      </c>
      <c r="E581" s="15" t="s">
        <v>633</v>
      </c>
      <c r="F581" s="14" t="s">
        <v>27</v>
      </c>
      <c r="G581" s="14" t="s">
        <v>634</v>
      </c>
      <c r="H581" s="14" t="s">
        <v>29</v>
      </c>
      <c r="I581" s="15"/>
      <c r="J581" s="15"/>
      <c r="K581" s="15" t="s">
        <v>3197</v>
      </c>
      <c r="L581" s="15" t="s">
        <v>6224</v>
      </c>
      <c r="M581" s="17" t="s">
        <v>6168</v>
      </c>
      <c r="N581" s="18" t="s">
        <v>2329</v>
      </c>
      <c r="O581" s="18" t="s">
        <v>6328</v>
      </c>
      <c r="P581" s="19" t="s">
        <v>6329</v>
      </c>
      <c r="Q581" s="18"/>
      <c r="R581" s="19" t="s">
        <v>3198</v>
      </c>
      <c r="S581" s="19" t="s">
        <v>3199</v>
      </c>
      <c r="T581" s="20">
        <v>40346</v>
      </c>
    </row>
    <row r="582" spans="1:20" s="16" customFormat="1" ht="18.75" hidden="1" customHeight="1" x14ac:dyDescent="0.2">
      <c r="A582" s="146">
        <v>7428</v>
      </c>
      <c r="B582" s="24" t="s">
        <v>4862</v>
      </c>
      <c r="C582" s="129">
        <v>759626605</v>
      </c>
      <c r="D582" s="22" t="s">
        <v>594</v>
      </c>
      <c r="E582" s="22" t="s">
        <v>4863</v>
      </c>
      <c r="F582" s="23" t="s">
        <v>4864</v>
      </c>
      <c r="G582" s="23" t="s">
        <v>4779</v>
      </c>
      <c r="H582" s="23" t="s">
        <v>4865</v>
      </c>
      <c r="I582" s="22" t="s">
        <v>186</v>
      </c>
      <c r="J582" s="22" t="s">
        <v>4866</v>
      </c>
      <c r="K582" s="22" t="s">
        <v>4867</v>
      </c>
      <c r="L582" s="22" t="s">
        <v>4869</v>
      </c>
      <c r="M582" s="24" t="s">
        <v>50</v>
      </c>
      <c r="N582" s="25" t="s">
        <v>4871</v>
      </c>
      <c r="O582" s="25" t="s">
        <v>4870</v>
      </c>
      <c r="P582" s="26" t="s">
        <v>4868</v>
      </c>
      <c r="Q582" s="25"/>
      <c r="R582" s="26" t="s">
        <v>1274</v>
      </c>
      <c r="S582" s="26" t="s">
        <v>4872</v>
      </c>
      <c r="T582" s="27">
        <v>40365</v>
      </c>
    </row>
    <row r="583" spans="1:20" s="16" customFormat="1" ht="18.75" hidden="1" customHeight="1" x14ac:dyDescent="0.2">
      <c r="A583" s="146">
        <v>7429</v>
      </c>
      <c r="B583" s="24" t="s">
        <v>7387</v>
      </c>
      <c r="C583" s="129">
        <v>740097008</v>
      </c>
      <c r="D583" s="22" t="s">
        <v>1579</v>
      </c>
      <c r="E583" s="22" t="s">
        <v>2072</v>
      </c>
      <c r="F583" s="23" t="s">
        <v>2073</v>
      </c>
      <c r="G583" s="23" t="s">
        <v>2074</v>
      </c>
      <c r="H583" s="23" t="s">
        <v>2075</v>
      </c>
      <c r="I583" s="22" t="s">
        <v>2076</v>
      </c>
      <c r="J583" s="22" t="s">
        <v>2077</v>
      </c>
      <c r="K583" s="22" t="s">
        <v>2078</v>
      </c>
      <c r="L583" s="22" t="s">
        <v>2080</v>
      </c>
      <c r="M583" s="24" t="s">
        <v>50</v>
      </c>
      <c r="N583" s="25" t="s">
        <v>730</v>
      </c>
      <c r="O583" s="25"/>
      <c r="P583" s="26" t="s">
        <v>2079</v>
      </c>
      <c r="Q583" s="25"/>
      <c r="R583" s="26" t="s">
        <v>419</v>
      </c>
      <c r="S583" s="26" t="s">
        <v>2081</v>
      </c>
      <c r="T583" s="27">
        <v>40366</v>
      </c>
    </row>
    <row r="584" spans="1:20" s="16" customFormat="1" ht="18.75" hidden="1" customHeight="1" x14ac:dyDescent="0.2">
      <c r="A584" s="146">
        <v>7430</v>
      </c>
      <c r="B584" s="22" t="s">
        <v>4019</v>
      </c>
      <c r="C584" s="129">
        <v>692532007</v>
      </c>
      <c r="D584" s="22" t="s">
        <v>3196</v>
      </c>
      <c r="E584" s="22" t="s">
        <v>633</v>
      </c>
      <c r="F584" s="23" t="s">
        <v>27</v>
      </c>
      <c r="G584" s="23" t="s">
        <v>634</v>
      </c>
      <c r="H584" s="23" t="s">
        <v>29</v>
      </c>
      <c r="I584" s="22"/>
      <c r="J584" s="22"/>
      <c r="K584" s="22" t="s">
        <v>4020</v>
      </c>
      <c r="L584" s="22" t="s">
        <v>4022</v>
      </c>
      <c r="M584" s="24" t="s">
        <v>6167</v>
      </c>
      <c r="N584" s="25" t="s">
        <v>4023</v>
      </c>
      <c r="O584" s="25"/>
      <c r="P584" s="26" t="s">
        <v>4021</v>
      </c>
      <c r="Q584" s="25"/>
      <c r="R584" s="26" t="s">
        <v>3198</v>
      </c>
      <c r="S584" s="26" t="s">
        <v>4024</v>
      </c>
      <c r="T584" s="27">
        <v>40374</v>
      </c>
    </row>
    <row r="585" spans="1:20" s="16" customFormat="1" ht="18.75" hidden="1" customHeight="1" x14ac:dyDescent="0.2">
      <c r="A585" s="146">
        <v>7431</v>
      </c>
      <c r="B585" s="24" t="s">
        <v>1646</v>
      </c>
      <c r="C585" s="129">
        <v>658771205</v>
      </c>
      <c r="D585" s="22" t="s">
        <v>1566</v>
      </c>
      <c r="E585" s="22" t="s">
        <v>1647</v>
      </c>
      <c r="F585" s="23" t="s">
        <v>1648</v>
      </c>
      <c r="G585" s="23" t="s">
        <v>1649</v>
      </c>
      <c r="H585" s="23" t="s">
        <v>1650</v>
      </c>
      <c r="I585" s="22" t="s">
        <v>1651</v>
      </c>
      <c r="J585" s="22" t="s">
        <v>1652</v>
      </c>
      <c r="K585" s="22" t="s">
        <v>1653</v>
      </c>
      <c r="L585" s="22" t="s">
        <v>1654</v>
      </c>
      <c r="M585" s="24" t="s">
        <v>50</v>
      </c>
      <c r="N585" s="25" t="s">
        <v>730</v>
      </c>
      <c r="O585" s="25" t="s">
        <v>1655</v>
      </c>
      <c r="P585" s="26"/>
      <c r="Q585" s="25"/>
      <c r="R585" s="26" t="s">
        <v>92</v>
      </c>
      <c r="S585" s="26" t="s">
        <v>1656</v>
      </c>
      <c r="T585" s="27">
        <v>40374</v>
      </c>
    </row>
    <row r="586" spans="1:20" s="16" customFormat="1" ht="18.75" hidden="1" customHeight="1" x14ac:dyDescent="0.2">
      <c r="A586" s="146">
        <v>7432</v>
      </c>
      <c r="B586" s="24" t="s">
        <v>5143</v>
      </c>
      <c r="C586" s="129">
        <v>731887004</v>
      </c>
      <c r="D586" s="22" t="s">
        <v>5144</v>
      </c>
      <c r="E586" s="22" t="s">
        <v>5145</v>
      </c>
      <c r="F586" s="23" t="s">
        <v>5146</v>
      </c>
      <c r="G586" s="23" t="s">
        <v>5147</v>
      </c>
      <c r="H586" s="23" t="s">
        <v>5148</v>
      </c>
      <c r="I586" s="22" t="s">
        <v>5149</v>
      </c>
      <c r="J586" s="22" t="s">
        <v>5150</v>
      </c>
      <c r="K586" s="22" t="s">
        <v>5151</v>
      </c>
      <c r="L586" s="22" t="s">
        <v>5152</v>
      </c>
      <c r="M586" s="24" t="s">
        <v>50</v>
      </c>
      <c r="N586" s="25" t="s">
        <v>1210</v>
      </c>
      <c r="O586" s="25" t="s">
        <v>5153</v>
      </c>
      <c r="P586" s="26"/>
      <c r="Q586" s="25"/>
      <c r="R586" s="26" t="s">
        <v>5154</v>
      </c>
      <c r="S586" s="26" t="s">
        <v>5166</v>
      </c>
      <c r="T586" s="27">
        <v>40417</v>
      </c>
    </row>
    <row r="587" spans="1:20" s="16" customFormat="1" ht="18.75" hidden="1" customHeight="1" x14ac:dyDescent="0.2">
      <c r="A587" s="146">
        <v>7433</v>
      </c>
      <c r="B587" s="24" t="s">
        <v>4262</v>
      </c>
      <c r="C587" s="129">
        <v>650263170</v>
      </c>
      <c r="D587" s="22" t="s">
        <v>4263</v>
      </c>
      <c r="E587" s="22" t="s">
        <v>4264</v>
      </c>
      <c r="F587" s="23" t="s">
        <v>4265</v>
      </c>
      <c r="G587" s="23" t="s">
        <v>4266</v>
      </c>
      <c r="H587" s="23" t="s">
        <v>4267</v>
      </c>
      <c r="I587" s="22" t="s">
        <v>4268</v>
      </c>
      <c r="J587" s="22" t="s">
        <v>4269</v>
      </c>
      <c r="K587" s="22" t="s">
        <v>4270</v>
      </c>
      <c r="L587" s="22" t="s">
        <v>4271</v>
      </c>
      <c r="M587" s="24" t="s">
        <v>6166</v>
      </c>
      <c r="N587" s="25" t="s">
        <v>4272</v>
      </c>
      <c r="O587" s="25"/>
      <c r="P587" s="26"/>
      <c r="Q587" s="25"/>
      <c r="R587" s="26" t="s">
        <v>419</v>
      </c>
      <c r="S587" s="26" t="s">
        <v>4273</v>
      </c>
      <c r="T587" s="27">
        <v>40463</v>
      </c>
    </row>
    <row r="588" spans="1:20" s="16" customFormat="1" ht="18.75" hidden="1" customHeight="1" x14ac:dyDescent="0.2">
      <c r="A588" s="146">
        <v>7434</v>
      </c>
      <c r="B588" s="24" t="s">
        <v>4635</v>
      </c>
      <c r="C588" s="129">
        <v>751175000</v>
      </c>
      <c r="D588" s="22" t="s">
        <v>4263</v>
      </c>
      <c r="E588" s="22" t="s">
        <v>4636</v>
      </c>
      <c r="F588" s="23" t="s">
        <v>4637</v>
      </c>
      <c r="G588" s="23" t="s">
        <v>4638</v>
      </c>
      <c r="H588" s="23" t="s">
        <v>4639</v>
      </c>
      <c r="I588" s="22" t="s">
        <v>4640</v>
      </c>
      <c r="J588" s="22" t="s">
        <v>4641</v>
      </c>
      <c r="K588" s="22" t="s">
        <v>4642</v>
      </c>
      <c r="L588" s="22" t="s">
        <v>4643</v>
      </c>
      <c r="M588" s="24" t="s">
        <v>50</v>
      </c>
      <c r="N588" s="25" t="s">
        <v>3485</v>
      </c>
      <c r="O588" s="25"/>
      <c r="P588" s="26"/>
      <c r="Q588" s="25"/>
      <c r="R588" s="26" t="s">
        <v>647</v>
      </c>
      <c r="S588" s="26" t="s">
        <v>4644</v>
      </c>
      <c r="T588" s="27">
        <v>40485</v>
      </c>
    </row>
    <row r="589" spans="1:20" s="16" customFormat="1" ht="18.75" hidden="1" customHeight="1" x14ac:dyDescent="0.2">
      <c r="A589" s="146">
        <v>7435</v>
      </c>
      <c r="B589" s="24" t="s">
        <v>1668</v>
      </c>
      <c r="C589" s="129">
        <v>650149939</v>
      </c>
      <c r="D589" s="22" t="s">
        <v>1566</v>
      </c>
      <c r="E589" s="22" t="s">
        <v>1669</v>
      </c>
      <c r="F589" s="23" t="s">
        <v>1670</v>
      </c>
      <c r="G589" s="23" t="s">
        <v>1671</v>
      </c>
      <c r="H589" s="23" t="s">
        <v>1672</v>
      </c>
      <c r="I589" s="22" t="s">
        <v>1673</v>
      </c>
      <c r="J589" s="22" t="s">
        <v>1674</v>
      </c>
      <c r="K589" s="22" t="s">
        <v>1675</v>
      </c>
      <c r="L589" s="22" t="s">
        <v>1676</v>
      </c>
      <c r="M589" s="24" t="s">
        <v>50</v>
      </c>
      <c r="N589" s="25" t="s">
        <v>1678</v>
      </c>
      <c r="O589" s="25" t="s">
        <v>1677</v>
      </c>
      <c r="P589" s="26"/>
      <c r="Q589" s="25"/>
      <c r="R589" s="26">
        <v>93401</v>
      </c>
      <c r="S589" s="26" t="s">
        <v>1679</v>
      </c>
      <c r="T589" s="27">
        <v>40494</v>
      </c>
    </row>
    <row r="590" spans="1:20" s="16" customFormat="1" ht="18.75" hidden="1" customHeight="1" x14ac:dyDescent="0.2">
      <c r="A590" s="147">
        <v>7436</v>
      </c>
      <c r="B590" s="17" t="s">
        <v>3616</v>
      </c>
      <c r="C590" s="130">
        <v>692012003</v>
      </c>
      <c r="D590" s="15" t="s">
        <v>2854</v>
      </c>
      <c r="E590" s="15" t="s">
        <v>2871</v>
      </c>
      <c r="F590" s="14" t="s">
        <v>27</v>
      </c>
      <c r="G590" s="14" t="s">
        <v>2872</v>
      </c>
      <c r="H590" s="14" t="s">
        <v>29</v>
      </c>
      <c r="I590" s="15"/>
      <c r="J590" s="15"/>
      <c r="K590" s="15" t="s">
        <v>3617</v>
      </c>
      <c r="L590" s="15" t="s">
        <v>3618</v>
      </c>
      <c r="M590" s="17" t="s">
        <v>6172</v>
      </c>
      <c r="N590" s="18" t="s">
        <v>3619</v>
      </c>
      <c r="O590" s="18" t="s">
        <v>6587</v>
      </c>
      <c r="P590" s="19"/>
      <c r="Q590" s="18"/>
      <c r="R590" s="19">
        <v>91001</v>
      </c>
      <c r="S590" s="19" t="s">
        <v>3046</v>
      </c>
      <c r="T590" s="20">
        <v>40500</v>
      </c>
    </row>
    <row r="591" spans="1:20" s="16" customFormat="1" ht="18.75" hidden="1" customHeight="1" x14ac:dyDescent="0.2">
      <c r="A591" s="146">
        <v>7437</v>
      </c>
      <c r="B591" s="24" t="s">
        <v>2482</v>
      </c>
      <c r="C591" s="129">
        <v>650224140</v>
      </c>
      <c r="D591" s="22" t="s">
        <v>1579</v>
      </c>
      <c r="E591" s="22" t="s">
        <v>2483</v>
      </c>
      <c r="F591" s="23" t="s">
        <v>2484</v>
      </c>
      <c r="G591" s="23" t="s">
        <v>2485</v>
      </c>
      <c r="H591" s="22" t="s">
        <v>2486</v>
      </c>
      <c r="I591" s="22" t="s">
        <v>2487</v>
      </c>
      <c r="J591" s="22" t="s">
        <v>2488</v>
      </c>
      <c r="K591" s="22" t="s">
        <v>2489</v>
      </c>
      <c r="L591" s="22" t="s">
        <v>2491</v>
      </c>
      <c r="M591" s="24" t="s">
        <v>50</v>
      </c>
      <c r="N591" s="25" t="s">
        <v>2493</v>
      </c>
      <c r="O591" s="25" t="s">
        <v>2492</v>
      </c>
      <c r="P591" s="26" t="s">
        <v>2490</v>
      </c>
      <c r="Q591" s="25"/>
      <c r="R591" s="26" t="s">
        <v>419</v>
      </c>
      <c r="S591" s="26" t="s">
        <v>2494</v>
      </c>
      <c r="T591" s="27">
        <v>40522</v>
      </c>
    </row>
    <row r="592" spans="1:20" s="16" customFormat="1" ht="18.75" hidden="1" customHeight="1" x14ac:dyDescent="0.2">
      <c r="A592" s="146">
        <v>7438</v>
      </c>
      <c r="B592" s="24" t="s">
        <v>4950</v>
      </c>
      <c r="C592" s="129">
        <v>533148689</v>
      </c>
      <c r="D592" s="22" t="s">
        <v>53</v>
      </c>
      <c r="E592" s="22" t="s">
        <v>4951</v>
      </c>
      <c r="F592" s="23" t="s">
        <v>4952</v>
      </c>
      <c r="G592" s="23" t="s">
        <v>4953</v>
      </c>
      <c r="H592" s="23" t="s">
        <v>4954</v>
      </c>
      <c r="I592" s="22" t="s">
        <v>4955</v>
      </c>
      <c r="J592" s="22" t="s">
        <v>4956</v>
      </c>
      <c r="K592" s="22" t="s">
        <v>4957</v>
      </c>
      <c r="L592" s="22" t="s">
        <v>4959</v>
      </c>
      <c r="M592" s="24" t="s">
        <v>50</v>
      </c>
      <c r="N592" s="25" t="s">
        <v>730</v>
      </c>
      <c r="O592" s="25" t="s">
        <v>4960</v>
      </c>
      <c r="P592" s="26" t="s">
        <v>4958</v>
      </c>
      <c r="Q592" s="25"/>
      <c r="R592" s="26" t="s">
        <v>647</v>
      </c>
      <c r="S592" s="26" t="s">
        <v>4961</v>
      </c>
      <c r="T592" s="27">
        <v>40542</v>
      </c>
    </row>
    <row r="593" spans="1:20" s="16" customFormat="1" ht="18.75" hidden="1" customHeight="1" x14ac:dyDescent="0.2">
      <c r="A593" s="146">
        <v>7439</v>
      </c>
      <c r="B593" s="24" t="s">
        <v>1211</v>
      </c>
      <c r="C593" s="129">
        <v>710153000</v>
      </c>
      <c r="D593" s="22" t="s">
        <v>1212</v>
      </c>
      <c r="E593" s="22" t="s">
        <v>1213</v>
      </c>
      <c r="F593" s="29" t="s">
        <v>7211</v>
      </c>
      <c r="G593" s="23" t="s">
        <v>1214</v>
      </c>
      <c r="H593" s="29" t="s">
        <v>7212</v>
      </c>
      <c r="I593" s="30" t="s">
        <v>7213</v>
      </c>
      <c r="J593" s="30" t="s">
        <v>7214</v>
      </c>
      <c r="K593" s="30" t="s">
        <v>7215</v>
      </c>
      <c r="L593" s="22" t="s">
        <v>1215</v>
      </c>
      <c r="M593" s="24" t="s">
        <v>6170</v>
      </c>
      <c r="N593" s="25" t="s">
        <v>7216</v>
      </c>
      <c r="O593" s="25" t="s">
        <v>1216</v>
      </c>
      <c r="P593" s="26"/>
      <c r="Q593" s="25"/>
      <c r="R593" s="26" t="s">
        <v>1217</v>
      </c>
      <c r="S593" s="31" t="s">
        <v>7229</v>
      </c>
      <c r="T593" s="27">
        <v>40542</v>
      </c>
    </row>
    <row r="594" spans="1:20" s="16" customFormat="1" ht="18.75" hidden="1" customHeight="1" x14ac:dyDescent="0.2">
      <c r="A594" s="146">
        <v>7440</v>
      </c>
      <c r="B594" s="24" t="s">
        <v>4796</v>
      </c>
      <c r="C594" s="129" t="s">
        <v>7859</v>
      </c>
      <c r="D594" s="22" t="s">
        <v>1212</v>
      </c>
      <c r="E594" s="22" t="s">
        <v>4797</v>
      </c>
      <c r="F594" s="23" t="s">
        <v>4798</v>
      </c>
      <c r="G594" s="23" t="s">
        <v>4799</v>
      </c>
      <c r="H594" s="23" t="s">
        <v>4800</v>
      </c>
      <c r="I594" s="22" t="s">
        <v>4801</v>
      </c>
      <c r="J594" s="22" t="s">
        <v>4802</v>
      </c>
      <c r="K594" s="22" t="s">
        <v>4803</v>
      </c>
      <c r="L594" s="22" t="s">
        <v>4804</v>
      </c>
      <c r="M594" s="24" t="s">
        <v>50</v>
      </c>
      <c r="N594" s="25" t="s">
        <v>852</v>
      </c>
      <c r="O594" s="25" t="s">
        <v>4805</v>
      </c>
      <c r="P594" s="26"/>
      <c r="Q594" s="25"/>
      <c r="R594" s="26" t="s">
        <v>1217</v>
      </c>
      <c r="S594" s="26" t="s">
        <v>4806</v>
      </c>
      <c r="T594" s="27">
        <v>40674</v>
      </c>
    </row>
    <row r="595" spans="1:20" s="16" customFormat="1" ht="18.75" hidden="1" customHeight="1" x14ac:dyDescent="0.2">
      <c r="A595" s="146">
        <v>7441</v>
      </c>
      <c r="B595" s="24" t="s">
        <v>2132</v>
      </c>
      <c r="C595" s="129" t="s">
        <v>7813</v>
      </c>
      <c r="D595" s="22" t="s">
        <v>1579</v>
      </c>
      <c r="E595" s="22" t="s">
        <v>2133</v>
      </c>
      <c r="F595" s="23" t="s">
        <v>2134</v>
      </c>
      <c r="G595" s="23" t="s">
        <v>2135</v>
      </c>
      <c r="H595" s="23" t="s">
        <v>2136</v>
      </c>
      <c r="I595" s="22" t="s">
        <v>1700</v>
      </c>
      <c r="J595" s="22" t="s">
        <v>2137</v>
      </c>
      <c r="K595" s="22" t="s">
        <v>2138</v>
      </c>
      <c r="L595" s="22" t="s">
        <v>2139</v>
      </c>
      <c r="M595" s="24" t="s">
        <v>6172</v>
      </c>
      <c r="N595" s="25" t="s">
        <v>1113</v>
      </c>
      <c r="O595" s="25" t="s">
        <v>2140</v>
      </c>
      <c r="P595" s="26"/>
      <c r="Q595" s="25"/>
      <c r="R595" s="26" t="s">
        <v>48</v>
      </c>
      <c r="S595" s="26" t="s">
        <v>2141</v>
      </c>
      <c r="T595" s="27">
        <v>40674</v>
      </c>
    </row>
    <row r="596" spans="1:20" s="16" customFormat="1" ht="18.75" hidden="1" customHeight="1" x14ac:dyDescent="0.2">
      <c r="A596" s="146">
        <v>7442</v>
      </c>
      <c r="B596" s="24" t="s">
        <v>4786</v>
      </c>
      <c r="C596" s="129">
        <v>650345320</v>
      </c>
      <c r="D596" s="22" t="s">
        <v>81</v>
      </c>
      <c r="E596" s="22" t="s">
        <v>4787</v>
      </c>
      <c r="F596" s="23" t="s">
        <v>4788</v>
      </c>
      <c r="G596" s="23" t="s">
        <v>4789</v>
      </c>
      <c r="H596" s="23" t="s">
        <v>4790</v>
      </c>
      <c r="I596" s="22" t="s">
        <v>2391</v>
      </c>
      <c r="J596" s="22"/>
      <c r="K596" s="22" t="s">
        <v>4791</v>
      </c>
      <c r="L596" s="22" t="s">
        <v>4793</v>
      </c>
      <c r="M596" s="24" t="s">
        <v>344</v>
      </c>
      <c r="N596" s="25" t="s">
        <v>1108</v>
      </c>
      <c r="O596" s="25" t="s">
        <v>4794</v>
      </c>
      <c r="P596" s="26" t="s">
        <v>4792</v>
      </c>
      <c r="Q596" s="25"/>
      <c r="R596" s="26"/>
      <c r="S596" s="26" t="s">
        <v>4795</v>
      </c>
      <c r="T596" s="27">
        <v>40696</v>
      </c>
    </row>
    <row r="597" spans="1:20" s="16" customFormat="1" ht="18.75" hidden="1" customHeight="1" x14ac:dyDescent="0.2">
      <c r="A597" s="146">
        <v>7443</v>
      </c>
      <c r="B597" s="24" t="s">
        <v>4418</v>
      </c>
      <c r="C597" s="129">
        <v>659940302</v>
      </c>
      <c r="D597" s="22" t="s">
        <v>4275</v>
      </c>
      <c r="E597" s="22" t="s">
        <v>4419</v>
      </c>
      <c r="F597" s="23" t="s">
        <v>4420</v>
      </c>
      <c r="G597" s="23" t="s">
        <v>4421</v>
      </c>
      <c r="H597" s="23" t="s">
        <v>4422</v>
      </c>
      <c r="I597" s="22" t="s">
        <v>1806</v>
      </c>
      <c r="J597" s="22" t="s">
        <v>4423</v>
      </c>
      <c r="K597" s="22" t="s">
        <v>4424</v>
      </c>
      <c r="L597" s="22" t="s">
        <v>4425</v>
      </c>
      <c r="M597" s="24" t="s">
        <v>630</v>
      </c>
      <c r="N597" s="25" t="s">
        <v>4426</v>
      </c>
      <c r="O597" s="25"/>
      <c r="P597" s="26"/>
      <c r="Q597" s="25"/>
      <c r="R597" s="26" t="s">
        <v>48</v>
      </c>
      <c r="S597" s="26" t="s">
        <v>4343</v>
      </c>
      <c r="T597" s="27">
        <v>40728</v>
      </c>
    </row>
    <row r="598" spans="1:20" s="16" customFormat="1" ht="18.75" hidden="1" customHeight="1" x14ac:dyDescent="0.2">
      <c r="A598" s="146">
        <v>7444</v>
      </c>
      <c r="B598" s="24" t="s">
        <v>5689</v>
      </c>
      <c r="C598" s="129">
        <v>650369572</v>
      </c>
      <c r="D598" s="22" t="s">
        <v>53</v>
      </c>
      <c r="E598" s="22" t="s">
        <v>5690</v>
      </c>
      <c r="F598" s="23" t="s">
        <v>5691</v>
      </c>
      <c r="G598" s="23" t="s">
        <v>4953</v>
      </c>
      <c r="H598" s="23" t="s">
        <v>5693</v>
      </c>
      <c r="I598" s="22" t="s">
        <v>5692</v>
      </c>
      <c r="J598" s="22" t="s">
        <v>5694</v>
      </c>
      <c r="K598" s="22" t="s">
        <v>5695</v>
      </c>
      <c r="L598" s="22" t="s">
        <v>5697</v>
      </c>
      <c r="M598" s="24" t="s">
        <v>50</v>
      </c>
      <c r="N598" s="25" t="s">
        <v>3958</v>
      </c>
      <c r="O598" s="25" t="s">
        <v>5698</v>
      </c>
      <c r="P598" s="26" t="s">
        <v>5696</v>
      </c>
      <c r="Q598" s="25"/>
      <c r="R598" s="26" t="s">
        <v>647</v>
      </c>
      <c r="S598" s="26" t="s">
        <v>7868</v>
      </c>
      <c r="T598" s="27">
        <v>40728</v>
      </c>
    </row>
    <row r="599" spans="1:20" s="16" customFormat="1" ht="18.75" hidden="1" customHeight="1" x14ac:dyDescent="0.2">
      <c r="A599" s="146">
        <v>7445</v>
      </c>
      <c r="B599" s="24" t="s">
        <v>4824</v>
      </c>
      <c r="C599" s="129">
        <v>650335368</v>
      </c>
      <c r="D599" s="22" t="s">
        <v>81</v>
      </c>
      <c r="E599" s="22" t="s">
        <v>4825</v>
      </c>
      <c r="F599" s="23" t="s">
        <v>4826</v>
      </c>
      <c r="G599" s="23" t="s">
        <v>4827</v>
      </c>
      <c r="H599" s="23" t="s">
        <v>4828</v>
      </c>
      <c r="I599" s="22" t="s">
        <v>4829</v>
      </c>
      <c r="J599" s="22" t="s">
        <v>4830</v>
      </c>
      <c r="K599" s="22" t="s">
        <v>4831</v>
      </c>
      <c r="L599" s="22" t="s">
        <v>4832</v>
      </c>
      <c r="M599" s="24" t="s">
        <v>50</v>
      </c>
      <c r="N599" s="25" t="s">
        <v>4834</v>
      </c>
      <c r="O599" s="25"/>
      <c r="P599" s="26" t="s">
        <v>4833</v>
      </c>
      <c r="Q599" s="25"/>
      <c r="R599" s="26" t="s">
        <v>4835</v>
      </c>
      <c r="S599" s="26" t="s">
        <v>4836</v>
      </c>
      <c r="T599" s="27">
        <v>40739</v>
      </c>
    </row>
    <row r="600" spans="1:20" s="16" customFormat="1" ht="18.75" hidden="1" customHeight="1" x14ac:dyDescent="0.2">
      <c r="A600" s="146">
        <v>7446</v>
      </c>
      <c r="B600" s="24" t="s">
        <v>1243</v>
      </c>
      <c r="C600" s="129">
        <v>712341009</v>
      </c>
      <c r="D600" s="22" t="s">
        <v>81</v>
      </c>
      <c r="E600" s="22" t="s">
        <v>1244</v>
      </c>
      <c r="F600" s="29" t="s">
        <v>7606</v>
      </c>
      <c r="G600" s="23" t="s">
        <v>1245</v>
      </c>
      <c r="H600" s="23" t="s">
        <v>1247</v>
      </c>
      <c r="I600" s="22" t="s">
        <v>1246</v>
      </c>
      <c r="J600" s="22" t="s">
        <v>1248</v>
      </c>
      <c r="K600" s="22" t="s">
        <v>1249</v>
      </c>
      <c r="L600" s="22" t="s">
        <v>1250</v>
      </c>
      <c r="M600" s="24" t="s">
        <v>50</v>
      </c>
      <c r="N600" s="25" t="s">
        <v>1250</v>
      </c>
      <c r="O600" s="25" t="s">
        <v>1251</v>
      </c>
      <c r="P600" s="26" t="s">
        <v>1252</v>
      </c>
      <c r="Q600" s="25"/>
      <c r="R600" s="26">
        <v>93401</v>
      </c>
      <c r="S600" s="31" t="s">
        <v>7595</v>
      </c>
      <c r="T600" s="27">
        <v>40745</v>
      </c>
    </row>
    <row r="601" spans="1:20" s="16" customFormat="1" ht="18.75" hidden="1" customHeight="1" x14ac:dyDescent="0.2">
      <c r="A601" s="146">
        <v>7447</v>
      </c>
      <c r="B601" s="24" t="s">
        <v>2093</v>
      </c>
      <c r="C601" s="129">
        <v>650359615</v>
      </c>
      <c r="D601" s="22" t="s">
        <v>1566</v>
      </c>
      <c r="E601" s="22" t="s">
        <v>2094</v>
      </c>
      <c r="F601" s="23" t="s">
        <v>2095</v>
      </c>
      <c r="G601" s="23" t="s">
        <v>2096</v>
      </c>
      <c r="H601" s="23" t="s">
        <v>2097</v>
      </c>
      <c r="I601" s="22" t="s">
        <v>2098</v>
      </c>
      <c r="J601" s="22" t="s">
        <v>2099</v>
      </c>
      <c r="K601" s="22" t="s">
        <v>2100</v>
      </c>
      <c r="L601" s="22" t="s">
        <v>2101</v>
      </c>
      <c r="M601" s="24" t="s">
        <v>50</v>
      </c>
      <c r="N601" s="25" t="s">
        <v>852</v>
      </c>
      <c r="O601" s="25"/>
      <c r="P601" s="26"/>
      <c r="Q601" s="25"/>
      <c r="R601" s="26">
        <v>93401</v>
      </c>
      <c r="S601" s="26" t="s">
        <v>2102</v>
      </c>
      <c r="T601" s="27">
        <v>40753</v>
      </c>
    </row>
    <row r="602" spans="1:20" s="16" customFormat="1" ht="18.75" hidden="1" customHeight="1" x14ac:dyDescent="0.2">
      <c r="A602" s="146">
        <v>7448</v>
      </c>
      <c r="B602" s="24" t="s">
        <v>744</v>
      </c>
      <c r="C602" s="129">
        <v>650333195</v>
      </c>
      <c r="D602" s="22" t="s">
        <v>81</v>
      </c>
      <c r="E602" s="22" t="s">
        <v>745</v>
      </c>
      <c r="F602" s="23" t="s">
        <v>746</v>
      </c>
      <c r="G602" s="23" t="s">
        <v>747</v>
      </c>
      <c r="H602" s="23" t="s">
        <v>748</v>
      </c>
      <c r="I602" s="22" t="s">
        <v>749</v>
      </c>
      <c r="J602" s="22" t="s">
        <v>750</v>
      </c>
      <c r="K602" s="22" t="s">
        <v>751</v>
      </c>
      <c r="L602" s="22" t="s">
        <v>753</v>
      </c>
      <c r="M602" s="24" t="s">
        <v>217</v>
      </c>
      <c r="N602" s="25" t="s">
        <v>501</v>
      </c>
      <c r="O602" s="25" t="s">
        <v>754</v>
      </c>
      <c r="P602" s="26" t="s">
        <v>752</v>
      </c>
      <c r="Q602" s="25"/>
      <c r="R602" s="26" t="s">
        <v>419</v>
      </c>
      <c r="S602" s="26" t="s">
        <v>755</v>
      </c>
      <c r="T602" s="27">
        <v>40771</v>
      </c>
    </row>
    <row r="603" spans="1:20" s="16" customFormat="1" ht="18.75" hidden="1" customHeight="1" x14ac:dyDescent="0.2">
      <c r="A603" s="146">
        <v>7449</v>
      </c>
      <c r="B603" s="24" t="s">
        <v>7191</v>
      </c>
      <c r="C603" s="129">
        <v>718283000</v>
      </c>
      <c r="D603" s="22" t="s">
        <v>4275</v>
      </c>
      <c r="E603" s="22" t="s">
        <v>4509</v>
      </c>
      <c r="F603" s="23" t="s">
        <v>4510</v>
      </c>
      <c r="G603" s="23" t="s">
        <v>4511</v>
      </c>
      <c r="H603" s="23" t="s">
        <v>7252</v>
      </c>
      <c r="I603" s="22" t="s">
        <v>4512</v>
      </c>
      <c r="J603" s="30" t="s">
        <v>7253</v>
      </c>
      <c r="K603" s="30" t="s">
        <v>7254</v>
      </c>
      <c r="L603" s="22" t="s">
        <v>4514</v>
      </c>
      <c r="M603" s="24" t="s">
        <v>50</v>
      </c>
      <c r="N603" s="25" t="s">
        <v>4516</v>
      </c>
      <c r="O603" s="25" t="s">
        <v>4515</v>
      </c>
      <c r="P603" s="26" t="s">
        <v>4513</v>
      </c>
      <c r="Q603" s="25"/>
      <c r="R603" s="26" t="s">
        <v>48</v>
      </c>
      <c r="S603" s="26" t="s">
        <v>4517</v>
      </c>
      <c r="T603" s="27">
        <v>37119</v>
      </c>
    </row>
    <row r="604" spans="1:20" s="16" customFormat="1" ht="18.75" hidden="1" customHeight="1" x14ac:dyDescent="0.2">
      <c r="A604" s="147">
        <v>7450</v>
      </c>
      <c r="B604" s="17" t="s">
        <v>3608</v>
      </c>
      <c r="C604" s="130">
        <v>692313003</v>
      </c>
      <c r="D604" s="15" t="s">
        <v>2854</v>
      </c>
      <c r="E604" s="15" t="s">
        <v>2871</v>
      </c>
      <c r="F604" s="14" t="s">
        <v>27</v>
      </c>
      <c r="G604" s="14" t="s">
        <v>2872</v>
      </c>
      <c r="H604" s="14" t="s">
        <v>29</v>
      </c>
      <c r="I604" s="15"/>
      <c r="J604" s="15"/>
      <c r="K604" s="15" t="s">
        <v>6414</v>
      </c>
      <c r="L604" s="15" t="s">
        <v>3609</v>
      </c>
      <c r="M604" s="17" t="s">
        <v>6166</v>
      </c>
      <c r="N604" s="18" t="s">
        <v>3610</v>
      </c>
      <c r="O604" s="18" t="s">
        <v>6415</v>
      </c>
      <c r="P604" s="19" t="s">
        <v>6416</v>
      </c>
      <c r="Q604" s="18"/>
      <c r="R604" s="19">
        <v>91001</v>
      </c>
      <c r="S604" s="19" t="s">
        <v>2875</v>
      </c>
      <c r="T604" s="20">
        <v>40683</v>
      </c>
    </row>
    <row r="605" spans="1:20" s="16" customFormat="1" ht="18.75" hidden="1" customHeight="1" x14ac:dyDescent="0.2">
      <c r="A605" s="147">
        <v>7451</v>
      </c>
      <c r="B605" s="17" t="s">
        <v>3959</v>
      </c>
      <c r="C605" s="130">
        <v>691408000</v>
      </c>
      <c r="D605" s="15" t="s">
        <v>3960</v>
      </c>
      <c r="E605" s="15" t="s">
        <v>2871</v>
      </c>
      <c r="F605" s="14" t="s">
        <v>27</v>
      </c>
      <c r="G605" s="14" t="s">
        <v>2872</v>
      </c>
      <c r="H605" s="14" t="s">
        <v>29</v>
      </c>
      <c r="I605" s="15"/>
      <c r="J605" s="15"/>
      <c r="K605" s="15" t="s">
        <v>3961</v>
      </c>
      <c r="L605" s="15" t="s">
        <v>6207</v>
      </c>
      <c r="M605" s="17" t="s">
        <v>6168</v>
      </c>
      <c r="N605" s="18" t="s">
        <v>3963</v>
      </c>
      <c r="O605" s="18" t="s">
        <v>6306</v>
      </c>
      <c r="P605" s="19" t="s">
        <v>3962</v>
      </c>
      <c r="Q605" s="18"/>
      <c r="R605" s="19">
        <v>91001</v>
      </c>
      <c r="S605" s="19" t="s">
        <v>2875</v>
      </c>
      <c r="T605" s="20">
        <v>40764</v>
      </c>
    </row>
    <row r="606" spans="1:20" s="16" customFormat="1" ht="18.75" hidden="1" customHeight="1" x14ac:dyDescent="0.2">
      <c r="A606" s="146">
        <v>7452</v>
      </c>
      <c r="B606" s="24" t="s">
        <v>5405</v>
      </c>
      <c r="C606" s="129">
        <v>650401387</v>
      </c>
      <c r="D606" s="22" t="s">
        <v>5354</v>
      </c>
      <c r="E606" s="22" t="s">
        <v>5406</v>
      </c>
      <c r="F606" s="29" t="s">
        <v>7633</v>
      </c>
      <c r="G606" s="23" t="s">
        <v>5366</v>
      </c>
      <c r="H606" s="29" t="s">
        <v>7634</v>
      </c>
      <c r="I606" s="22" t="s">
        <v>5367</v>
      </c>
      <c r="J606" s="30" t="s">
        <v>7635</v>
      </c>
      <c r="K606" s="30" t="s">
        <v>7637</v>
      </c>
      <c r="L606" s="22" t="s">
        <v>5407</v>
      </c>
      <c r="M606" s="24" t="s">
        <v>50</v>
      </c>
      <c r="N606" s="25" t="s">
        <v>5409</v>
      </c>
      <c r="O606" s="25" t="s">
        <v>5408</v>
      </c>
      <c r="P606" s="26"/>
      <c r="Q606" s="25"/>
      <c r="R606" s="26" t="s">
        <v>1217</v>
      </c>
      <c r="S606" s="31" t="s">
        <v>7636</v>
      </c>
      <c r="T606" s="27">
        <v>40793</v>
      </c>
    </row>
    <row r="607" spans="1:20" s="16" customFormat="1" ht="18.75" hidden="1" customHeight="1" x14ac:dyDescent="0.2">
      <c r="A607" s="146">
        <v>7453</v>
      </c>
      <c r="B607" s="24" t="s">
        <v>4335</v>
      </c>
      <c r="C607" s="129">
        <v>650363817</v>
      </c>
      <c r="D607" s="22" t="s">
        <v>4275</v>
      </c>
      <c r="E607" s="22" t="s">
        <v>4336</v>
      </c>
      <c r="F607" s="23" t="s">
        <v>4337</v>
      </c>
      <c r="G607" s="23" t="s">
        <v>4338</v>
      </c>
      <c r="H607" s="23" t="s">
        <v>4339</v>
      </c>
      <c r="I607" s="22" t="s">
        <v>4340</v>
      </c>
      <c r="J607" s="22" t="s">
        <v>139</v>
      </c>
      <c r="K607" s="22" t="s">
        <v>4341</v>
      </c>
      <c r="L607" s="22" t="s">
        <v>6211</v>
      </c>
      <c r="M607" s="24" t="s">
        <v>6168</v>
      </c>
      <c r="N607" s="25" t="s">
        <v>4342</v>
      </c>
      <c r="O607" s="25"/>
      <c r="P607" s="26"/>
      <c r="Q607" s="25"/>
      <c r="R607" s="26" t="s">
        <v>48</v>
      </c>
      <c r="S607" s="26" t="s">
        <v>4343</v>
      </c>
      <c r="T607" s="27">
        <v>40809</v>
      </c>
    </row>
    <row r="608" spans="1:20" s="16" customFormat="1" ht="18.75" hidden="1" customHeight="1" x14ac:dyDescent="0.2">
      <c r="A608" s="146">
        <v>7454</v>
      </c>
      <c r="B608" s="24" t="s">
        <v>2186</v>
      </c>
      <c r="C608" s="129">
        <v>650017552</v>
      </c>
      <c r="D608" s="22" t="s">
        <v>1566</v>
      </c>
      <c r="E608" s="22" t="s">
        <v>2187</v>
      </c>
      <c r="F608" s="22" t="s">
        <v>2188</v>
      </c>
      <c r="G608" s="23" t="s">
        <v>2189</v>
      </c>
      <c r="H608" s="23" t="s">
        <v>2190</v>
      </c>
      <c r="I608" s="22" t="s">
        <v>2191</v>
      </c>
      <c r="J608" s="22" t="s">
        <v>2192</v>
      </c>
      <c r="K608" s="22" t="s">
        <v>2193</v>
      </c>
      <c r="L608" s="22" t="s">
        <v>2194</v>
      </c>
      <c r="M608" s="24" t="s">
        <v>51</v>
      </c>
      <c r="N608" s="25" t="s">
        <v>2195</v>
      </c>
      <c r="O608" s="25"/>
      <c r="P608" s="26"/>
      <c r="Q608" s="25"/>
      <c r="R608" s="26">
        <v>93401</v>
      </c>
      <c r="S608" s="26" t="s">
        <v>2196</v>
      </c>
      <c r="T608" s="27">
        <v>40813</v>
      </c>
    </row>
    <row r="609" spans="1:20" s="16" customFormat="1" ht="18.75" hidden="1" customHeight="1" x14ac:dyDescent="0.2">
      <c r="A609" s="146">
        <v>7455</v>
      </c>
      <c r="B609" s="24" t="s">
        <v>4733</v>
      </c>
      <c r="C609" s="129">
        <v>650058909</v>
      </c>
      <c r="D609" s="22" t="s">
        <v>81</v>
      </c>
      <c r="E609" s="22" t="s">
        <v>4734</v>
      </c>
      <c r="F609" s="23" t="s">
        <v>6644</v>
      </c>
      <c r="G609" s="23" t="s">
        <v>4735</v>
      </c>
      <c r="H609" s="23" t="s">
        <v>6645</v>
      </c>
      <c r="I609" s="22" t="s">
        <v>708</v>
      </c>
      <c r="J609" s="22" t="s">
        <v>4736</v>
      </c>
      <c r="K609" s="22" t="s">
        <v>6646</v>
      </c>
      <c r="L609" s="22" t="s">
        <v>4737</v>
      </c>
      <c r="M609" s="24" t="s">
        <v>6167</v>
      </c>
      <c r="N609" s="25" t="s">
        <v>1938</v>
      </c>
      <c r="O609" s="25" t="s">
        <v>4738</v>
      </c>
      <c r="P609" s="26" t="s">
        <v>4739</v>
      </c>
      <c r="Q609" s="25"/>
      <c r="R609" s="26"/>
      <c r="S609" s="26" t="s">
        <v>6678</v>
      </c>
      <c r="T609" s="27">
        <v>40819</v>
      </c>
    </row>
    <row r="610" spans="1:20" s="16" customFormat="1" ht="18.75" hidden="1" customHeight="1" x14ac:dyDescent="0.2">
      <c r="A610" s="146">
        <v>7456</v>
      </c>
      <c r="B610" s="24" t="s">
        <v>5634</v>
      </c>
      <c r="C610" s="129">
        <v>650259718</v>
      </c>
      <c r="D610" s="22" t="s">
        <v>81</v>
      </c>
      <c r="E610" s="22" t="s">
        <v>5635</v>
      </c>
      <c r="F610" s="23" t="s">
        <v>5636</v>
      </c>
      <c r="G610" s="23" t="s">
        <v>5637</v>
      </c>
      <c r="H610" s="23" t="s">
        <v>5638</v>
      </c>
      <c r="I610" s="22" t="s">
        <v>5639</v>
      </c>
      <c r="J610" s="22" t="s">
        <v>5640</v>
      </c>
      <c r="K610" s="22" t="s">
        <v>5641</v>
      </c>
      <c r="L610" s="22" t="s">
        <v>5643</v>
      </c>
      <c r="M610" s="24" t="s">
        <v>50</v>
      </c>
      <c r="N610" s="25" t="s">
        <v>2130</v>
      </c>
      <c r="O610" s="25" t="s">
        <v>5644</v>
      </c>
      <c r="P610" s="26" t="s">
        <v>5642</v>
      </c>
      <c r="Q610" s="25"/>
      <c r="R610" s="26">
        <v>93401</v>
      </c>
      <c r="S610" s="26" t="s">
        <v>5645</v>
      </c>
      <c r="T610" s="27">
        <v>40829</v>
      </c>
    </row>
    <row r="611" spans="1:20" s="16" customFormat="1" ht="18.75" hidden="1" customHeight="1" x14ac:dyDescent="0.2">
      <c r="A611" s="146">
        <v>7457</v>
      </c>
      <c r="B611" s="24" t="s">
        <v>7523</v>
      </c>
      <c r="C611" s="129">
        <v>658798200</v>
      </c>
      <c r="D611" s="22" t="s">
        <v>81</v>
      </c>
      <c r="E611" s="22" t="s">
        <v>5682</v>
      </c>
      <c r="F611" s="29" t="s">
        <v>7524</v>
      </c>
      <c r="G611" s="23" t="s">
        <v>5683</v>
      </c>
      <c r="H611" s="23" t="s">
        <v>5684</v>
      </c>
      <c r="I611" s="22" t="s">
        <v>5686</v>
      </c>
      <c r="J611" s="22" t="s">
        <v>5687</v>
      </c>
      <c r="K611" s="30" t="s">
        <v>7726</v>
      </c>
      <c r="L611" s="30" t="s">
        <v>7525</v>
      </c>
      <c r="M611" s="24" t="s">
        <v>50</v>
      </c>
      <c r="N611" s="25" t="s">
        <v>5688</v>
      </c>
      <c r="O611" s="36" t="s">
        <v>7526</v>
      </c>
      <c r="P611" s="26" t="s">
        <v>5685</v>
      </c>
      <c r="Q611" s="25"/>
      <c r="R611" s="26" t="s">
        <v>139</v>
      </c>
      <c r="S611" s="31" t="s">
        <v>7537</v>
      </c>
      <c r="T611" s="27">
        <v>40849</v>
      </c>
    </row>
    <row r="612" spans="1:20" s="16" customFormat="1" ht="18.75" hidden="1" customHeight="1" x14ac:dyDescent="0.2">
      <c r="A612" s="147">
        <v>7458</v>
      </c>
      <c r="B612" s="17" t="s">
        <v>3638</v>
      </c>
      <c r="C612" s="130" t="s">
        <v>7843</v>
      </c>
      <c r="D612" s="15" t="s">
        <v>2854</v>
      </c>
      <c r="E612" s="15" t="s">
        <v>2871</v>
      </c>
      <c r="F612" s="14" t="s">
        <v>27</v>
      </c>
      <c r="G612" s="14" t="s">
        <v>2872</v>
      </c>
      <c r="H612" s="14" t="s">
        <v>29</v>
      </c>
      <c r="I612" s="15"/>
      <c r="J612" s="15"/>
      <c r="K612" s="15" t="s">
        <v>3639</v>
      </c>
      <c r="L612" s="15" t="s">
        <v>3640</v>
      </c>
      <c r="M612" s="17" t="s">
        <v>50</v>
      </c>
      <c r="N612" s="18" t="s">
        <v>2411</v>
      </c>
      <c r="O612" s="18" t="s">
        <v>3641</v>
      </c>
      <c r="P612" s="19"/>
      <c r="Q612" s="18"/>
      <c r="R612" s="19">
        <v>91001</v>
      </c>
      <c r="S612" s="19" t="s">
        <v>3642</v>
      </c>
      <c r="T612" s="20">
        <v>40875</v>
      </c>
    </row>
    <row r="613" spans="1:20" s="16" customFormat="1" ht="18.75" hidden="1" customHeight="1" x14ac:dyDescent="0.2">
      <c r="A613" s="147">
        <v>7459</v>
      </c>
      <c r="B613" s="17" t="s">
        <v>6461</v>
      </c>
      <c r="C613" s="130">
        <v>650447174</v>
      </c>
      <c r="D613" s="15" t="s">
        <v>53</v>
      </c>
      <c r="E613" s="15" t="s">
        <v>565</v>
      </c>
      <c r="F613" s="14" t="s">
        <v>7628</v>
      </c>
      <c r="G613" s="14" t="s">
        <v>566</v>
      </c>
      <c r="H613" s="14" t="s">
        <v>7629</v>
      </c>
      <c r="I613" s="15" t="s">
        <v>567</v>
      </c>
      <c r="J613" s="15" t="s">
        <v>6692</v>
      </c>
      <c r="K613" s="15" t="s">
        <v>568</v>
      </c>
      <c r="L613" s="15" t="s">
        <v>6462</v>
      </c>
      <c r="M613" s="17" t="s">
        <v>6167</v>
      </c>
      <c r="N613" s="18" t="s">
        <v>569</v>
      </c>
      <c r="O613" s="18" t="s">
        <v>6463</v>
      </c>
      <c r="P613" s="19" t="s">
        <v>7630</v>
      </c>
      <c r="Q613" s="18"/>
      <c r="R613" s="19" t="s">
        <v>419</v>
      </c>
      <c r="S613" s="19" t="s">
        <v>7646</v>
      </c>
      <c r="T613" s="20">
        <v>40882</v>
      </c>
    </row>
    <row r="614" spans="1:20" s="16" customFormat="1" ht="18.75" hidden="1" customHeight="1" x14ac:dyDescent="0.2">
      <c r="A614" s="146">
        <v>7460</v>
      </c>
      <c r="B614" s="24" t="s">
        <v>4131</v>
      </c>
      <c r="C614" s="129">
        <v>690504006</v>
      </c>
      <c r="D614" s="22" t="s">
        <v>2854</v>
      </c>
      <c r="E614" s="22" t="s">
        <v>2871</v>
      </c>
      <c r="F614" s="23" t="s">
        <v>27</v>
      </c>
      <c r="G614" s="23" t="s">
        <v>2872</v>
      </c>
      <c r="H614" s="23" t="s">
        <v>29</v>
      </c>
      <c r="I614" s="22"/>
      <c r="J614" s="22"/>
      <c r="K614" s="22" t="s">
        <v>4132</v>
      </c>
      <c r="L614" s="22" t="s">
        <v>4133</v>
      </c>
      <c r="M614" s="24" t="s">
        <v>630</v>
      </c>
      <c r="N614" s="25" t="s">
        <v>4135</v>
      </c>
      <c r="O614" s="25" t="s">
        <v>4134</v>
      </c>
      <c r="P614" s="26"/>
      <c r="Q614" s="25"/>
      <c r="R614" s="26">
        <v>91001</v>
      </c>
      <c r="S614" s="26" t="s">
        <v>2875</v>
      </c>
      <c r="T614" s="27">
        <v>40884</v>
      </c>
    </row>
    <row r="615" spans="1:20" s="16" customFormat="1" ht="18.75" hidden="1" customHeight="1" x14ac:dyDescent="0.2">
      <c r="A615" s="146">
        <v>7461</v>
      </c>
      <c r="B615" s="24" t="s">
        <v>410</v>
      </c>
      <c r="C615" s="129">
        <v>650413296</v>
      </c>
      <c r="D615" s="22" t="s">
        <v>81</v>
      </c>
      <c r="E615" s="22" t="s">
        <v>411</v>
      </c>
      <c r="F615" s="23" t="s">
        <v>412</v>
      </c>
      <c r="G615" s="23" t="s">
        <v>413</v>
      </c>
      <c r="H615" s="23" t="s">
        <v>414</v>
      </c>
      <c r="I615" s="22" t="s">
        <v>415</v>
      </c>
      <c r="J615" s="22" t="s">
        <v>139</v>
      </c>
      <c r="K615" s="22" t="s">
        <v>416</v>
      </c>
      <c r="L615" s="22" t="s">
        <v>417</v>
      </c>
      <c r="M615" s="24" t="s">
        <v>630</v>
      </c>
      <c r="N615" s="25" t="s">
        <v>418</v>
      </c>
      <c r="O615" s="25"/>
      <c r="P615" s="26"/>
      <c r="Q615" s="25"/>
      <c r="R615" s="26" t="s">
        <v>419</v>
      </c>
      <c r="S615" s="26" t="s">
        <v>420</v>
      </c>
      <c r="T615" s="27">
        <v>40910</v>
      </c>
    </row>
    <row r="616" spans="1:20" s="16" customFormat="1" ht="18.75" hidden="1" customHeight="1" x14ac:dyDescent="0.2">
      <c r="A616" s="146">
        <v>7462</v>
      </c>
      <c r="B616" s="24" t="s">
        <v>7798</v>
      </c>
      <c r="C616" s="129">
        <v>650213203</v>
      </c>
      <c r="D616" s="22" t="s">
        <v>81</v>
      </c>
      <c r="E616" s="22" t="s">
        <v>636</v>
      </c>
      <c r="F616" s="23" t="s">
        <v>5649</v>
      </c>
      <c r="G616" s="23" t="s">
        <v>637</v>
      </c>
      <c r="H616" s="23" t="s">
        <v>5650</v>
      </c>
      <c r="I616" s="22" t="s">
        <v>5651</v>
      </c>
      <c r="J616" s="22" t="s">
        <v>5652</v>
      </c>
      <c r="K616" s="22" t="s">
        <v>5653</v>
      </c>
      <c r="L616" s="22" t="s">
        <v>5654</v>
      </c>
      <c r="M616" s="24" t="s">
        <v>6171</v>
      </c>
      <c r="N616" s="25" t="s">
        <v>638</v>
      </c>
      <c r="O616" s="25"/>
      <c r="P616" s="26"/>
      <c r="Q616" s="25"/>
      <c r="R616" s="26" t="s">
        <v>419</v>
      </c>
      <c r="S616" s="31" t="s">
        <v>6991</v>
      </c>
      <c r="T616" s="27">
        <v>43174</v>
      </c>
    </row>
    <row r="617" spans="1:20" s="16" customFormat="1" ht="18.75" hidden="1" customHeight="1" x14ac:dyDescent="0.2">
      <c r="A617" s="146">
        <v>7463</v>
      </c>
      <c r="B617" s="24" t="s">
        <v>1206</v>
      </c>
      <c r="C617" s="129">
        <v>714555006</v>
      </c>
      <c r="D617" s="22" t="s">
        <v>81</v>
      </c>
      <c r="E617" s="22" t="s">
        <v>1207</v>
      </c>
      <c r="F617" s="29" t="s">
        <v>7407</v>
      </c>
      <c r="G617" s="23" t="s">
        <v>1208</v>
      </c>
      <c r="H617" s="29" t="s">
        <v>7408</v>
      </c>
      <c r="I617" s="22" t="s">
        <v>7409</v>
      </c>
      <c r="J617" s="30" t="s">
        <v>7418</v>
      </c>
      <c r="K617" s="30" t="s">
        <v>7419</v>
      </c>
      <c r="L617" s="22" t="s">
        <v>1209</v>
      </c>
      <c r="M617" s="24" t="s">
        <v>50</v>
      </c>
      <c r="N617" s="25" t="s">
        <v>1210</v>
      </c>
      <c r="O617" s="25">
        <v>3604100</v>
      </c>
      <c r="P617" s="60" t="s">
        <v>7410</v>
      </c>
      <c r="Q617" s="25"/>
      <c r="R617" s="26">
        <v>93401</v>
      </c>
      <c r="S617" s="31" t="s">
        <v>7411</v>
      </c>
      <c r="T617" s="27">
        <v>41012</v>
      </c>
    </row>
    <row r="618" spans="1:20" s="16" customFormat="1" ht="18.75" hidden="1" customHeight="1" x14ac:dyDescent="0.2">
      <c r="A618" s="146">
        <v>7464</v>
      </c>
      <c r="B618" s="24" t="s">
        <v>4692</v>
      </c>
      <c r="C618" s="129">
        <v>650515056</v>
      </c>
      <c r="D618" s="22" t="s">
        <v>4275</v>
      </c>
      <c r="E618" s="22" t="s">
        <v>4693</v>
      </c>
      <c r="F618" s="23" t="s">
        <v>4694</v>
      </c>
      <c r="G618" s="23" t="s">
        <v>4695</v>
      </c>
      <c r="H618" s="23" t="s">
        <v>4696</v>
      </c>
      <c r="I618" s="22" t="s">
        <v>4697</v>
      </c>
      <c r="J618" s="22" t="s">
        <v>4698</v>
      </c>
      <c r="K618" s="22" t="s">
        <v>4699</v>
      </c>
      <c r="L618" s="22" t="s">
        <v>4700</v>
      </c>
      <c r="M618" s="24" t="s">
        <v>6172</v>
      </c>
      <c r="N618" s="25" t="s">
        <v>1113</v>
      </c>
      <c r="O618" s="25" t="s">
        <v>4701</v>
      </c>
      <c r="P618" s="26"/>
      <c r="Q618" s="25"/>
      <c r="R618" s="26" t="s">
        <v>48</v>
      </c>
      <c r="S618" s="26" t="s">
        <v>794</v>
      </c>
      <c r="T618" s="27">
        <v>41047</v>
      </c>
    </row>
    <row r="619" spans="1:20" s="16" customFormat="1" ht="18.75" hidden="1" customHeight="1" x14ac:dyDescent="0.2">
      <c r="A619" s="147">
        <v>7465</v>
      </c>
      <c r="B619" s="17" t="s">
        <v>6826</v>
      </c>
      <c r="C619" s="130">
        <v>706427007</v>
      </c>
      <c r="D619" s="15" t="s">
        <v>1750</v>
      </c>
      <c r="E619" s="15" t="s">
        <v>1751</v>
      </c>
      <c r="F619" s="14" t="s">
        <v>7329</v>
      </c>
      <c r="G619" s="14" t="s">
        <v>1752</v>
      </c>
      <c r="H619" s="14" t="s">
        <v>7330</v>
      </c>
      <c r="I619" s="15" t="s">
        <v>7331</v>
      </c>
      <c r="J619" s="15" t="s">
        <v>7332</v>
      </c>
      <c r="K619" s="15" t="s">
        <v>7333</v>
      </c>
      <c r="L619" s="15" t="s">
        <v>1753</v>
      </c>
      <c r="M619" s="17" t="s">
        <v>50</v>
      </c>
      <c r="N619" s="18" t="s">
        <v>1755</v>
      </c>
      <c r="O619" s="18" t="s">
        <v>1754</v>
      </c>
      <c r="P619" s="19"/>
      <c r="Q619" s="18"/>
      <c r="R619" s="19">
        <v>93401</v>
      </c>
      <c r="S619" s="15" t="s">
        <v>7345</v>
      </c>
      <c r="T619" s="20">
        <v>41113</v>
      </c>
    </row>
    <row r="620" spans="1:20" s="16" customFormat="1" ht="18.75" hidden="1" customHeight="1" x14ac:dyDescent="0.2">
      <c r="A620" s="146">
        <v>7466</v>
      </c>
      <c r="B620" s="24" t="s">
        <v>5257</v>
      </c>
      <c r="C620" s="129">
        <v>650460731</v>
      </c>
      <c r="D620" s="22" t="s">
        <v>53</v>
      </c>
      <c r="E620" s="22" t="s">
        <v>5258</v>
      </c>
      <c r="F620" s="23" t="s">
        <v>5259</v>
      </c>
      <c r="G620" s="23" t="s">
        <v>5037</v>
      </c>
      <c r="H620" s="23" t="s">
        <v>5260</v>
      </c>
      <c r="I620" s="22" t="s">
        <v>5261</v>
      </c>
      <c r="J620" s="22" t="s">
        <v>5262</v>
      </c>
      <c r="K620" s="22" t="s">
        <v>5263</v>
      </c>
      <c r="L620" s="28" t="s">
        <v>5264</v>
      </c>
      <c r="M620" s="24" t="s">
        <v>50</v>
      </c>
      <c r="N620" s="25" t="s">
        <v>1840</v>
      </c>
      <c r="O620" s="25"/>
      <c r="P620" s="26"/>
      <c r="Q620" s="25"/>
      <c r="R620" s="26" t="s">
        <v>4158</v>
      </c>
      <c r="S620" s="26" t="s">
        <v>5265</v>
      </c>
      <c r="T620" s="27">
        <v>41150</v>
      </c>
    </row>
    <row r="621" spans="1:20" s="16" customFormat="1" ht="18.75" hidden="1" customHeight="1" x14ac:dyDescent="0.2">
      <c r="A621" s="146">
        <v>7467</v>
      </c>
      <c r="B621" s="24" t="s">
        <v>1727</v>
      </c>
      <c r="C621" s="129">
        <v>752181004</v>
      </c>
      <c r="D621" s="22" t="s">
        <v>1579</v>
      </c>
      <c r="E621" s="22" t="s">
        <v>1728</v>
      </c>
      <c r="F621" s="23" t="s">
        <v>1729</v>
      </c>
      <c r="G621" s="23" t="s">
        <v>1730</v>
      </c>
      <c r="H621" s="23" t="s">
        <v>1731</v>
      </c>
      <c r="I621" s="22" t="s">
        <v>1732</v>
      </c>
      <c r="J621" s="22" t="s">
        <v>1733</v>
      </c>
      <c r="K621" s="22" t="s">
        <v>1734</v>
      </c>
      <c r="L621" s="22" t="s">
        <v>1735</v>
      </c>
      <c r="M621" s="24" t="s">
        <v>344</v>
      </c>
      <c r="N621" s="25" t="s">
        <v>1736</v>
      </c>
      <c r="O621" s="25" t="s">
        <v>1737</v>
      </c>
      <c r="P621" s="26" t="s">
        <v>1738</v>
      </c>
      <c r="Q621" s="25"/>
      <c r="R621" s="26" t="s">
        <v>48</v>
      </c>
      <c r="S621" s="26" t="s">
        <v>794</v>
      </c>
      <c r="T621" s="27">
        <v>41234</v>
      </c>
    </row>
    <row r="622" spans="1:20" s="16" customFormat="1" ht="18.75" hidden="1" customHeight="1" x14ac:dyDescent="0.2">
      <c r="A622" s="146">
        <v>7468</v>
      </c>
      <c r="B622" s="24" t="s">
        <v>6081</v>
      </c>
      <c r="C622" s="129">
        <v>650559592</v>
      </c>
      <c r="D622" s="22" t="s">
        <v>53</v>
      </c>
      <c r="E622" s="22" t="s">
        <v>6082</v>
      </c>
      <c r="F622" s="23" t="s">
        <v>6083</v>
      </c>
      <c r="G622" s="23" t="s">
        <v>5037</v>
      </c>
      <c r="H622" s="23" t="s">
        <v>6084</v>
      </c>
      <c r="I622" s="22" t="s">
        <v>6085</v>
      </c>
      <c r="J622" s="22" t="s">
        <v>6086</v>
      </c>
      <c r="K622" s="22" t="s">
        <v>6087</v>
      </c>
      <c r="L622" s="22" t="s">
        <v>6088</v>
      </c>
      <c r="M622" s="24" t="s">
        <v>630</v>
      </c>
      <c r="N622" s="25" t="s">
        <v>462</v>
      </c>
      <c r="O622" s="25">
        <v>2584644</v>
      </c>
      <c r="P622" s="114" t="s">
        <v>6089</v>
      </c>
      <c r="Q622" s="25"/>
      <c r="R622" s="26" t="s">
        <v>4158</v>
      </c>
      <c r="S622" s="26" t="s">
        <v>6090</v>
      </c>
      <c r="T622" s="27">
        <v>41234</v>
      </c>
    </row>
    <row r="623" spans="1:20" s="16" customFormat="1" ht="18.75" hidden="1" customHeight="1" x14ac:dyDescent="0.2">
      <c r="A623" s="146">
        <v>7469</v>
      </c>
      <c r="B623" s="24" t="s">
        <v>4518</v>
      </c>
      <c r="C623" s="129">
        <v>657699209</v>
      </c>
      <c r="D623" s="22" t="s">
        <v>4275</v>
      </c>
      <c r="E623" s="22" t="s">
        <v>4519</v>
      </c>
      <c r="F623" s="23" t="s">
        <v>4520</v>
      </c>
      <c r="G623" s="23" t="s">
        <v>4521</v>
      </c>
      <c r="H623" s="23" t="s">
        <v>4522</v>
      </c>
      <c r="I623" s="22" t="s">
        <v>4523</v>
      </c>
      <c r="J623" s="22" t="s">
        <v>4524</v>
      </c>
      <c r="K623" s="22" t="s">
        <v>4525</v>
      </c>
      <c r="L623" s="22" t="s">
        <v>4526</v>
      </c>
      <c r="M623" s="24" t="s">
        <v>630</v>
      </c>
      <c r="N623" s="25" t="s">
        <v>793</v>
      </c>
      <c r="O623" s="25" t="s">
        <v>4527</v>
      </c>
      <c r="P623" s="26"/>
      <c r="Q623" s="25"/>
      <c r="R623" s="26" t="s">
        <v>48</v>
      </c>
      <c r="S623" s="26" t="s">
        <v>794</v>
      </c>
      <c r="T623" s="27">
        <v>41288</v>
      </c>
    </row>
    <row r="624" spans="1:20" s="16" customFormat="1" ht="18.75" hidden="1" customHeight="1" x14ac:dyDescent="0.2">
      <c r="A624" s="146">
        <v>7470</v>
      </c>
      <c r="B624" s="24" t="s">
        <v>5246</v>
      </c>
      <c r="C624" s="129">
        <v>650228723</v>
      </c>
      <c r="D624" s="22" t="s">
        <v>53</v>
      </c>
      <c r="E624" s="22" t="s">
        <v>5247</v>
      </c>
      <c r="F624" s="23" t="s">
        <v>5248</v>
      </c>
      <c r="G624" s="23" t="s">
        <v>5249</v>
      </c>
      <c r="H624" s="23" t="s">
        <v>5250</v>
      </c>
      <c r="I624" s="22" t="s">
        <v>5251</v>
      </c>
      <c r="J624" s="22" t="s">
        <v>5252</v>
      </c>
      <c r="K624" s="22" t="s">
        <v>5253</v>
      </c>
      <c r="L624" s="22" t="s">
        <v>5254</v>
      </c>
      <c r="M624" s="24" t="s">
        <v>50</v>
      </c>
      <c r="N624" s="25" t="s">
        <v>5255</v>
      </c>
      <c r="O624" s="25"/>
      <c r="P624" s="26"/>
      <c r="Q624" s="25"/>
      <c r="R624" s="26" t="s">
        <v>419</v>
      </c>
      <c r="S624" s="26" t="s">
        <v>5256</v>
      </c>
      <c r="T624" s="27">
        <v>41295</v>
      </c>
    </row>
    <row r="625" spans="1:20" s="16" customFormat="1" ht="18.75" hidden="1" customHeight="1" x14ac:dyDescent="0.2">
      <c r="A625" s="146">
        <v>7471</v>
      </c>
      <c r="B625" s="24" t="s">
        <v>1090</v>
      </c>
      <c r="C625" s="129">
        <v>759442504</v>
      </c>
      <c r="D625" s="22" t="s">
        <v>81</v>
      </c>
      <c r="E625" s="22" t="s">
        <v>1092</v>
      </c>
      <c r="F625" s="23" t="s">
        <v>1093</v>
      </c>
      <c r="G625" s="23" t="s">
        <v>1091</v>
      </c>
      <c r="H625" s="23" t="s">
        <v>1094</v>
      </c>
      <c r="I625" s="22" t="s">
        <v>1095</v>
      </c>
      <c r="J625" s="22" t="s">
        <v>139</v>
      </c>
      <c r="K625" s="22" t="s">
        <v>1096</v>
      </c>
      <c r="L625" s="22" t="s">
        <v>1097</v>
      </c>
      <c r="M625" s="24" t="s">
        <v>50</v>
      </c>
      <c r="N625" s="25" t="s">
        <v>1098</v>
      </c>
      <c r="O625" s="25"/>
      <c r="P625" s="26"/>
      <c r="Q625" s="25"/>
      <c r="R625" s="26" t="s">
        <v>419</v>
      </c>
      <c r="S625" s="26" t="s">
        <v>1099</v>
      </c>
      <c r="T625" s="27">
        <v>41323</v>
      </c>
    </row>
    <row r="626" spans="1:20" s="16" customFormat="1" ht="18.75" hidden="1" customHeight="1" x14ac:dyDescent="0.2">
      <c r="A626" s="146">
        <v>7472</v>
      </c>
      <c r="B626" s="24" t="s">
        <v>5551</v>
      </c>
      <c r="C626" s="129">
        <v>650876008</v>
      </c>
      <c r="D626" s="22" t="s">
        <v>53</v>
      </c>
      <c r="E626" s="22" t="s">
        <v>5552</v>
      </c>
      <c r="F626" s="23" t="s">
        <v>5553</v>
      </c>
      <c r="G626" s="23" t="s">
        <v>5037</v>
      </c>
      <c r="H626" s="23" t="s">
        <v>5554</v>
      </c>
      <c r="I626" s="22" t="s">
        <v>5555</v>
      </c>
      <c r="J626" s="22" t="s">
        <v>5556</v>
      </c>
      <c r="K626" s="22" t="s">
        <v>5557</v>
      </c>
      <c r="L626" s="22" t="s">
        <v>5559</v>
      </c>
      <c r="M626" s="24" t="s">
        <v>6167</v>
      </c>
      <c r="N626" s="25" t="s">
        <v>62</v>
      </c>
      <c r="O626" s="25" t="s">
        <v>5560</v>
      </c>
      <c r="P626" s="38" t="s">
        <v>5558</v>
      </c>
      <c r="Q626" s="25"/>
      <c r="R626" s="26" t="s">
        <v>969</v>
      </c>
      <c r="S626" s="26" t="s">
        <v>5561</v>
      </c>
      <c r="T626" s="27">
        <v>41338</v>
      </c>
    </row>
    <row r="627" spans="1:20" s="16" customFormat="1" ht="18.75" hidden="1" customHeight="1" x14ac:dyDescent="0.2">
      <c r="A627" s="147">
        <v>7473</v>
      </c>
      <c r="B627" s="17" t="s">
        <v>1803</v>
      </c>
      <c r="C627" s="130">
        <v>650587340</v>
      </c>
      <c r="D627" s="15" t="s">
        <v>1566</v>
      </c>
      <c r="E627" s="15" t="s">
        <v>1804</v>
      </c>
      <c r="F627" s="14" t="s">
        <v>7700</v>
      </c>
      <c r="G627" s="14" t="s">
        <v>1805</v>
      </c>
      <c r="H627" s="14" t="s">
        <v>7701</v>
      </c>
      <c r="I627" s="15" t="s">
        <v>1806</v>
      </c>
      <c r="J627" s="15" t="s">
        <v>7702</v>
      </c>
      <c r="K627" s="15" t="s">
        <v>1807</v>
      </c>
      <c r="L627" s="15" t="s">
        <v>8196</v>
      </c>
      <c r="M627" s="17" t="s">
        <v>51</v>
      </c>
      <c r="N627" s="18" t="s">
        <v>1430</v>
      </c>
      <c r="O627" s="18"/>
      <c r="P627" s="19" t="s">
        <v>1808</v>
      </c>
      <c r="Q627" s="18"/>
      <c r="R627" s="19">
        <v>93401</v>
      </c>
      <c r="S627" s="19" t="s">
        <v>7691</v>
      </c>
      <c r="T627" s="20">
        <v>41340</v>
      </c>
    </row>
    <row r="628" spans="1:20" s="16" customFormat="1" ht="18.75" hidden="1" customHeight="1" x14ac:dyDescent="0.2">
      <c r="A628" s="146">
        <v>7474</v>
      </c>
      <c r="B628" s="24" t="s">
        <v>781</v>
      </c>
      <c r="C628" s="129">
        <v>650613848</v>
      </c>
      <c r="D628" s="22" t="s">
        <v>782</v>
      </c>
      <c r="E628" s="22" t="s">
        <v>783</v>
      </c>
      <c r="F628" s="23" t="s">
        <v>784</v>
      </c>
      <c r="G628" s="23" t="s">
        <v>785</v>
      </c>
      <c r="H628" s="23" t="s">
        <v>786</v>
      </c>
      <c r="I628" s="22" t="s">
        <v>787</v>
      </c>
      <c r="J628" s="22" t="s">
        <v>788</v>
      </c>
      <c r="K628" s="22" t="s">
        <v>789</v>
      </c>
      <c r="L628" s="22" t="s">
        <v>791</v>
      </c>
      <c r="M628" s="24" t="s">
        <v>630</v>
      </c>
      <c r="N628" s="25" t="s">
        <v>793</v>
      </c>
      <c r="O628" s="25" t="s">
        <v>792</v>
      </c>
      <c r="P628" s="26" t="s">
        <v>790</v>
      </c>
      <c r="Q628" s="25"/>
      <c r="R628" s="26" t="s">
        <v>48</v>
      </c>
      <c r="S628" s="26" t="s">
        <v>794</v>
      </c>
      <c r="T628" s="27">
        <v>41353</v>
      </c>
    </row>
    <row r="629" spans="1:20" s="16" customFormat="1" ht="18.75" hidden="1" customHeight="1" x14ac:dyDescent="0.2">
      <c r="A629" s="147">
        <v>7475</v>
      </c>
      <c r="B629" s="17" t="s">
        <v>4004</v>
      </c>
      <c r="C629" s="130">
        <v>690701006</v>
      </c>
      <c r="D629" s="15" t="s">
        <v>2854</v>
      </c>
      <c r="E629" s="15" t="s">
        <v>2871</v>
      </c>
      <c r="F629" s="14" t="s">
        <v>27</v>
      </c>
      <c r="G629" s="14" t="s">
        <v>2872</v>
      </c>
      <c r="H629" s="14" t="s">
        <v>29</v>
      </c>
      <c r="I629" s="15"/>
      <c r="J629" s="15"/>
      <c r="K629" s="15" t="s">
        <v>4005</v>
      </c>
      <c r="L629" s="15" t="s">
        <v>4007</v>
      </c>
      <c r="M629" s="17" t="s">
        <v>50</v>
      </c>
      <c r="N629" s="18" t="s">
        <v>730</v>
      </c>
      <c r="O629" s="18" t="s">
        <v>4008</v>
      </c>
      <c r="P629" s="19" t="s">
        <v>4006</v>
      </c>
      <c r="Q629" s="18"/>
      <c r="R629" s="19">
        <v>91001</v>
      </c>
      <c r="S629" s="19" t="s">
        <v>2887</v>
      </c>
      <c r="T629" s="20">
        <v>41361</v>
      </c>
    </row>
    <row r="630" spans="1:20" s="16" customFormat="1" ht="18.75" hidden="1" customHeight="1" x14ac:dyDescent="0.2">
      <c r="A630" s="147">
        <v>5070</v>
      </c>
      <c r="B630" s="17" t="s">
        <v>3100</v>
      </c>
      <c r="C630" s="130">
        <v>690411008</v>
      </c>
      <c r="D630" s="15" t="s">
        <v>2854</v>
      </c>
      <c r="E630" s="15" t="s">
        <v>2871</v>
      </c>
      <c r="F630" s="14" t="s">
        <v>27</v>
      </c>
      <c r="G630" s="14" t="s">
        <v>2872</v>
      </c>
      <c r="H630" s="14" t="s">
        <v>29</v>
      </c>
      <c r="I630" s="15"/>
      <c r="J630" s="15"/>
      <c r="K630" s="15" t="s">
        <v>3101</v>
      </c>
      <c r="L630" s="15" t="s">
        <v>3102</v>
      </c>
      <c r="M630" s="17" t="s">
        <v>6169</v>
      </c>
      <c r="N630" s="18" t="s">
        <v>3104</v>
      </c>
      <c r="O630" s="18" t="s">
        <v>3103</v>
      </c>
      <c r="P630" s="19"/>
      <c r="Q630" s="18"/>
      <c r="R630" s="19">
        <v>91001</v>
      </c>
      <c r="S630" s="19" t="s">
        <v>2887</v>
      </c>
      <c r="T630" s="20">
        <v>41394</v>
      </c>
    </row>
    <row r="631" spans="1:20" s="16" customFormat="1" ht="18.75" hidden="1" customHeight="1" x14ac:dyDescent="0.2">
      <c r="A631" s="146">
        <v>7477</v>
      </c>
      <c r="B631" s="24" t="s">
        <v>2615</v>
      </c>
      <c r="C631" s="129">
        <v>650634667</v>
      </c>
      <c r="D631" s="22" t="s">
        <v>1566</v>
      </c>
      <c r="E631" s="22" t="s">
        <v>2616</v>
      </c>
      <c r="F631" s="23" t="s">
        <v>2617</v>
      </c>
      <c r="G631" s="23" t="s">
        <v>2618</v>
      </c>
      <c r="H631" s="23" t="s">
        <v>2619</v>
      </c>
      <c r="I631" s="22" t="s">
        <v>2620</v>
      </c>
      <c r="J631" s="22"/>
      <c r="K631" s="22" t="s">
        <v>2621</v>
      </c>
      <c r="L631" s="24" t="s">
        <v>2623</v>
      </c>
      <c r="M631" s="24" t="s">
        <v>50</v>
      </c>
      <c r="N631" s="25" t="s">
        <v>2622</v>
      </c>
      <c r="O631" s="25" t="s">
        <v>2624</v>
      </c>
      <c r="P631" s="26" t="s">
        <v>2625</v>
      </c>
      <c r="Q631" s="25"/>
      <c r="R631" s="26">
        <v>93401</v>
      </c>
      <c r="S631" s="26" t="s">
        <v>2626</v>
      </c>
      <c r="T631" s="27">
        <v>41396</v>
      </c>
    </row>
    <row r="632" spans="1:20" s="16" customFormat="1" ht="18.75" hidden="1" customHeight="1" x14ac:dyDescent="0.2">
      <c r="A632" s="146">
        <v>7478</v>
      </c>
      <c r="B632" s="24" t="s">
        <v>2576</v>
      </c>
      <c r="C632" s="129">
        <v>650450957</v>
      </c>
      <c r="D632" s="22" t="s">
        <v>2577</v>
      </c>
      <c r="E632" s="22" t="s">
        <v>2578</v>
      </c>
      <c r="F632" s="29" t="s">
        <v>7656</v>
      </c>
      <c r="G632" s="23" t="s">
        <v>2579</v>
      </c>
      <c r="H632" s="29" t="s">
        <v>8209</v>
      </c>
      <c r="I632" s="22" t="s">
        <v>2580</v>
      </c>
      <c r="J632" s="30" t="s">
        <v>8210</v>
      </c>
      <c r="K632" s="30" t="s">
        <v>7725</v>
      </c>
      <c r="L632" s="22" t="s">
        <v>6277</v>
      </c>
      <c r="M632" s="24" t="s">
        <v>50</v>
      </c>
      <c r="N632" s="25" t="s">
        <v>2417</v>
      </c>
      <c r="O632" s="25" t="s">
        <v>6278</v>
      </c>
      <c r="P632" s="26" t="s">
        <v>6279</v>
      </c>
      <c r="Q632" s="25"/>
      <c r="R632" s="26" t="s">
        <v>419</v>
      </c>
      <c r="S632" s="31" t="s">
        <v>8211</v>
      </c>
      <c r="T632" s="27">
        <v>41411</v>
      </c>
    </row>
    <row r="633" spans="1:20" s="16" customFormat="1" ht="18.75" hidden="1" customHeight="1" x14ac:dyDescent="0.2">
      <c r="A633" s="146">
        <v>7479</v>
      </c>
      <c r="B633" s="24" t="s">
        <v>756</v>
      </c>
      <c r="C633" s="129">
        <v>650662539</v>
      </c>
      <c r="D633" s="22" t="s">
        <v>405</v>
      </c>
      <c r="E633" s="22" t="s">
        <v>757</v>
      </c>
      <c r="F633" s="23" t="s">
        <v>758</v>
      </c>
      <c r="G633" s="23" t="s">
        <v>759</v>
      </c>
      <c r="H633" s="23" t="s">
        <v>760</v>
      </c>
      <c r="I633" s="22" t="s">
        <v>761</v>
      </c>
      <c r="J633" s="22" t="s">
        <v>762</v>
      </c>
      <c r="K633" s="22" t="s">
        <v>763</v>
      </c>
      <c r="L633" s="22" t="s">
        <v>765</v>
      </c>
      <c r="M633" s="24" t="s">
        <v>630</v>
      </c>
      <c r="N633" s="25" t="s">
        <v>767</v>
      </c>
      <c r="O633" s="25" t="s">
        <v>766</v>
      </c>
      <c r="P633" s="115" t="s">
        <v>764</v>
      </c>
      <c r="Q633" s="25"/>
      <c r="R633" s="26" t="s">
        <v>92</v>
      </c>
      <c r="S633" s="26" t="s">
        <v>768</v>
      </c>
      <c r="T633" s="27">
        <v>41436</v>
      </c>
    </row>
    <row r="634" spans="1:20" s="16" customFormat="1" ht="18.75" hidden="1" customHeight="1" x14ac:dyDescent="0.2">
      <c r="A634" s="147">
        <v>7480</v>
      </c>
      <c r="B634" s="17" t="s">
        <v>3162</v>
      </c>
      <c r="C634" s="130">
        <v>691602001</v>
      </c>
      <c r="D634" s="15" t="s">
        <v>2854</v>
      </c>
      <c r="E634" s="15" t="s">
        <v>2871</v>
      </c>
      <c r="F634" s="14" t="s">
        <v>27</v>
      </c>
      <c r="G634" s="14" t="s">
        <v>2872</v>
      </c>
      <c r="H634" s="14" t="s">
        <v>29</v>
      </c>
      <c r="I634" s="15"/>
      <c r="J634" s="15"/>
      <c r="K634" s="15" t="s">
        <v>3163</v>
      </c>
      <c r="L634" s="15" t="s">
        <v>3164</v>
      </c>
      <c r="M634" s="17" t="s">
        <v>344</v>
      </c>
      <c r="N634" s="18" t="s">
        <v>3166</v>
      </c>
      <c r="O634" s="18" t="s">
        <v>3165</v>
      </c>
      <c r="P634" s="19" t="s">
        <v>6324</v>
      </c>
      <c r="Q634" s="18"/>
      <c r="R634" s="19">
        <v>91001</v>
      </c>
      <c r="S634" s="19" t="s">
        <v>2875</v>
      </c>
      <c r="T634" s="20">
        <v>41443</v>
      </c>
    </row>
    <row r="635" spans="1:20" s="16" customFormat="1" ht="18.75" hidden="1" customHeight="1" x14ac:dyDescent="0.2">
      <c r="A635" s="146">
        <v>7481</v>
      </c>
      <c r="B635" s="24" t="s">
        <v>5330</v>
      </c>
      <c r="C635" s="129">
        <v>650699602</v>
      </c>
      <c r="D635" s="22" t="s">
        <v>81</v>
      </c>
      <c r="E635" s="22" t="s">
        <v>5331</v>
      </c>
      <c r="F635" s="29" t="s">
        <v>7557</v>
      </c>
      <c r="G635" s="23" t="s">
        <v>5332</v>
      </c>
      <c r="H635" s="23" t="s">
        <v>6495</v>
      </c>
      <c r="I635" s="22" t="s">
        <v>1095</v>
      </c>
      <c r="J635" s="22" t="s">
        <v>6497</v>
      </c>
      <c r="K635" s="22" t="s">
        <v>6496</v>
      </c>
      <c r="L635" s="22" t="s">
        <v>5334</v>
      </c>
      <c r="M635" s="24" t="s">
        <v>50</v>
      </c>
      <c r="N635" s="25" t="s">
        <v>1602</v>
      </c>
      <c r="O635" s="25" t="s">
        <v>5335</v>
      </c>
      <c r="P635" s="26" t="s">
        <v>5333</v>
      </c>
      <c r="Q635" s="25"/>
      <c r="R635" s="26" t="s">
        <v>419</v>
      </c>
      <c r="S635" s="31" t="s">
        <v>7555</v>
      </c>
      <c r="T635" s="27">
        <v>41463</v>
      </c>
    </row>
    <row r="636" spans="1:20" s="16" customFormat="1" ht="18.75" hidden="1" customHeight="1" x14ac:dyDescent="0.2">
      <c r="A636" s="146">
        <v>7482</v>
      </c>
      <c r="B636" s="24" t="s">
        <v>3935</v>
      </c>
      <c r="C636" s="129">
        <v>691413004</v>
      </c>
      <c r="D636" s="22" t="s">
        <v>2854</v>
      </c>
      <c r="E636" s="22" t="s">
        <v>2871</v>
      </c>
      <c r="F636" s="23" t="s">
        <v>27</v>
      </c>
      <c r="G636" s="23" t="s">
        <v>2872</v>
      </c>
      <c r="H636" s="23" t="s">
        <v>29</v>
      </c>
      <c r="I636" s="22"/>
      <c r="J636" s="22"/>
      <c r="K636" s="22" t="s">
        <v>3936</v>
      </c>
      <c r="L636" s="22" t="s">
        <v>6206</v>
      </c>
      <c r="M636" s="24" t="s">
        <v>6168</v>
      </c>
      <c r="N636" s="25"/>
      <c r="O636" s="25" t="s">
        <v>3938</v>
      </c>
      <c r="P636" s="26" t="s">
        <v>3937</v>
      </c>
      <c r="Q636" s="25"/>
      <c r="R636" s="26">
        <v>91001</v>
      </c>
      <c r="S636" s="26" t="s">
        <v>2875</v>
      </c>
      <c r="T636" s="27">
        <v>41495</v>
      </c>
    </row>
    <row r="637" spans="1:20" s="16" customFormat="1" ht="18.75" hidden="1" customHeight="1" x14ac:dyDescent="0.2">
      <c r="A637" s="146">
        <v>7483</v>
      </c>
      <c r="B637" s="24" t="s">
        <v>3131</v>
      </c>
      <c r="C637" s="129">
        <v>690702002</v>
      </c>
      <c r="D637" s="22" t="s">
        <v>2854</v>
      </c>
      <c r="E637" s="22" t="s">
        <v>2871</v>
      </c>
      <c r="F637" s="23" t="s">
        <v>27</v>
      </c>
      <c r="G637" s="23" t="s">
        <v>2872</v>
      </c>
      <c r="H637" s="23" t="s">
        <v>29</v>
      </c>
      <c r="I637" s="22"/>
      <c r="J637" s="22"/>
      <c r="K637" s="22" t="s">
        <v>3132</v>
      </c>
      <c r="L637" s="22" t="s">
        <v>3133</v>
      </c>
      <c r="M637" s="24" t="s">
        <v>50</v>
      </c>
      <c r="N637" s="25" t="s">
        <v>3134</v>
      </c>
      <c r="O637" s="25"/>
      <c r="P637" s="26"/>
      <c r="Q637" s="25"/>
      <c r="R637" s="26">
        <v>91001</v>
      </c>
      <c r="S637" s="26" t="s">
        <v>2875</v>
      </c>
      <c r="T637" s="27">
        <v>41500</v>
      </c>
    </row>
    <row r="638" spans="1:20" s="16" customFormat="1" ht="18.75" hidden="1" customHeight="1" x14ac:dyDescent="0.2">
      <c r="A638" s="146">
        <v>7484</v>
      </c>
      <c r="B638" s="24" t="s">
        <v>4890</v>
      </c>
      <c r="C638" s="129">
        <v>737987000</v>
      </c>
      <c r="D638" s="22" t="s">
        <v>81</v>
      </c>
      <c r="E638" s="22" t="s">
        <v>4891</v>
      </c>
      <c r="F638" s="23" t="s">
        <v>4892</v>
      </c>
      <c r="G638" s="23" t="s">
        <v>4893</v>
      </c>
      <c r="H638" s="23" t="s">
        <v>4894</v>
      </c>
      <c r="I638" s="22" t="s">
        <v>4895</v>
      </c>
      <c r="J638" s="22" t="s">
        <v>4896</v>
      </c>
      <c r="K638" s="22" t="s">
        <v>4897</v>
      </c>
      <c r="L638" s="22" t="s">
        <v>4899</v>
      </c>
      <c r="M638" s="24" t="s">
        <v>50</v>
      </c>
      <c r="N638" s="25" t="s">
        <v>4901</v>
      </c>
      <c r="O638" s="25" t="s">
        <v>4900</v>
      </c>
      <c r="P638" s="26" t="s">
        <v>4898</v>
      </c>
      <c r="Q638" s="25"/>
      <c r="R638" s="26" t="s">
        <v>1274</v>
      </c>
      <c r="S638" s="26" t="s">
        <v>4902</v>
      </c>
      <c r="T638" s="27">
        <v>41502</v>
      </c>
    </row>
    <row r="639" spans="1:20" s="16" customFormat="1" ht="18.75" hidden="1" customHeight="1" x14ac:dyDescent="0.2">
      <c r="A639" s="146">
        <v>7485</v>
      </c>
      <c r="B639" s="24" t="s">
        <v>5266</v>
      </c>
      <c r="C639" s="129">
        <v>650679059</v>
      </c>
      <c r="D639" s="22" t="s">
        <v>81</v>
      </c>
      <c r="E639" s="22" t="s">
        <v>5267</v>
      </c>
      <c r="F639" s="23" t="s">
        <v>5268</v>
      </c>
      <c r="G639" s="23" t="s">
        <v>5269</v>
      </c>
      <c r="H639" s="23" t="s">
        <v>5270</v>
      </c>
      <c r="I639" s="22" t="s">
        <v>5271</v>
      </c>
      <c r="J639" s="22"/>
      <c r="K639" s="22" t="s">
        <v>5272</v>
      </c>
      <c r="L639" s="22" t="s">
        <v>5274</v>
      </c>
      <c r="M639" s="24" t="s">
        <v>630</v>
      </c>
      <c r="N639" s="25" t="s">
        <v>5276</v>
      </c>
      <c r="O639" s="25" t="s">
        <v>5275</v>
      </c>
      <c r="P639" s="26" t="s">
        <v>5273</v>
      </c>
      <c r="Q639" s="25"/>
      <c r="R639" s="26" t="s">
        <v>139</v>
      </c>
      <c r="S639" s="26" t="s">
        <v>5277</v>
      </c>
      <c r="T639" s="27">
        <v>41526</v>
      </c>
    </row>
    <row r="640" spans="1:20" s="16" customFormat="1" ht="18.75" hidden="1" customHeight="1" x14ac:dyDescent="0.2">
      <c r="A640" s="146">
        <v>7486</v>
      </c>
      <c r="B640" s="24" t="s">
        <v>4274</v>
      </c>
      <c r="C640" s="129">
        <v>754811005</v>
      </c>
      <c r="D640" s="22" t="s">
        <v>4275</v>
      </c>
      <c r="E640" s="22" t="s">
        <v>4276</v>
      </c>
      <c r="F640" s="23" t="s">
        <v>4277</v>
      </c>
      <c r="G640" s="23" t="s">
        <v>4278</v>
      </c>
      <c r="H640" s="23" t="s">
        <v>4279</v>
      </c>
      <c r="I640" s="22" t="s">
        <v>4280</v>
      </c>
      <c r="J640" s="22" t="s">
        <v>4281</v>
      </c>
      <c r="K640" s="22" t="s">
        <v>4282</v>
      </c>
      <c r="L640" s="22" t="s">
        <v>4284</v>
      </c>
      <c r="M640" s="24" t="s">
        <v>6172</v>
      </c>
      <c r="N640" s="25" t="s">
        <v>4286</v>
      </c>
      <c r="O640" s="25" t="s">
        <v>4285</v>
      </c>
      <c r="P640" s="26" t="s">
        <v>4283</v>
      </c>
      <c r="Q640" s="25"/>
      <c r="R640" s="26" t="s">
        <v>48</v>
      </c>
      <c r="S640" s="26" t="s">
        <v>4287</v>
      </c>
      <c r="T640" s="27">
        <v>41540</v>
      </c>
    </row>
    <row r="641" spans="1:20" s="16" customFormat="1" ht="18.75" hidden="1" customHeight="1" x14ac:dyDescent="0.2">
      <c r="A641" s="146">
        <v>7487</v>
      </c>
      <c r="B641" s="24" t="s">
        <v>3236</v>
      </c>
      <c r="C641" s="129" t="s">
        <v>7837</v>
      </c>
      <c r="D641" s="22" t="s">
        <v>2854</v>
      </c>
      <c r="E641" s="22" t="s">
        <v>633</v>
      </c>
      <c r="F641" s="23" t="s">
        <v>27</v>
      </c>
      <c r="G641" s="23" t="s">
        <v>634</v>
      </c>
      <c r="H641" s="23" t="s">
        <v>29</v>
      </c>
      <c r="I641" s="22"/>
      <c r="J641" s="22"/>
      <c r="K641" s="22" t="s">
        <v>3237</v>
      </c>
      <c r="L641" s="22" t="s">
        <v>3239</v>
      </c>
      <c r="M641" s="24" t="s">
        <v>6166</v>
      </c>
      <c r="N641" s="25" t="s">
        <v>3241</v>
      </c>
      <c r="O641" s="25" t="s">
        <v>3240</v>
      </c>
      <c r="P641" s="26" t="s">
        <v>3238</v>
      </c>
      <c r="Q641" s="25"/>
      <c r="R641" s="26">
        <v>91001</v>
      </c>
      <c r="S641" s="26" t="s">
        <v>607</v>
      </c>
      <c r="T641" s="27">
        <v>41547</v>
      </c>
    </row>
    <row r="642" spans="1:20" s="16" customFormat="1" ht="18.75" hidden="1" customHeight="1" x14ac:dyDescent="0.2">
      <c r="A642" s="146">
        <v>7488</v>
      </c>
      <c r="B642" s="24" t="s">
        <v>3400</v>
      </c>
      <c r="C642" s="129">
        <v>690611007</v>
      </c>
      <c r="D642" s="22" t="s">
        <v>2854</v>
      </c>
      <c r="E642" s="22" t="s">
        <v>633</v>
      </c>
      <c r="F642" s="23" t="s">
        <v>27</v>
      </c>
      <c r="G642" s="23" t="s">
        <v>634</v>
      </c>
      <c r="H642" s="23" t="s">
        <v>29</v>
      </c>
      <c r="I642" s="22"/>
      <c r="J642" s="22"/>
      <c r="K642" s="22" t="s">
        <v>3401</v>
      </c>
      <c r="L642" s="22" t="s">
        <v>3402</v>
      </c>
      <c r="M642" s="24" t="s">
        <v>630</v>
      </c>
      <c r="N642" s="25" t="s">
        <v>3404</v>
      </c>
      <c r="O642" s="25" t="s">
        <v>3403</v>
      </c>
      <c r="P642" s="26"/>
      <c r="Q642" s="25"/>
      <c r="R642" s="26">
        <v>91001</v>
      </c>
      <c r="S642" s="26" t="s">
        <v>3040</v>
      </c>
      <c r="T642" s="27">
        <v>41563</v>
      </c>
    </row>
    <row r="643" spans="1:20" s="16" customFormat="1" ht="18.75" hidden="1" customHeight="1" x14ac:dyDescent="0.2">
      <c r="A643" s="146">
        <v>7489</v>
      </c>
      <c r="B643" s="24" t="s">
        <v>769</v>
      </c>
      <c r="C643" s="129">
        <v>650732359</v>
      </c>
      <c r="D643" s="22" t="s">
        <v>53</v>
      </c>
      <c r="E643" s="22" t="s">
        <v>770</v>
      </c>
      <c r="F643" s="23" t="s">
        <v>771</v>
      </c>
      <c r="G643" s="23" t="s">
        <v>772</v>
      </c>
      <c r="H643" s="23" t="s">
        <v>773</v>
      </c>
      <c r="I643" s="22" t="s">
        <v>774</v>
      </c>
      <c r="J643" s="22" t="s">
        <v>29</v>
      </c>
      <c r="K643" s="22" t="s">
        <v>775</v>
      </c>
      <c r="L643" s="22" t="s">
        <v>777</v>
      </c>
      <c r="M643" s="24" t="s">
        <v>51</v>
      </c>
      <c r="N643" s="25" t="s">
        <v>338</v>
      </c>
      <c r="O643" s="25" t="s">
        <v>778</v>
      </c>
      <c r="P643" s="26" t="s">
        <v>776</v>
      </c>
      <c r="Q643" s="25"/>
      <c r="R643" s="26" t="s">
        <v>779</v>
      </c>
      <c r="S643" s="26" t="s">
        <v>780</v>
      </c>
      <c r="T643" s="27">
        <v>41563</v>
      </c>
    </row>
    <row r="644" spans="1:20" s="16" customFormat="1" ht="18.75" hidden="1" customHeight="1" x14ac:dyDescent="0.2">
      <c r="A644" s="146">
        <v>7490</v>
      </c>
      <c r="B644" s="24" t="s">
        <v>5034</v>
      </c>
      <c r="C644" s="129" t="s">
        <v>7863</v>
      </c>
      <c r="D644" s="22" t="s">
        <v>53</v>
      </c>
      <c r="E644" s="22" t="s">
        <v>5035</v>
      </c>
      <c r="F644" s="23" t="s">
        <v>5036</v>
      </c>
      <c r="G644" s="23" t="s">
        <v>5037</v>
      </c>
      <c r="H644" s="23" t="s">
        <v>5038</v>
      </c>
      <c r="I644" s="22" t="s">
        <v>5039</v>
      </c>
      <c r="J644" s="22"/>
      <c r="K644" s="22" t="s">
        <v>5040</v>
      </c>
      <c r="L644" s="22" t="s">
        <v>5041</v>
      </c>
      <c r="M644" s="24" t="s">
        <v>6170</v>
      </c>
      <c r="N644" s="25" t="s">
        <v>2773</v>
      </c>
      <c r="O644" s="25"/>
      <c r="P644" s="26"/>
      <c r="Q644" s="25"/>
      <c r="R644" s="26" t="s">
        <v>4158</v>
      </c>
      <c r="S644" s="26" t="s">
        <v>5042</v>
      </c>
      <c r="T644" s="27">
        <v>41575</v>
      </c>
    </row>
    <row r="645" spans="1:20" s="16" customFormat="1" ht="18.75" hidden="1" customHeight="1" x14ac:dyDescent="0.2">
      <c r="A645" s="147">
        <v>7491</v>
      </c>
      <c r="B645" s="17" t="s">
        <v>3035</v>
      </c>
      <c r="C645" s="130">
        <v>692647009</v>
      </c>
      <c r="D645" s="15" t="s">
        <v>2854</v>
      </c>
      <c r="E645" s="15" t="s">
        <v>633</v>
      </c>
      <c r="F645" s="14" t="s">
        <v>27</v>
      </c>
      <c r="G645" s="14" t="s">
        <v>634</v>
      </c>
      <c r="H645" s="14" t="s">
        <v>29</v>
      </c>
      <c r="I645" s="15"/>
      <c r="J645" s="15"/>
      <c r="K645" s="15" t="s">
        <v>3036</v>
      </c>
      <c r="L645" s="15" t="s">
        <v>3037</v>
      </c>
      <c r="M645" s="17" t="s">
        <v>344</v>
      </c>
      <c r="N645" s="18" t="s">
        <v>3039</v>
      </c>
      <c r="O645" s="18" t="s">
        <v>3038</v>
      </c>
      <c r="P645" s="19"/>
      <c r="Q645" s="18"/>
      <c r="R645" s="19">
        <v>91001</v>
      </c>
      <c r="S645" s="19" t="s">
        <v>607</v>
      </c>
      <c r="T645" s="20">
        <v>41596</v>
      </c>
    </row>
    <row r="646" spans="1:20" s="16" customFormat="1" ht="18.75" hidden="1" customHeight="1" x14ac:dyDescent="0.2">
      <c r="A646" s="146">
        <v>7492</v>
      </c>
      <c r="B646" s="24" t="s">
        <v>6349</v>
      </c>
      <c r="C646" s="129">
        <v>650744136</v>
      </c>
      <c r="D646" s="22" t="s">
        <v>53</v>
      </c>
      <c r="E646" s="22" t="s">
        <v>966</v>
      </c>
      <c r="F646" s="29" t="s">
        <v>7513</v>
      </c>
      <c r="G646" s="23" t="s">
        <v>967</v>
      </c>
      <c r="H646" s="29" t="s">
        <v>7514</v>
      </c>
      <c r="I646" s="30" t="s">
        <v>7515</v>
      </c>
      <c r="J646" s="30" t="s">
        <v>7516</v>
      </c>
      <c r="K646" s="30" t="s">
        <v>6958</v>
      </c>
      <c r="L646" s="108" t="s">
        <v>6960</v>
      </c>
      <c r="M646" s="24" t="s">
        <v>6171</v>
      </c>
      <c r="N646" s="25" t="s">
        <v>968</v>
      </c>
      <c r="O646" s="25" t="s">
        <v>6267</v>
      </c>
      <c r="P646" s="38" t="s">
        <v>6959</v>
      </c>
      <c r="Q646" s="25"/>
      <c r="R646" s="26" t="s">
        <v>969</v>
      </c>
      <c r="S646" s="31" t="s">
        <v>7411</v>
      </c>
      <c r="T646" s="27">
        <v>41599</v>
      </c>
    </row>
    <row r="647" spans="1:20" s="16" customFormat="1" ht="18.75" hidden="1" customHeight="1" x14ac:dyDescent="0.2">
      <c r="A647" s="146">
        <v>7493</v>
      </c>
      <c r="B647" s="24" t="s">
        <v>5732</v>
      </c>
      <c r="C647" s="129">
        <v>652251900</v>
      </c>
      <c r="D647" s="22" t="s">
        <v>53</v>
      </c>
      <c r="E647" s="22" t="s">
        <v>5733</v>
      </c>
      <c r="F647" s="23" t="s">
        <v>5734</v>
      </c>
      <c r="G647" s="23" t="s">
        <v>5037</v>
      </c>
      <c r="H647" s="23" t="s">
        <v>5735</v>
      </c>
      <c r="I647" s="22" t="s">
        <v>5736</v>
      </c>
      <c r="J647" s="22" t="s">
        <v>139</v>
      </c>
      <c r="K647" s="22" t="s">
        <v>5737</v>
      </c>
      <c r="L647" s="22" t="s">
        <v>5738</v>
      </c>
      <c r="M647" s="24" t="s">
        <v>630</v>
      </c>
      <c r="N647" s="25" t="s">
        <v>462</v>
      </c>
      <c r="O647" s="25"/>
      <c r="P647" s="26"/>
      <c r="Q647" s="25"/>
      <c r="R647" s="26" t="s">
        <v>4158</v>
      </c>
      <c r="S647" s="26" t="s">
        <v>5739</v>
      </c>
      <c r="T647" s="27">
        <v>41600</v>
      </c>
    </row>
    <row r="648" spans="1:20" s="16" customFormat="1" ht="18.75" hidden="1" customHeight="1" x14ac:dyDescent="0.2">
      <c r="A648" s="146">
        <v>7494</v>
      </c>
      <c r="B648" s="24" t="s">
        <v>1605</v>
      </c>
      <c r="C648" s="129">
        <v>650702913</v>
      </c>
      <c r="D648" s="22" t="s">
        <v>1566</v>
      </c>
      <c r="E648" s="22" t="s">
        <v>1606</v>
      </c>
      <c r="F648" s="23" t="s">
        <v>1607</v>
      </c>
      <c r="G648" s="23" t="s">
        <v>1608</v>
      </c>
      <c r="H648" s="23" t="s">
        <v>1609</v>
      </c>
      <c r="I648" s="22" t="s">
        <v>1610</v>
      </c>
      <c r="J648" s="22" t="s">
        <v>1611</v>
      </c>
      <c r="K648" s="22" t="s">
        <v>1612</v>
      </c>
      <c r="L648" s="22" t="s">
        <v>1614</v>
      </c>
      <c r="M648" s="25" t="s">
        <v>50</v>
      </c>
      <c r="N648" s="25" t="s">
        <v>1616</v>
      </c>
      <c r="O648" s="25" t="s">
        <v>1615</v>
      </c>
      <c r="P648" s="26" t="s">
        <v>1613</v>
      </c>
      <c r="Q648" s="25"/>
      <c r="R648" s="26">
        <v>93401</v>
      </c>
      <c r="S648" s="26" t="s">
        <v>1617</v>
      </c>
      <c r="T648" s="27">
        <v>41600</v>
      </c>
    </row>
    <row r="649" spans="1:20" s="16" customFormat="1" ht="18.75" hidden="1" customHeight="1" x14ac:dyDescent="0.2">
      <c r="A649" s="146">
        <v>7495</v>
      </c>
      <c r="B649" s="22" t="s">
        <v>3588</v>
      </c>
      <c r="C649" s="129">
        <v>619550005</v>
      </c>
      <c r="D649" s="22" t="s">
        <v>2854</v>
      </c>
      <c r="E649" s="22" t="s">
        <v>633</v>
      </c>
      <c r="F649" s="23" t="s">
        <v>27</v>
      </c>
      <c r="G649" s="13" t="s">
        <v>634</v>
      </c>
      <c r="H649" s="23" t="s">
        <v>29</v>
      </c>
      <c r="I649" s="22"/>
      <c r="J649" s="22"/>
      <c r="K649" s="22" t="s">
        <v>3589</v>
      </c>
      <c r="L649" s="22" t="s">
        <v>3591</v>
      </c>
      <c r="M649" s="24" t="s">
        <v>51</v>
      </c>
      <c r="N649" s="25" t="s">
        <v>3593</v>
      </c>
      <c r="O649" s="25" t="s">
        <v>3592</v>
      </c>
      <c r="P649" s="26" t="s">
        <v>3590</v>
      </c>
      <c r="Q649" s="25"/>
      <c r="R649" s="26">
        <v>91001</v>
      </c>
      <c r="S649" s="26" t="s">
        <v>3040</v>
      </c>
      <c r="T649" s="27">
        <v>41614</v>
      </c>
    </row>
    <row r="650" spans="1:20" s="16" customFormat="1" ht="18.75" hidden="1" customHeight="1" x14ac:dyDescent="0.2">
      <c r="A650" s="146">
        <v>7496</v>
      </c>
      <c r="B650" s="24" t="s">
        <v>1843</v>
      </c>
      <c r="C650" s="129" t="s">
        <v>7809</v>
      </c>
      <c r="D650" s="22" t="s">
        <v>1566</v>
      </c>
      <c r="E650" s="22" t="s">
        <v>1844</v>
      </c>
      <c r="F650" s="23" t="s">
        <v>1845</v>
      </c>
      <c r="G650" s="23" t="s">
        <v>1846</v>
      </c>
      <c r="H650" s="23" t="s">
        <v>1847</v>
      </c>
      <c r="I650" s="22" t="s">
        <v>1848</v>
      </c>
      <c r="J650" s="22" t="s">
        <v>1849</v>
      </c>
      <c r="K650" s="22" t="s">
        <v>1850</v>
      </c>
      <c r="L650" s="22" t="s">
        <v>1852</v>
      </c>
      <c r="M650" s="24" t="s">
        <v>50</v>
      </c>
      <c r="N650" s="25" t="s">
        <v>1489</v>
      </c>
      <c r="O650" s="25" t="s">
        <v>1853</v>
      </c>
      <c r="P650" s="26" t="s">
        <v>1851</v>
      </c>
      <c r="Q650" s="25"/>
      <c r="R650" s="26" t="s">
        <v>1274</v>
      </c>
      <c r="S650" s="26" t="s">
        <v>1854</v>
      </c>
      <c r="T650" s="27">
        <v>41668</v>
      </c>
    </row>
    <row r="651" spans="1:20" s="16" customFormat="1" ht="18.75" hidden="1" customHeight="1" x14ac:dyDescent="0.2">
      <c r="A651" s="146">
        <v>7497</v>
      </c>
      <c r="B651" s="24" t="s">
        <v>2611</v>
      </c>
      <c r="C651" s="129" t="s">
        <v>7819</v>
      </c>
      <c r="D651" s="22" t="s">
        <v>1579</v>
      </c>
      <c r="E651" s="22" t="s">
        <v>2612</v>
      </c>
      <c r="F651" s="22" t="s">
        <v>8254</v>
      </c>
      <c r="G651" s="23" t="s">
        <v>2613</v>
      </c>
      <c r="H651" s="29" t="s">
        <v>7672</v>
      </c>
      <c r="I651" s="22" t="s">
        <v>2614</v>
      </c>
      <c r="J651" s="30" t="s">
        <v>7673</v>
      </c>
      <c r="K651" s="30" t="s">
        <v>7674</v>
      </c>
      <c r="L651" s="22" t="s">
        <v>6282</v>
      </c>
      <c r="M651" s="24" t="s">
        <v>50</v>
      </c>
      <c r="N651" s="25" t="s">
        <v>2336</v>
      </c>
      <c r="O651" s="25" t="s">
        <v>6283</v>
      </c>
      <c r="P651" s="26" t="s">
        <v>6284</v>
      </c>
      <c r="Q651" s="25"/>
      <c r="R651" s="26" t="s">
        <v>48</v>
      </c>
      <c r="S651" s="31" t="s">
        <v>7694</v>
      </c>
      <c r="T651" s="27">
        <v>41676</v>
      </c>
    </row>
    <row r="652" spans="1:20" s="16" customFormat="1" ht="18.75" hidden="1" customHeight="1" x14ac:dyDescent="0.2">
      <c r="A652" s="147">
        <v>7498</v>
      </c>
      <c r="B652" s="17" t="s">
        <v>5043</v>
      </c>
      <c r="C652" s="130">
        <v>650789776</v>
      </c>
      <c r="D652" s="15" t="s">
        <v>405</v>
      </c>
      <c r="E652" s="15" t="s">
        <v>5044</v>
      </c>
      <c r="F652" s="14" t="s">
        <v>7236</v>
      </c>
      <c r="G652" s="14" t="s">
        <v>5045</v>
      </c>
      <c r="H652" s="14" t="s">
        <v>5046</v>
      </c>
      <c r="I652" s="15" t="s">
        <v>482</v>
      </c>
      <c r="J652" s="15" t="s">
        <v>7499</v>
      </c>
      <c r="K652" s="15" t="s">
        <v>5047</v>
      </c>
      <c r="L652" s="15" t="s">
        <v>5049</v>
      </c>
      <c r="M652" s="17" t="s">
        <v>630</v>
      </c>
      <c r="N652" s="18" t="s">
        <v>3210</v>
      </c>
      <c r="O652" s="18" t="s">
        <v>5050</v>
      </c>
      <c r="P652" s="19" t="s">
        <v>5048</v>
      </c>
      <c r="Q652" s="18"/>
      <c r="R652" s="19" t="s">
        <v>419</v>
      </c>
      <c r="S652" s="19" t="s">
        <v>7498</v>
      </c>
      <c r="T652" s="20">
        <v>41717</v>
      </c>
    </row>
    <row r="653" spans="1:20" s="16" customFormat="1" ht="18.75" hidden="1" customHeight="1" x14ac:dyDescent="0.2">
      <c r="A653" s="146">
        <v>7499</v>
      </c>
      <c r="B653" s="24" t="s">
        <v>1491</v>
      </c>
      <c r="C653" s="129">
        <v>650794826</v>
      </c>
      <c r="D653" s="22" t="s">
        <v>1492</v>
      </c>
      <c r="E653" s="22" t="s">
        <v>1493</v>
      </c>
      <c r="F653" s="23" t="s">
        <v>6410</v>
      </c>
      <c r="G653" s="23" t="s">
        <v>1494</v>
      </c>
      <c r="H653" s="23" t="s">
        <v>6411</v>
      </c>
      <c r="I653" s="22" t="s">
        <v>1495</v>
      </c>
      <c r="J653" s="30" t="s">
        <v>7619</v>
      </c>
      <c r="K653" s="22" t="s">
        <v>1496</v>
      </c>
      <c r="L653" s="22" t="s">
        <v>1497</v>
      </c>
      <c r="M653" s="24" t="s">
        <v>6167</v>
      </c>
      <c r="N653" s="25" t="s">
        <v>1498</v>
      </c>
      <c r="O653" s="36" t="s">
        <v>7617</v>
      </c>
      <c r="P653" s="31" t="s">
        <v>7618</v>
      </c>
      <c r="Q653" s="25"/>
      <c r="R653" s="26" t="s">
        <v>419</v>
      </c>
      <c r="S653" s="31" t="s">
        <v>7612</v>
      </c>
      <c r="T653" s="27">
        <v>41739</v>
      </c>
    </row>
    <row r="654" spans="1:20" s="16" customFormat="1" ht="18.75" hidden="1" customHeight="1" x14ac:dyDescent="0.2">
      <c r="A654" s="147">
        <v>7500</v>
      </c>
      <c r="B654" s="17" t="s">
        <v>3072</v>
      </c>
      <c r="C654" s="130">
        <v>692545001</v>
      </c>
      <c r="D654" s="15" t="s">
        <v>2854</v>
      </c>
      <c r="E654" s="15" t="s">
        <v>2882</v>
      </c>
      <c r="F654" s="14" t="s">
        <v>3073</v>
      </c>
      <c r="G654" s="14" t="s">
        <v>2883</v>
      </c>
      <c r="H654" s="14" t="s">
        <v>29</v>
      </c>
      <c r="I654" s="15"/>
      <c r="J654" s="15"/>
      <c r="K654" s="15" t="s">
        <v>3074</v>
      </c>
      <c r="L654" s="15" t="s">
        <v>3076</v>
      </c>
      <c r="M654" s="18" t="s">
        <v>890</v>
      </c>
      <c r="N654" s="17" t="s">
        <v>3077</v>
      </c>
      <c r="O654" s="18"/>
      <c r="P654" s="19" t="s">
        <v>3075</v>
      </c>
      <c r="Q654" s="18"/>
      <c r="R654" s="19">
        <v>91001</v>
      </c>
      <c r="S654" s="19" t="s">
        <v>607</v>
      </c>
      <c r="T654" s="20">
        <v>41793</v>
      </c>
    </row>
    <row r="655" spans="1:20" s="16" customFormat="1" ht="18.75" hidden="1" customHeight="1" x14ac:dyDescent="0.2">
      <c r="A655" s="147">
        <v>7501</v>
      </c>
      <c r="B655" s="17" t="s">
        <v>3775</v>
      </c>
      <c r="C655" s="130">
        <v>692508009</v>
      </c>
      <c r="D655" s="15" t="s">
        <v>2854</v>
      </c>
      <c r="E655" s="15" t="s">
        <v>633</v>
      </c>
      <c r="F655" s="14" t="s">
        <v>27</v>
      </c>
      <c r="G655" s="14" t="s">
        <v>634</v>
      </c>
      <c r="H655" s="14" t="s">
        <v>29</v>
      </c>
      <c r="I655" s="15"/>
      <c r="J655" s="15"/>
      <c r="K655" s="15" t="s">
        <v>3776</v>
      </c>
      <c r="L655" s="15" t="s">
        <v>3778</v>
      </c>
      <c r="M655" s="17" t="s">
        <v>217</v>
      </c>
      <c r="N655" s="15" t="s">
        <v>2805</v>
      </c>
      <c r="O655" s="18" t="s">
        <v>3779</v>
      </c>
      <c r="P655" s="18" t="s">
        <v>3777</v>
      </c>
      <c r="Q655" s="18"/>
      <c r="R655" s="19">
        <v>91001</v>
      </c>
      <c r="S655" s="19" t="s">
        <v>3040</v>
      </c>
      <c r="T655" s="20">
        <v>41807</v>
      </c>
    </row>
    <row r="656" spans="1:20" s="16" customFormat="1" ht="18.75" hidden="1" customHeight="1" x14ac:dyDescent="0.2">
      <c r="A656" s="147">
        <v>7502</v>
      </c>
      <c r="B656" s="17" t="s">
        <v>3370</v>
      </c>
      <c r="C656" s="130">
        <v>690706008</v>
      </c>
      <c r="D656" s="15" t="s">
        <v>2854</v>
      </c>
      <c r="E656" s="15" t="s">
        <v>633</v>
      </c>
      <c r="F656" s="14" t="s">
        <v>27</v>
      </c>
      <c r="G656" s="14" t="s">
        <v>634</v>
      </c>
      <c r="H656" s="14" t="s">
        <v>29</v>
      </c>
      <c r="I656" s="15"/>
      <c r="J656" s="15"/>
      <c r="K656" s="15" t="s">
        <v>3371</v>
      </c>
      <c r="L656" s="15" t="s">
        <v>6373</v>
      </c>
      <c r="M656" s="17" t="s">
        <v>50</v>
      </c>
      <c r="N656" s="18" t="s">
        <v>3372</v>
      </c>
      <c r="O656" s="18" t="s">
        <v>6374</v>
      </c>
      <c r="P656" s="19" t="s">
        <v>6375</v>
      </c>
      <c r="Q656" s="18"/>
      <c r="R656" s="19">
        <v>91001</v>
      </c>
      <c r="S656" s="19" t="s">
        <v>3369</v>
      </c>
      <c r="T656" s="20">
        <v>41848</v>
      </c>
    </row>
    <row r="657" spans="1:20" s="16" customFormat="1" ht="18.75" hidden="1" customHeight="1" x14ac:dyDescent="0.2">
      <c r="A657" s="146">
        <v>7503</v>
      </c>
      <c r="B657" s="24" t="s">
        <v>3337</v>
      </c>
      <c r="C657" s="129">
        <v>692003004</v>
      </c>
      <c r="D657" s="22" t="s">
        <v>2854</v>
      </c>
      <c r="E657" s="22" t="s">
        <v>633</v>
      </c>
      <c r="F657" s="23" t="s">
        <v>27</v>
      </c>
      <c r="G657" s="23" t="s">
        <v>634</v>
      </c>
      <c r="H657" s="23" t="s">
        <v>29</v>
      </c>
      <c r="I657" s="22"/>
      <c r="J657" s="22"/>
      <c r="K657" s="22" t="s">
        <v>3338</v>
      </c>
      <c r="L657" s="22" t="s">
        <v>3340</v>
      </c>
      <c r="M657" s="24" t="s">
        <v>6172</v>
      </c>
      <c r="N657" s="25" t="s">
        <v>3342</v>
      </c>
      <c r="O657" s="25" t="s">
        <v>3341</v>
      </c>
      <c r="P657" s="26" t="s">
        <v>3339</v>
      </c>
      <c r="Q657" s="25"/>
      <c r="R657" s="26">
        <v>91001</v>
      </c>
      <c r="S657" s="26" t="s">
        <v>607</v>
      </c>
      <c r="T657" s="27">
        <v>41872</v>
      </c>
    </row>
    <row r="658" spans="1:20" s="16" customFormat="1" ht="18.75" hidden="1" customHeight="1" x14ac:dyDescent="0.2">
      <c r="A658" s="147">
        <v>7504</v>
      </c>
      <c r="B658" s="17" t="s">
        <v>3598</v>
      </c>
      <c r="C658" s="130">
        <v>692009002</v>
      </c>
      <c r="D658" s="15" t="s">
        <v>2854</v>
      </c>
      <c r="E658" s="15" t="s">
        <v>633</v>
      </c>
      <c r="F658" s="14" t="s">
        <v>27</v>
      </c>
      <c r="G658" s="14" t="s">
        <v>634</v>
      </c>
      <c r="H658" s="14" t="s">
        <v>29</v>
      </c>
      <c r="I658" s="15"/>
      <c r="J658" s="15"/>
      <c r="K658" s="15" t="s">
        <v>3599</v>
      </c>
      <c r="L658" s="15" t="s">
        <v>3601</v>
      </c>
      <c r="M658" s="17" t="s">
        <v>6172</v>
      </c>
      <c r="N658" s="18" t="s">
        <v>3603</v>
      </c>
      <c r="O658" s="18" t="s">
        <v>3602</v>
      </c>
      <c r="P658" s="19" t="s">
        <v>3600</v>
      </c>
      <c r="Q658" s="18"/>
      <c r="R658" s="19">
        <v>91001</v>
      </c>
      <c r="S658" s="19" t="s">
        <v>3040</v>
      </c>
      <c r="T658" s="20">
        <v>41872</v>
      </c>
    </row>
    <row r="659" spans="1:20" s="16" customFormat="1" ht="18.75" hidden="1" customHeight="1" x14ac:dyDescent="0.2">
      <c r="A659" s="146">
        <v>7505</v>
      </c>
      <c r="B659" s="24" t="s">
        <v>5051</v>
      </c>
      <c r="C659" s="129">
        <v>650790448</v>
      </c>
      <c r="D659" s="22" t="s">
        <v>81</v>
      </c>
      <c r="E659" s="22" t="s">
        <v>5052</v>
      </c>
      <c r="F659" s="23" t="s">
        <v>5053</v>
      </c>
      <c r="G659" s="23" t="s">
        <v>5054</v>
      </c>
      <c r="H659" s="23" t="s">
        <v>5055</v>
      </c>
      <c r="I659" s="22" t="s">
        <v>824</v>
      </c>
      <c r="J659" s="22" t="s">
        <v>5056</v>
      </c>
      <c r="K659" s="26" t="s">
        <v>5057</v>
      </c>
      <c r="L659" s="22" t="s">
        <v>5059</v>
      </c>
      <c r="M659" s="24" t="s">
        <v>344</v>
      </c>
      <c r="N659" s="25" t="s">
        <v>5061</v>
      </c>
      <c r="O659" s="25" t="s">
        <v>5060</v>
      </c>
      <c r="P659" s="26" t="s">
        <v>5058</v>
      </c>
      <c r="Q659" s="25"/>
      <c r="R659" s="26" t="s">
        <v>419</v>
      </c>
      <c r="S659" s="22" t="s">
        <v>5062</v>
      </c>
      <c r="T659" s="27">
        <v>41877</v>
      </c>
    </row>
    <row r="660" spans="1:20" s="16" customFormat="1" ht="18.75" hidden="1" customHeight="1" x14ac:dyDescent="0.2">
      <c r="A660" s="146">
        <v>7506</v>
      </c>
      <c r="B660" s="91" t="s">
        <v>6175</v>
      </c>
      <c r="C660" s="135">
        <v>650153464</v>
      </c>
      <c r="D660" s="22" t="s">
        <v>81</v>
      </c>
      <c r="E660" s="22" t="s">
        <v>6176</v>
      </c>
      <c r="F660" s="23" t="s">
        <v>6177</v>
      </c>
      <c r="G660" s="23" t="s">
        <v>4600</v>
      </c>
      <c r="H660" s="23" t="s">
        <v>6178</v>
      </c>
      <c r="I660" s="22" t="s">
        <v>6179</v>
      </c>
      <c r="J660" s="22" t="s">
        <v>6180</v>
      </c>
      <c r="K660" s="22" t="s">
        <v>6181</v>
      </c>
      <c r="L660" s="22" t="s">
        <v>6182</v>
      </c>
      <c r="M660" s="24" t="s">
        <v>50</v>
      </c>
      <c r="N660" s="25" t="s">
        <v>1476</v>
      </c>
      <c r="O660" s="25"/>
      <c r="P660" s="26"/>
      <c r="Q660" s="25"/>
      <c r="R660" s="26" t="s">
        <v>419</v>
      </c>
      <c r="S660" s="26" t="s">
        <v>6183</v>
      </c>
      <c r="T660" s="27">
        <v>41890</v>
      </c>
    </row>
    <row r="661" spans="1:20" s="16" customFormat="1" ht="18.75" hidden="1" customHeight="1" x14ac:dyDescent="0.2">
      <c r="A661" s="147">
        <v>7507</v>
      </c>
      <c r="B661" s="17" t="s">
        <v>3186</v>
      </c>
      <c r="C661" s="130">
        <v>690806002</v>
      </c>
      <c r="D661" s="15" t="s">
        <v>2854</v>
      </c>
      <c r="E661" s="15" t="s">
        <v>633</v>
      </c>
      <c r="F661" s="14" t="s">
        <v>27</v>
      </c>
      <c r="G661" s="14" t="s">
        <v>634</v>
      </c>
      <c r="H661" s="14" t="s">
        <v>29</v>
      </c>
      <c r="I661" s="15"/>
      <c r="J661" s="15"/>
      <c r="K661" s="15" t="s">
        <v>3187</v>
      </c>
      <c r="L661" s="15" t="s">
        <v>3188</v>
      </c>
      <c r="M661" s="17" t="s">
        <v>6170</v>
      </c>
      <c r="N661" s="18" t="s">
        <v>3189</v>
      </c>
      <c r="O661" s="18">
        <v>722462921</v>
      </c>
      <c r="P661" s="19"/>
      <c r="Q661" s="18"/>
      <c r="R661" s="19">
        <v>91001</v>
      </c>
      <c r="S661" s="19" t="s">
        <v>607</v>
      </c>
      <c r="T661" s="20">
        <v>41898</v>
      </c>
    </row>
    <row r="662" spans="1:20" s="16" customFormat="1" ht="18.75" hidden="1" customHeight="1" x14ac:dyDescent="0.2">
      <c r="A662" s="147">
        <v>7508</v>
      </c>
      <c r="B662" s="17" t="s">
        <v>3486</v>
      </c>
      <c r="C662" s="130">
        <v>690815001</v>
      </c>
      <c r="D662" s="15" t="s">
        <v>2854</v>
      </c>
      <c r="E662" s="15" t="s">
        <v>633</v>
      </c>
      <c r="F662" s="14" t="s">
        <v>27</v>
      </c>
      <c r="G662" s="14" t="s">
        <v>634</v>
      </c>
      <c r="H662" s="14" t="s">
        <v>29</v>
      </c>
      <c r="I662" s="15"/>
      <c r="J662" s="15"/>
      <c r="K662" s="15" t="s">
        <v>6390</v>
      </c>
      <c r="L662" s="15" t="s">
        <v>3487</v>
      </c>
      <c r="M662" s="17" t="s">
        <v>6170</v>
      </c>
      <c r="N662" s="18" t="s">
        <v>3488</v>
      </c>
      <c r="O662" s="18" t="s">
        <v>6391</v>
      </c>
      <c r="P662" s="19" t="s">
        <v>6392</v>
      </c>
      <c r="Q662" s="18"/>
      <c r="R662" s="19">
        <v>91001</v>
      </c>
      <c r="S662" s="19" t="s">
        <v>3040</v>
      </c>
      <c r="T662" s="20">
        <v>41906</v>
      </c>
    </row>
    <row r="663" spans="1:20" s="16" customFormat="1" ht="18.75" hidden="1" customHeight="1" x14ac:dyDescent="0.2">
      <c r="A663" s="147">
        <v>7510</v>
      </c>
      <c r="B663" s="17" t="s">
        <v>1787</v>
      </c>
      <c r="C663" s="130" t="s">
        <v>7807</v>
      </c>
      <c r="D663" s="15" t="s">
        <v>1566</v>
      </c>
      <c r="E663" s="15" t="s">
        <v>757</v>
      </c>
      <c r="F663" s="14" t="s">
        <v>7539</v>
      </c>
      <c r="G663" s="14" t="s">
        <v>1788</v>
      </c>
      <c r="H663" s="14" t="s">
        <v>7538</v>
      </c>
      <c r="I663" s="15" t="s">
        <v>1365</v>
      </c>
      <c r="J663" s="15" t="s">
        <v>6493</v>
      </c>
      <c r="K663" s="15" t="s">
        <v>1789</v>
      </c>
      <c r="L663" s="15" t="s">
        <v>1790</v>
      </c>
      <c r="M663" s="17" t="s">
        <v>50</v>
      </c>
      <c r="N663" s="18" t="s">
        <v>730</v>
      </c>
      <c r="O663" s="18" t="s">
        <v>6491</v>
      </c>
      <c r="P663" s="19" t="s">
        <v>6492</v>
      </c>
      <c r="Q663" s="18"/>
      <c r="R663" s="19" t="s">
        <v>92</v>
      </c>
      <c r="S663" s="19" t="s">
        <v>7540</v>
      </c>
      <c r="T663" s="20">
        <v>41908</v>
      </c>
    </row>
    <row r="664" spans="1:20" s="16" customFormat="1" ht="18.75" hidden="1" customHeight="1" x14ac:dyDescent="0.2">
      <c r="A664" s="146">
        <v>7511</v>
      </c>
      <c r="B664" s="24" t="s">
        <v>1361</v>
      </c>
      <c r="C664" s="129">
        <v>650602730</v>
      </c>
      <c r="D664" s="22" t="s">
        <v>405</v>
      </c>
      <c r="E664" s="22" t="s">
        <v>757</v>
      </c>
      <c r="F664" s="23" t="s">
        <v>1362</v>
      </c>
      <c r="G664" s="23" t="s">
        <v>1363</v>
      </c>
      <c r="H664" s="23" t="s">
        <v>1364</v>
      </c>
      <c r="I664" s="22" t="s">
        <v>1365</v>
      </c>
      <c r="J664" s="22" t="s">
        <v>1366</v>
      </c>
      <c r="K664" s="22" t="s">
        <v>1367</v>
      </c>
      <c r="L664" s="22" t="s">
        <v>6184</v>
      </c>
      <c r="M664" s="24" t="s">
        <v>6168</v>
      </c>
      <c r="N664" s="25" t="s">
        <v>1370</v>
      </c>
      <c r="O664" s="25" t="s">
        <v>1369</v>
      </c>
      <c r="P664" s="26" t="s">
        <v>1368</v>
      </c>
      <c r="Q664" s="25"/>
      <c r="R664" s="26" t="s">
        <v>92</v>
      </c>
      <c r="S664" s="26" t="s">
        <v>1371</v>
      </c>
      <c r="T664" s="27">
        <v>41919</v>
      </c>
    </row>
    <row r="665" spans="1:20" s="16" customFormat="1" ht="18.75" hidden="1" customHeight="1" x14ac:dyDescent="0.2">
      <c r="A665" s="147">
        <v>7512</v>
      </c>
      <c r="B665" s="17" t="s">
        <v>3864</v>
      </c>
      <c r="C665" s="130">
        <v>692531000</v>
      </c>
      <c r="D665" s="15" t="s">
        <v>2854</v>
      </c>
      <c r="E665" s="15" t="s">
        <v>2882</v>
      </c>
      <c r="F665" s="14" t="s">
        <v>1700</v>
      </c>
      <c r="G665" s="14" t="s">
        <v>2883</v>
      </c>
      <c r="H665" s="14" t="s">
        <v>29</v>
      </c>
      <c r="I665" s="15"/>
      <c r="J665" s="15"/>
      <c r="K665" s="15" t="s">
        <v>3865</v>
      </c>
      <c r="L665" s="15" t="s">
        <v>3867</v>
      </c>
      <c r="M665" s="17" t="s">
        <v>890</v>
      </c>
      <c r="N665" s="18" t="s">
        <v>3869</v>
      </c>
      <c r="O665" s="18" t="s">
        <v>3868</v>
      </c>
      <c r="P665" s="19" t="s">
        <v>3866</v>
      </c>
      <c r="Q665" s="18"/>
      <c r="R665" s="19">
        <v>91001</v>
      </c>
      <c r="S665" s="19" t="s">
        <v>2875</v>
      </c>
      <c r="T665" s="20">
        <v>41925</v>
      </c>
    </row>
    <row r="666" spans="1:20" s="16" customFormat="1" ht="18.75" hidden="1" customHeight="1" x14ac:dyDescent="0.2">
      <c r="A666" s="147">
        <v>7513</v>
      </c>
      <c r="B666" s="17" t="s">
        <v>3283</v>
      </c>
      <c r="C666" s="130">
        <v>690102005</v>
      </c>
      <c r="D666" s="15" t="s">
        <v>2854</v>
      </c>
      <c r="E666" s="15" t="s">
        <v>633</v>
      </c>
      <c r="F666" s="14" t="s">
        <v>27</v>
      </c>
      <c r="G666" s="14" t="s">
        <v>634</v>
      </c>
      <c r="H666" s="14" t="s">
        <v>29</v>
      </c>
      <c r="I666" s="15"/>
      <c r="J666" s="15"/>
      <c r="K666" s="15" t="s">
        <v>3284</v>
      </c>
      <c r="L666" s="15" t="s">
        <v>3286</v>
      </c>
      <c r="M666" s="18" t="s">
        <v>618</v>
      </c>
      <c r="N666" s="18" t="s">
        <v>3287</v>
      </c>
      <c r="O666" s="18" t="s">
        <v>3285</v>
      </c>
      <c r="P666" s="19"/>
      <c r="Q666" s="18"/>
      <c r="R666" s="19">
        <v>91001</v>
      </c>
      <c r="S666" s="19" t="s">
        <v>3040</v>
      </c>
      <c r="T666" s="20">
        <v>41927</v>
      </c>
    </row>
    <row r="667" spans="1:20" s="16" customFormat="1" ht="18.75" hidden="1" customHeight="1" x14ac:dyDescent="0.2">
      <c r="A667" s="147">
        <v>7514</v>
      </c>
      <c r="B667" s="17" t="s">
        <v>3330</v>
      </c>
      <c r="C667" s="130">
        <v>692011007</v>
      </c>
      <c r="D667" s="15" t="s">
        <v>2854</v>
      </c>
      <c r="E667" s="15" t="s">
        <v>633</v>
      </c>
      <c r="F667" s="14" t="s">
        <v>27</v>
      </c>
      <c r="G667" s="14" t="s">
        <v>634</v>
      </c>
      <c r="H667" s="14" t="s">
        <v>29</v>
      </c>
      <c r="I667" s="15"/>
      <c r="J667" s="15"/>
      <c r="K667" s="15" t="s">
        <v>3331</v>
      </c>
      <c r="L667" s="15" t="s">
        <v>3332</v>
      </c>
      <c r="M667" s="17" t="s">
        <v>6166</v>
      </c>
      <c r="N667" s="18" t="s">
        <v>3333</v>
      </c>
      <c r="O667" s="18"/>
      <c r="P667" s="19"/>
      <c r="Q667" s="18"/>
      <c r="R667" s="19">
        <v>91001</v>
      </c>
      <c r="S667" s="19" t="s">
        <v>607</v>
      </c>
      <c r="T667" s="20">
        <v>41939</v>
      </c>
    </row>
    <row r="668" spans="1:20" s="16" customFormat="1" ht="18.75" hidden="1" customHeight="1" x14ac:dyDescent="0.2">
      <c r="A668" s="147">
        <v>7515</v>
      </c>
      <c r="B668" s="15" t="s">
        <v>3480</v>
      </c>
      <c r="C668" s="130">
        <v>692005007</v>
      </c>
      <c r="D668" s="15" t="s">
        <v>2854</v>
      </c>
      <c r="E668" s="15" t="s">
        <v>633</v>
      </c>
      <c r="F668" s="14" t="s">
        <v>27</v>
      </c>
      <c r="G668" s="14" t="s">
        <v>634</v>
      </c>
      <c r="H668" s="14" t="s">
        <v>29</v>
      </c>
      <c r="I668" s="15"/>
      <c r="J668" s="15"/>
      <c r="K668" s="15" t="s">
        <v>6093</v>
      </c>
      <c r="L668" s="15" t="s">
        <v>6094</v>
      </c>
      <c r="M668" s="17" t="s">
        <v>6172</v>
      </c>
      <c r="N668" s="18" t="s">
        <v>6095</v>
      </c>
      <c r="O668" s="18"/>
      <c r="P668" s="19"/>
      <c r="Q668" s="18"/>
      <c r="R668" s="19">
        <v>91001</v>
      </c>
      <c r="S668" s="19" t="s">
        <v>3040</v>
      </c>
      <c r="T668" s="20">
        <v>41939</v>
      </c>
    </row>
    <row r="669" spans="1:20" s="16" customFormat="1" ht="18.75" hidden="1" customHeight="1" x14ac:dyDescent="0.2">
      <c r="A669" s="146">
        <v>7516</v>
      </c>
      <c r="B669" s="24" t="s">
        <v>4759</v>
      </c>
      <c r="C669" s="129">
        <v>650480546</v>
      </c>
      <c r="D669" s="22" t="s">
        <v>405</v>
      </c>
      <c r="E669" s="22" t="s">
        <v>4760</v>
      </c>
      <c r="F669" s="23" t="s">
        <v>4761</v>
      </c>
      <c r="G669" s="23" t="s">
        <v>6113</v>
      </c>
      <c r="H669" s="23" t="s">
        <v>4763</v>
      </c>
      <c r="I669" s="22" t="s">
        <v>824</v>
      </c>
      <c r="J669" s="22" t="s">
        <v>4764</v>
      </c>
      <c r="K669" s="22" t="s">
        <v>4765</v>
      </c>
      <c r="L669" s="22" t="s">
        <v>4767</v>
      </c>
      <c r="M669" s="24" t="s">
        <v>344</v>
      </c>
      <c r="N669" s="25"/>
      <c r="O669" s="25" t="s">
        <v>4768</v>
      </c>
      <c r="P669" s="26" t="s">
        <v>4766</v>
      </c>
      <c r="Q669" s="25"/>
      <c r="R669" s="26" t="s">
        <v>419</v>
      </c>
      <c r="S669" s="26" t="s">
        <v>4770</v>
      </c>
      <c r="T669" s="27">
        <v>41949</v>
      </c>
    </row>
    <row r="670" spans="1:20" s="16" customFormat="1" ht="18.75" hidden="1" customHeight="1" x14ac:dyDescent="0.2">
      <c r="A670" s="147">
        <v>7517</v>
      </c>
      <c r="B670" s="17" t="s">
        <v>1926</v>
      </c>
      <c r="C670" s="130">
        <v>650846699</v>
      </c>
      <c r="D670" s="15" t="s">
        <v>1566</v>
      </c>
      <c r="E670" s="15" t="s">
        <v>1927</v>
      </c>
      <c r="F670" s="14" t="s">
        <v>7724</v>
      </c>
      <c r="G670" s="14" t="s">
        <v>6108</v>
      </c>
      <c r="H670" s="14" t="s">
        <v>6245</v>
      </c>
      <c r="I670" s="15" t="s">
        <v>1928</v>
      </c>
      <c r="J670" s="15" t="s">
        <v>7723</v>
      </c>
      <c r="K670" s="15" t="s">
        <v>1929</v>
      </c>
      <c r="L670" s="15" t="s">
        <v>6244</v>
      </c>
      <c r="M670" s="17" t="s">
        <v>50</v>
      </c>
      <c r="N670" s="18" t="s">
        <v>1893</v>
      </c>
      <c r="O670" s="18" t="s">
        <v>6242</v>
      </c>
      <c r="P670" s="19" t="s">
        <v>6243</v>
      </c>
      <c r="Q670" s="18"/>
      <c r="R670" s="19" t="s">
        <v>1274</v>
      </c>
      <c r="S670" s="19" t="s">
        <v>7638</v>
      </c>
      <c r="T670" s="20">
        <v>41950</v>
      </c>
    </row>
    <row r="671" spans="1:20" s="16" customFormat="1" ht="18.75" hidden="1" customHeight="1" x14ac:dyDescent="0.2">
      <c r="A671" s="147">
        <v>7518</v>
      </c>
      <c r="B671" s="17" t="s">
        <v>4771</v>
      </c>
      <c r="C671" s="130">
        <v>650602749</v>
      </c>
      <c r="D671" s="15" t="s">
        <v>405</v>
      </c>
      <c r="E671" s="15" t="s">
        <v>4772</v>
      </c>
      <c r="F671" s="14" t="s">
        <v>7201</v>
      </c>
      <c r="G671" s="14" t="s">
        <v>6114</v>
      </c>
      <c r="H671" s="14" t="s">
        <v>7204</v>
      </c>
      <c r="I671" s="15" t="s">
        <v>7205</v>
      </c>
      <c r="J671" s="15" t="s">
        <v>7206</v>
      </c>
      <c r="K671" s="15" t="s">
        <v>4774</v>
      </c>
      <c r="L671" s="17" t="s">
        <v>4775</v>
      </c>
      <c r="M671" s="15" t="s">
        <v>50</v>
      </c>
      <c r="N671" s="18" t="s">
        <v>1098</v>
      </c>
      <c r="O671" s="18" t="s">
        <v>7202</v>
      </c>
      <c r="P671" s="19" t="s">
        <v>7203</v>
      </c>
      <c r="Q671" s="18"/>
      <c r="R671" s="19" t="s">
        <v>419</v>
      </c>
      <c r="S671" s="19" t="s">
        <v>7207</v>
      </c>
      <c r="T671" s="20">
        <v>41975</v>
      </c>
    </row>
    <row r="672" spans="1:20" s="16" customFormat="1" ht="18.75" hidden="1" customHeight="1" x14ac:dyDescent="0.2">
      <c r="A672" s="146">
        <v>7519</v>
      </c>
      <c r="B672" s="24" t="s">
        <v>631</v>
      </c>
      <c r="C672" s="129">
        <v>707862009</v>
      </c>
      <c r="D672" s="22" t="s">
        <v>632</v>
      </c>
      <c r="E672" s="22" t="s">
        <v>633</v>
      </c>
      <c r="F672" s="23" t="s">
        <v>27</v>
      </c>
      <c r="G672" s="23" t="s">
        <v>634</v>
      </c>
      <c r="H672" s="23" t="s">
        <v>6513</v>
      </c>
      <c r="I672" s="22" t="s">
        <v>6516</v>
      </c>
      <c r="J672" s="22" t="s">
        <v>6666</v>
      </c>
      <c r="K672" s="22" t="s">
        <v>6515</v>
      </c>
      <c r="L672" s="22" t="s">
        <v>635</v>
      </c>
      <c r="M672" s="24" t="s">
        <v>50</v>
      </c>
      <c r="N672" s="25" t="s">
        <v>280</v>
      </c>
      <c r="O672" s="25" t="s">
        <v>6511</v>
      </c>
      <c r="P672" s="26" t="s">
        <v>6512</v>
      </c>
      <c r="Q672" s="25"/>
      <c r="R672" s="26">
        <v>91001</v>
      </c>
      <c r="S672" s="108" t="s">
        <v>6514</v>
      </c>
      <c r="T672" s="27">
        <v>41985</v>
      </c>
    </row>
    <row r="673" spans="1:20" s="16" customFormat="1" ht="18.75" hidden="1" customHeight="1" x14ac:dyDescent="0.2">
      <c r="A673" s="146">
        <v>7520</v>
      </c>
      <c r="B673" s="24" t="s">
        <v>3495</v>
      </c>
      <c r="C673" s="129">
        <v>692004000</v>
      </c>
      <c r="D673" s="22" t="s">
        <v>2854</v>
      </c>
      <c r="E673" s="22" t="s">
        <v>633</v>
      </c>
      <c r="F673" s="23" t="s">
        <v>27</v>
      </c>
      <c r="G673" s="23" t="s">
        <v>634</v>
      </c>
      <c r="H673" s="23" t="s">
        <v>3496</v>
      </c>
      <c r="I673" s="22"/>
      <c r="J673" s="22"/>
      <c r="K673" s="22" t="s">
        <v>3497</v>
      </c>
      <c r="L673" s="22" t="s">
        <v>3499</v>
      </c>
      <c r="M673" s="24" t="s">
        <v>6172</v>
      </c>
      <c r="N673" s="25" t="s">
        <v>3501</v>
      </c>
      <c r="O673" s="25" t="s">
        <v>3500</v>
      </c>
      <c r="P673" s="26" t="s">
        <v>3498</v>
      </c>
      <c r="Q673" s="25"/>
      <c r="R673" s="26">
        <v>91001</v>
      </c>
      <c r="S673" s="26" t="s">
        <v>3040</v>
      </c>
      <c r="T673" s="27">
        <v>41996</v>
      </c>
    </row>
    <row r="674" spans="1:20" s="16" customFormat="1" ht="18.75" hidden="1" customHeight="1" x14ac:dyDescent="0.2">
      <c r="A674" s="147">
        <v>7521</v>
      </c>
      <c r="B674" s="17" t="s">
        <v>3143</v>
      </c>
      <c r="C674" s="130">
        <v>692002008</v>
      </c>
      <c r="D674" s="15" t="s">
        <v>2854</v>
      </c>
      <c r="E674" s="15" t="s">
        <v>633</v>
      </c>
      <c r="F674" s="14" t="s">
        <v>27</v>
      </c>
      <c r="G674" s="14" t="s">
        <v>634</v>
      </c>
      <c r="H674" s="14" t="s">
        <v>29</v>
      </c>
      <c r="I674" s="15"/>
      <c r="J674" s="15"/>
      <c r="K674" s="15" t="s">
        <v>3144</v>
      </c>
      <c r="L674" s="15" t="s">
        <v>3145</v>
      </c>
      <c r="M674" s="17" t="s">
        <v>6172</v>
      </c>
      <c r="N674" s="18" t="s">
        <v>3147</v>
      </c>
      <c r="O674" s="18" t="s">
        <v>3146</v>
      </c>
      <c r="P674" s="19" t="s">
        <v>6339</v>
      </c>
      <c r="Q674" s="18"/>
      <c r="R674" s="19">
        <v>91001</v>
      </c>
      <c r="S674" s="19" t="s">
        <v>607</v>
      </c>
      <c r="T674" s="20">
        <v>41996</v>
      </c>
    </row>
    <row r="675" spans="1:20" s="16" customFormat="1" ht="18.75" hidden="1" customHeight="1" x14ac:dyDescent="0.2">
      <c r="A675" s="153">
        <v>7522</v>
      </c>
      <c r="B675" s="15" t="s">
        <v>3916</v>
      </c>
      <c r="C675" s="130">
        <v>692010000</v>
      </c>
      <c r="D675" s="15" t="s">
        <v>2854</v>
      </c>
      <c r="E675" s="15" t="s">
        <v>633</v>
      </c>
      <c r="F675" s="15" t="s">
        <v>27</v>
      </c>
      <c r="G675" s="15" t="s">
        <v>634</v>
      </c>
      <c r="H675" s="15" t="s">
        <v>29</v>
      </c>
      <c r="I675" s="15"/>
      <c r="J675" s="15"/>
      <c r="K675" s="15" t="s">
        <v>3917</v>
      </c>
      <c r="L675" s="15" t="s">
        <v>3919</v>
      </c>
      <c r="M675" s="15" t="s">
        <v>6172</v>
      </c>
      <c r="N675" s="15" t="s">
        <v>3921</v>
      </c>
      <c r="O675" s="15" t="s">
        <v>3920</v>
      </c>
      <c r="P675" s="15" t="s">
        <v>3918</v>
      </c>
      <c r="Q675" s="15"/>
      <c r="R675" s="15" t="s">
        <v>3921</v>
      </c>
      <c r="S675" s="15" t="s">
        <v>3040</v>
      </c>
      <c r="T675" s="73">
        <v>42027</v>
      </c>
    </row>
    <row r="676" spans="1:20" s="16" customFormat="1" ht="18.75" hidden="1" customHeight="1" x14ac:dyDescent="0.2">
      <c r="A676" s="147">
        <v>7523</v>
      </c>
      <c r="B676" s="17" t="s">
        <v>3246</v>
      </c>
      <c r="C676" s="130" t="s">
        <v>7838</v>
      </c>
      <c r="D676" s="15" t="s">
        <v>2854</v>
      </c>
      <c r="E676" s="15" t="s">
        <v>633</v>
      </c>
      <c r="F676" s="14" t="s">
        <v>27</v>
      </c>
      <c r="G676" s="14" t="s">
        <v>634</v>
      </c>
      <c r="H676" s="14" t="s">
        <v>29</v>
      </c>
      <c r="I676" s="15"/>
      <c r="J676" s="15"/>
      <c r="K676" s="15" t="s">
        <v>3247</v>
      </c>
      <c r="L676" s="15" t="s">
        <v>3249</v>
      </c>
      <c r="M676" s="17" t="s">
        <v>6172</v>
      </c>
      <c r="N676" s="18" t="s">
        <v>6225</v>
      </c>
      <c r="O676" s="18"/>
      <c r="P676" s="19" t="s">
        <v>3248</v>
      </c>
      <c r="Q676" s="18"/>
      <c r="R676" s="19">
        <v>91001</v>
      </c>
      <c r="S676" s="19" t="s">
        <v>2906</v>
      </c>
      <c r="T676" s="20">
        <v>42032</v>
      </c>
    </row>
    <row r="677" spans="1:20" s="16" customFormat="1" ht="18.75" hidden="1" customHeight="1" x14ac:dyDescent="0.2">
      <c r="A677" s="147">
        <v>6720</v>
      </c>
      <c r="B677" s="17" t="s">
        <v>3674</v>
      </c>
      <c r="C677" s="130">
        <v>690811006</v>
      </c>
      <c r="D677" s="15" t="s">
        <v>2854</v>
      </c>
      <c r="E677" s="15" t="s">
        <v>633</v>
      </c>
      <c r="F677" s="14" t="s">
        <v>27</v>
      </c>
      <c r="G677" s="14" t="s">
        <v>634</v>
      </c>
      <c r="H677" s="14" t="s">
        <v>29</v>
      </c>
      <c r="I677" s="15"/>
      <c r="J677" s="15"/>
      <c r="K677" s="15" t="s">
        <v>3675</v>
      </c>
      <c r="L677" s="15" t="s">
        <v>3677</v>
      </c>
      <c r="M677" s="17" t="s">
        <v>50</v>
      </c>
      <c r="N677" s="18" t="s">
        <v>1476</v>
      </c>
      <c r="O677" s="18" t="s">
        <v>3678</v>
      </c>
      <c r="P677" s="19" t="s">
        <v>3676</v>
      </c>
      <c r="Q677" s="18"/>
      <c r="R677" s="19">
        <v>91001</v>
      </c>
      <c r="S677" s="19" t="s">
        <v>3040</v>
      </c>
      <c r="T677" s="20">
        <v>42032</v>
      </c>
    </row>
    <row r="678" spans="1:20" s="16" customFormat="1" ht="18.75" hidden="1" customHeight="1" x14ac:dyDescent="0.2">
      <c r="A678" s="146">
        <v>7525</v>
      </c>
      <c r="B678" s="24" t="s">
        <v>2853</v>
      </c>
      <c r="C678" s="129">
        <v>690732009</v>
      </c>
      <c r="D678" s="22" t="s">
        <v>2854</v>
      </c>
      <c r="E678" s="22" t="s">
        <v>633</v>
      </c>
      <c r="F678" s="23" t="s">
        <v>27</v>
      </c>
      <c r="G678" s="23" t="s">
        <v>634</v>
      </c>
      <c r="H678" s="23" t="s">
        <v>29</v>
      </c>
      <c r="I678" s="22"/>
      <c r="J678" s="22"/>
      <c r="K678" s="22" t="s">
        <v>2855</v>
      </c>
      <c r="L678" s="22" t="s">
        <v>2857</v>
      </c>
      <c r="M678" s="24" t="s">
        <v>50</v>
      </c>
      <c r="N678" s="25" t="s">
        <v>2859</v>
      </c>
      <c r="O678" s="25" t="s">
        <v>2858</v>
      </c>
      <c r="P678" s="26" t="s">
        <v>2856</v>
      </c>
      <c r="Q678" s="25"/>
      <c r="R678" s="26">
        <v>91001</v>
      </c>
      <c r="S678" s="26" t="s">
        <v>607</v>
      </c>
      <c r="T678" s="27">
        <v>42045</v>
      </c>
    </row>
    <row r="679" spans="1:20" s="16" customFormat="1" ht="18.75" hidden="1" customHeight="1" x14ac:dyDescent="0.2">
      <c r="A679" s="147">
        <v>7526</v>
      </c>
      <c r="B679" s="17" t="s">
        <v>3759</v>
      </c>
      <c r="C679" s="130">
        <v>691802000</v>
      </c>
      <c r="D679" s="15" t="s">
        <v>2854</v>
      </c>
      <c r="E679" s="15" t="s">
        <v>633</v>
      </c>
      <c r="F679" s="14" t="s">
        <v>27</v>
      </c>
      <c r="G679" s="14" t="s">
        <v>634</v>
      </c>
      <c r="H679" s="14" t="s">
        <v>29</v>
      </c>
      <c r="I679" s="15"/>
      <c r="J679" s="15"/>
      <c r="K679" s="15" t="s">
        <v>3760</v>
      </c>
      <c r="L679" s="15" t="s">
        <v>3762</v>
      </c>
      <c r="M679" s="17" t="s">
        <v>51</v>
      </c>
      <c r="N679" s="18" t="s">
        <v>3764</v>
      </c>
      <c r="O679" s="18" t="s">
        <v>3763</v>
      </c>
      <c r="P679" s="19" t="s">
        <v>3761</v>
      </c>
      <c r="Q679" s="18"/>
      <c r="R679" s="19">
        <v>91001</v>
      </c>
      <c r="S679" s="19" t="s">
        <v>607</v>
      </c>
      <c r="T679" s="20">
        <v>42047</v>
      </c>
    </row>
    <row r="680" spans="1:20" s="16" customFormat="1" ht="18.75" hidden="1" customHeight="1" x14ac:dyDescent="0.2">
      <c r="A680" s="147">
        <v>7527</v>
      </c>
      <c r="B680" s="17" t="s">
        <v>2969</v>
      </c>
      <c r="C680" s="130">
        <v>690413000</v>
      </c>
      <c r="D680" s="15" t="s">
        <v>2854</v>
      </c>
      <c r="E680" s="15" t="s">
        <v>633</v>
      </c>
      <c r="F680" s="14" t="s">
        <v>27</v>
      </c>
      <c r="G680" s="14" t="s">
        <v>634</v>
      </c>
      <c r="H680" s="14"/>
      <c r="I680" s="15"/>
      <c r="J680" s="15"/>
      <c r="K680" s="15" t="s">
        <v>2970</v>
      </c>
      <c r="L680" s="15" t="s">
        <v>2972</v>
      </c>
      <c r="M680" s="17" t="s">
        <v>6167</v>
      </c>
      <c r="N680" s="18" t="s">
        <v>2974</v>
      </c>
      <c r="O680" s="18" t="s">
        <v>2973</v>
      </c>
      <c r="P680" s="19" t="s">
        <v>2971</v>
      </c>
      <c r="Q680" s="18"/>
      <c r="R680" s="19">
        <v>91001</v>
      </c>
      <c r="S680" s="19" t="s">
        <v>2906</v>
      </c>
      <c r="T680" s="20">
        <v>42047</v>
      </c>
    </row>
    <row r="681" spans="1:20" s="16" customFormat="1" ht="18.75" hidden="1" customHeight="1" x14ac:dyDescent="0.2">
      <c r="A681" s="147">
        <v>7528</v>
      </c>
      <c r="B681" s="17" t="s">
        <v>3728</v>
      </c>
      <c r="C681" s="130">
        <v>690409003</v>
      </c>
      <c r="D681" s="15" t="s">
        <v>2854</v>
      </c>
      <c r="E681" s="15" t="s">
        <v>633</v>
      </c>
      <c r="F681" s="14" t="s">
        <v>27</v>
      </c>
      <c r="G681" s="14" t="s">
        <v>634</v>
      </c>
      <c r="H681" s="14" t="s">
        <v>29</v>
      </c>
      <c r="I681" s="15"/>
      <c r="J681" s="15"/>
      <c r="K681" s="15" t="s">
        <v>3729</v>
      </c>
      <c r="L681" s="15" t="s">
        <v>3731</v>
      </c>
      <c r="M681" s="17" t="s">
        <v>6169</v>
      </c>
      <c r="N681" s="18" t="s">
        <v>3733</v>
      </c>
      <c r="O681" s="18" t="s">
        <v>3732</v>
      </c>
      <c r="P681" s="19" t="s">
        <v>3730</v>
      </c>
      <c r="Q681" s="18"/>
      <c r="R681" s="19">
        <v>91001</v>
      </c>
      <c r="S681" s="19" t="s">
        <v>3040</v>
      </c>
      <c r="T681" s="20">
        <v>42052</v>
      </c>
    </row>
    <row r="682" spans="1:20" s="16" customFormat="1" ht="18.75" hidden="1" customHeight="1" x14ac:dyDescent="0.2">
      <c r="A682" s="146">
        <v>7529</v>
      </c>
      <c r="B682" s="24" t="s">
        <v>2774</v>
      </c>
      <c r="C682" s="129">
        <v>605111130</v>
      </c>
      <c r="D682" s="22" t="s">
        <v>2752</v>
      </c>
      <c r="E682" s="22" t="s">
        <v>2753</v>
      </c>
      <c r="F682" s="23" t="s">
        <v>27</v>
      </c>
      <c r="G682" s="23" t="s">
        <v>2754</v>
      </c>
      <c r="H682" s="23" t="s">
        <v>29</v>
      </c>
      <c r="I682" s="22"/>
      <c r="J682" s="22"/>
      <c r="K682" s="22" t="s">
        <v>6286</v>
      </c>
      <c r="L682" s="22" t="s">
        <v>2775</v>
      </c>
      <c r="M682" s="24" t="s">
        <v>890</v>
      </c>
      <c r="N682" s="25" t="s">
        <v>2776</v>
      </c>
      <c r="O682" s="25" t="s">
        <v>6287</v>
      </c>
      <c r="P682" s="26" t="s">
        <v>6288</v>
      </c>
      <c r="Q682" s="25"/>
      <c r="R682" s="26">
        <v>91001</v>
      </c>
      <c r="S682" s="26" t="s">
        <v>607</v>
      </c>
      <c r="T682" s="27">
        <v>42052</v>
      </c>
    </row>
    <row r="683" spans="1:20" s="16" customFormat="1" ht="18.75" hidden="1" customHeight="1" x14ac:dyDescent="0.2">
      <c r="A683" s="146">
        <v>7530</v>
      </c>
      <c r="B683" s="24" t="s">
        <v>4814</v>
      </c>
      <c r="C683" s="129">
        <v>650343484</v>
      </c>
      <c r="D683" s="22" t="s">
        <v>81</v>
      </c>
      <c r="E683" s="22" t="s">
        <v>4815</v>
      </c>
      <c r="F683" s="23" t="s">
        <v>4816</v>
      </c>
      <c r="G683" s="23" t="s">
        <v>6113</v>
      </c>
      <c r="H683" s="23" t="s">
        <v>4817</v>
      </c>
      <c r="I683" s="22" t="s">
        <v>4773</v>
      </c>
      <c r="J683" s="22" t="s">
        <v>4818</v>
      </c>
      <c r="K683" s="22" t="s">
        <v>4819</v>
      </c>
      <c r="L683" s="22" t="s">
        <v>4821</v>
      </c>
      <c r="M683" s="24" t="s">
        <v>50</v>
      </c>
      <c r="N683" s="25" t="s">
        <v>730</v>
      </c>
      <c r="O683" s="25" t="s">
        <v>4822</v>
      </c>
      <c r="P683" s="26" t="s">
        <v>4820</v>
      </c>
      <c r="Q683" s="25"/>
      <c r="R683" s="26" t="s">
        <v>419</v>
      </c>
      <c r="S683" s="26" t="s">
        <v>4823</v>
      </c>
      <c r="T683" s="27">
        <v>42052</v>
      </c>
    </row>
    <row r="684" spans="1:20" s="16" customFormat="1" ht="18.75" hidden="1" customHeight="1" x14ac:dyDescent="0.2">
      <c r="A684" s="147">
        <v>7531</v>
      </c>
      <c r="B684" s="17" t="s">
        <v>2934</v>
      </c>
      <c r="C684" s="130">
        <v>692544005</v>
      </c>
      <c r="D684" s="15" t="s">
        <v>2854</v>
      </c>
      <c r="E684" s="15" t="s">
        <v>633</v>
      </c>
      <c r="F684" s="14" t="s">
        <v>27</v>
      </c>
      <c r="G684" s="14" t="s">
        <v>634</v>
      </c>
      <c r="H684" s="14" t="s">
        <v>29</v>
      </c>
      <c r="I684" s="15"/>
      <c r="J684" s="15"/>
      <c r="K684" s="15" t="s">
        <v>2935</v>
      </c>
      <c r="L684" s="15" t="s">
        <v>2937</v>
      </c>
      <c r="M684" s="17" t="s">
        <v>6222</v>
      </c>
      <c r="N684" s="18" t="s">
        <v>2939</v>
      </c>
      <c r="O684" s="18" t="s">
        <v>2938</v>
      </c>
      <c r="P684" s="19" t="s">
        <v>2936</v>
      </c>
      <c r="Q684" s="18"/>
      <c r="R684" s="19">
        <v>91001</v>
      </c>
      <c r="S684" s="19" t="s">
        <v>607</v>
      </c>
      <c r="T684" s="20">
        <v>42053</v>
      </c>
    </row>
    <row r="685" spans="1:20" s="16" customFormat="1" ht="18.75" hidden="1" customHeight="1" x14ac:dyDescent="0.2">
      <c r="A685" s="147">
        <v>7532</v>
      </c>
      <c r="B685" s="17" t="s">
        <v>3151</v>
      </c>
      <c r="C685" s="130">
        <v>691910008</v>
      </c>
      <c r="D685" s="15" t="s">
        <v>2854</v>
      </c>
      <c r="E685" s="15" t="s">
        <v>633</v>
      </c>
      <c r="F685" s="14" t="s">
        <v>27</v>
      </c>
      <c r="G685" s="14" t="s">
        <v>634</v>
      </c>
      <c r="H685" s="14" t="s">
        <v>29</v>
      </c>
      <c r="I685" s="15"/>
      <c r="J685" s="15"/>
      <c r="K685" s="15" t="s">
        <v>3152</v>
      </c>
      <c r="L685" s="15" t="s">
        <v>3154</v>
      </c>
      <c r="M685" s="17" t="s">
        <v>51</v>
      </c>
      <c r="N685" s="18" t="s">
        <v>3156</v>
      </c>
      <c r="O685" s="18" t="s">
        <v>3155</v>
      </c>
      <c r="P685" s="19" t="s">
        <v>3153</v>
      </c>
      <c r="Q685" s="18"/>
      <c r="R685" s="19">
        <v>91001</v>
      </c>
      <c r="S685" s="19" t="s">
        <v>2906</v>
      </c>
      <c r="T685" s="20">
        <v>42053</v>
      </c>
    </row>
    <row r="686" spans="1:20" s="16" customFormat="1" ht="18.75" hidden="1" customHeight="1" x14ac:dyDescent="0.2">
      <c r="A686" s="146">
        <v>7533</v>
      </c>
      <c r="B686" s="24" t="s">
        <v>4103</v>
      </c>
      <c r="C686" s="129">
        <v>691809005</v>
      </c>
      <c r="D686" s="22" t="s">
        <v>2854</v>
      </c>
      <c r="E686" s="22" t="s">
        <v>633</v>
      </c>
      <c r="F686" s="23" t="s">
        <v>27</v>
      </c>
      <c r="G686" s="23" t="s">
        <v>634</v>
      </c>
      <c r="H686" s="23" t="s">
        <v>29</v>
      </c>
      <c r="I686" s="22"/>
      <c r="J686" s="22"/>
      <c r="K686" s="22" t="s">
        <v>4104</v>
      </c>
      <c r="L686" s="22" t="s">
        <v>4106</v>
      </c>
      <c r="M686" s="24" t="s">
        <v>51</v>
      </c>
      <c r="N686" s="25" t="s">
        <v>4108</v>
      </c>
      <c r="O686" s="25" t="s">
        <v>4107</v>
      </c>
      <c r="P686" s="26" t="s">
        <v>4105</v>
      </c>
      <c r="Q686" s="25"/>
      <c r="R686" s="26">
        <v>91001</v>
      </c>
      <c r="S686" s="26" t="s">
        <v>3040</v>
      </c>
      <c r="T686" s="27">
        <v>42053</v>
      </c>
    </row>
    <row r="687" spans="1:20" s="16" customFormat="1" ht="18.75" hidden="1" customHeight="1" x14ac:dyDescent="0.2">
      <c r="A687" s="147">
        <v>7534</v>
      </c>
      <c r="B687" s="17" t="s">
        <v>3453</v>
      </c>
      <c r="C687" s="130">
        <v>690415003</v>
      </c>
      <c r="D687" s="15" t="s">
        <v>2854</v>
      </c>
      <c r="E687" s="15" t="s">
        <v>633</v>
      </c>
      <c r="F687" s="14" t="s">
        <v>27</v>
      </c>
      <c r="G687" s="14" t="s">
        <v>634</v>
      </c>
      <c r="H687" s="14" t="s">
        <v>29</v>
      </c>
      <c r="I687" s="15"/>
      <c r="J687" s="15"/>
      <c r="K687" s="15" t="s">
        <v>3454</v>
      </c>
      <c r="L687" s="15" t="s">
        <v>3456</v>
      </c>
      <c r="M687" s="17" t="s">
        <v>6169</v>
      </c>
      <c r="N687" s="18"/>
      <c r="O687" s="18" t="s">
        <v>3457</v>
      </c>
      <c r="P687" s="19" t="s">
        <v>3455</v>
      </c>
      <c r="Q687" s="18"/>
      <c r="R687" s="19">
        <v>91001</v>
      </c>
      <c r="S687" s="19" t="s">
        <v>2949</v>
      </c>
      <c r="T687" s="20">
        <v>42053</v>
      </c>
    </row>
    <row r="688" spans="1:20" s="16" customFormat="1" ht="18.75" hidden="1" customHeight="1" x14ac:dyDescent="0.2">
      <c r="A688" s="147">
        <v>7535</v>
      </c>
      <c r="B688" s="17" t="s">
        <v>3167</v>
      </c>
      <c r="C688" s="130">
        <v>690739003</v>
      </c>
      <c r="D688" s="15" t="s">
        <v>2854</v>
      </c>
      <c r="E688" s="15" t="s">
        <v>633</v>
      </c>
      <c r="F688" s="14" t="s">
        <v>27</v>
      </c>
      <c r="G688" s="14" t="s">
        <v>634</v>
      </c>
      <c r="H688" s="14" t="s">
        <v>29</v>
      </c>
      <c r="I688" s="15"/>
      <c r="J688" s="15"/>
      <c r="K688" s="15" t="s">
        <v>3168</v>
      </c>
      <c r="L688" s="15" t="s">
        <v>3170</v>
      </c>
      <c r="M688" s="17" t="s">
        <v>50</v>
      </c>
      <c r="N688" s="18" t="s">
        <v>3172</v>
      </c>
      <c r="O688" s="18" t="s">
        <v>3171</v>
      </c>
      <c r="P688" s="19" t="s">
        <v>3169</v>
      </c>
      <c r="Q688" s="18"/>
      <c r="R688" s="19">
        <v>91001</v>
      </c>
      <c r="S688" s="19" t="s">
        <v>607</v>
      </c>
      <c r="T688" s="20">
        <v>42053</v>
      </c>
    </row>
    <row r="689" spans="1:20" s="16" customFormat="1" ht="18.75" hidden="1" customHeight="1" x14ac:dyDescent="0.2">
      <c r="A689" s="147">
        <v>7536</v>
      </c>
      <c r="B689" s="17" t="s">
        <v>3996</v>
      </c>
      <c r="C689" s="130">
        <v>691514005</v>
      </c>
      <c r="D689" s="15" t="s">
        <v>2854</v>
      </c>
      <c r="E689" s="15" t="s">
        <v>633</v>
      </c>
      <c r="F689" s="14" t="s">
        <v>27</v>
      </c>
      <c r="G689" s="14" t="s">
        <v>634</v>
      </c>
      <c r="H689" s="14" t="s">
        <v>29</v>
      </c>
      <c r="I689" s="15"/>
      <c r="J689" s="15"/>
      <c r="K689" s="15" t="s">
        <v>3997</v>
      </c>
      <c r="L689" s="15" t="s">
        <v>3998</v>
      </c>
      <c r="M689" s="17" t="s">
        <v>344</v>
      </c>
      <c r="N689" s="18" t="s">
        <v>3999</v>
      </c>
      <c r="O689" s="18" t="s">
        <v>6385</v>
      </c>
      <c r="P689" s="19" t="s">
        <v>6386</v>
      </c>
      <c r="Q689" s="18"/>
      <c r="R689" s="19">
        <v>91001</v>
      </c>
      <c r="S689" s="19" t="s">
        <v>607</v>
      </c>
      <c r="T689" s="20">
        <v>42053</v>
      </c>
    </row>
    <row r="690" spans="1:20" s="16" customFormat="1" ht="18.75" hidden="1" customHeight="1" x14ac:dyDescent="0.2">
      <c r="A690" s="147">
        <v>7537</v>
      </c>
      <c r="B690" s="17" t="s">
        <v>3538</v>
      </c>
      <c r="C690" s="130">
        <v>691705005</v>
      </c>
      <c r="D690" s="15" t="s">
        <v>2854</v>
      </c>
      <c r="E690" s="15" t="s">
        <v>633</v>
      </c>
      <c r="F690" s="14" t="s">
        <v>27</v>
      </c>
      <c r="G690" s="14" t="s">
        <v>634</v>
      </c>
      <c r="H690" s="14" t="s">
        <v>29</v>
      </c>
      <c r="I690" s="15"/>
      <c r="J690" s="15"/>
      <c r="K690" s="15" t="s">
        <v>3539</v>
      </c>
      <c r="L690" s="15" t="s">
        <v>3540</v>
      </c>
      <c r="M690" s="17" t="s">
        <v>344</v>
      </c>
      <c r="N690" s="18" t="s">
        <v>3542</v>
      </c>
      <c r="O690" s="18" t="s">
        <v>3541</v>
      </c>
      <c r="P690" s="19"/>
      <c r="Q690" s="18"/>
      <c r="R690" s="19">
        <v>91001</v>
      </c>
      <c r="S690" s="19" t="s">
        <v>607</v>
      </c>
      <c r="T690" s="20">
        <v>42053</v>
      </c>
    </row>
    <row r="691" spans="1:20" s="16" customFormat="1" ht="18.75" hidden="1" customHeight="1" x14ac:dyDescent="0.2">
      <c r="A691" s="147">
        <v>7538</v>
      </c>
      <c r="B691" s="17" t="s">
        <v>3086</v>
      </c>
      <c r="C691" s="130">
        <v>691411001</v>
      </c>
      <c r="D691" s="15" t="s">
        <v>2854</v>
      </c>
      <c r="E691" s="15" t="s">
        <v>633</v>
      </c>
      <c r="F691" s="14" t="s">
        <v>27</v>
      </c>
      <c r="G691" s="14" t="s">
        <v>634</v>
      </c>
      <c r="H691" s="14" t="s">
        <v>29</v>
      </c>
      <c r="I691" s="15"/>
      <c r="J691" s="15"/>
      <c r="K691" s="15" t="s">
        <v>3087</v>
      </c>
      <c r="L691" s="15" t="s">
        <v>6198</v>
      </c>
      <c r="M691" s="17" t="s">
        <v>6168</v>
      </c>
      <c r="N691" s="18" t="s">
        <v>3089</v>
      </c>
      <c r="O691" s="18" t="s">
        <v>3088</v>
      </c>
      <c r="P691" s="19"/>
      <c r="Q691" s="18"/>
      <c r="R691" s="19">
        <v>91001</v>
      </c>
      <c r="S691" s="19" t="s">
        <v>607</v>
      </c>
      <c r="T691" s="20">
        <v>42053</v>
      </c>
    </row>
    <row r="692" spans="1:20" s="16" customFormat="1" ht="18.75" hidden="1" customHeight="1" x14ac:dyDescent="0.2">
      <c r="A692" s="146">
        <v>7539</v>
      </c>
      <c r="B692" s="24" t="s">
        <v>5525</v>
      </c>
      <c r="C692" s="129">
        <v>650607945</v>
      </c>
      <c r="D692" s="22" t="s">
        <v>405</v>
      </c>
      <c r="E692" s="22" t="s">
        <v>5526</v>
      </c>
      <c r="F692" s="23" t="s">
        <v>5527</v>
      </c>
      <c r="G692" s="23" t="s">
        <v>4762</v>
      </c>
      <c r="H692" s="23" t="s">
        <v>5528</v>
      </c>
      <c r="I692" s="22" t="s">
        <v>1483</v>
      </c>
      <c r="J692" s="22" t="s">
        <v>5529</v>
      </c>
      <c r="K692" s="22" t="s">
        <v>5530</v>
      </c>
      <c r="L692" s="22" t="s">
        <v>5532</v>
      </c>
      <c r="M692" s="24" t="s">
        <v>50</v>
      </c>
      <c r="N692" s="25" t="s">
        <v>3520</v>
      </c>
      <c r="O692" s="25" t="s">
        <v>5533</v>
      </c>
      <c r="P692" s="26" t="s">
        <v>5531</v>
      </c>
      <c r="Q692" s="25"/>
      <c r="R692" s="26" t="s">
        <v>419</v>
      </c>
      <c r="S692" s="26" t="s">
        <v>5534</v>
      </c>
      <c r="T692" s="27">
        <v>42053</v>
      </c>
    </row>
    <row r="693" spans="1:20" s="16" customFormat="1" ht="18.75" hidden="1" customHeight="1" x14ac:dyDescent="0.2">
      <c r="A693" s="147">
        <v>7540</v>
      </c>
      <c r="B693" s="17" t="s">
        <v>2940</v>
      </c>
      <c r="C693" s="130" t="s">
        <v>7826</v>
      </c>
      <c r="D693" s="15" t="s">
        <v>2854</v>
      </c>
      <c r="E693" s="15" t="s">
        <v>633</v>
      </c>
      <c r="F693" s="14" t="s">
        <v>27</v>
      </c>
      <c r="G693" s="14" t="s">
        <v>634</v>
      </c>
      <c r="H693" s="14" t="s">
        <v>29</v>
      </c>
      <c r="I693" s="15"/>
      <c r="J693" s="15"/>
      <c r="K693" s="15" t="s">
        <v>2941</v>
      </c>
      <c r="L693" s="15" t="s">
        <v>2943</v>
      </c>
      <c r="M693" s="17" t="s">
        <v>344</v>
      </c>
      <c r="N693" s="18" t="s">
        <v>2945</v>
      </c>
      <c r="O693" s="18" t="s">
        <v>2944</v>
      </c>
      <c r="P693" s="19" t="s">
        <v>2942</v>
      </c>
      <c r="Q693" s="18"/>
      <c r="R693" s="19">
        <v>91001</v>
      </c>
      <c r="S693" s="19" t="s">
        <v>607</v>
      </c>
      <c r="T693" s="20">
        <v>42053</v>
      </c>
    </row>
    <row r="694" spans="1:20" s="16" customFormat="1" ht="18.75" hidden="1" customHeight="1" x14ac:dyDescent="0.2">
      <c r="A694" s="146">
        <v>7541</v>
      </c>
      <c r="B694" s="24" t="s">
        <v>2751</v>
      </c>
      <c r="C694" s="129">
        <v>605111246</v>
      </c>
      <c r="D694" s="22" t="s">
        <v>2752</v>
      </c>
      <c r="E694" s="22" t="s">
        <v>2753</v>
      </c>
      <c r="F694" s="23" t="s">
        <v>27</v>
      </c>
      <c r="G694" s="23" t="s">
        <v>2754</v>
      </c>
      <c r="H694" s="23" t="s">
        <v>29</v>
      </c>
      <c r="I694" s="22"/>
      <c r="J694" s="22"/>
      <c r="K694" s="22" t="s">
        <v>6619</v>
      </c>
      <c r="L694" s="22" t="s">
        <v>2755</v>
      </c>
      <c r="M694" s="24" t="s">
        <v>6222</v>
      </c>
      <c r="N694" s="25" t="s">
        <v>2756</v>
      </c>
      <c r="O694" s="25" t="s">
        <v>6617</v>
      </c>
      <c r="P694" s="26" t="s">
        <v>6618</v>
      </c>
      <c r="Q694" s="25"/>
      <c r="R694" s="26">
        <v>91001</v>
      </c>
      <c r="S694" s="26" t="s">
        <v>607</v>
      </c>
      <c r="T694" s="27">
        <v>42053</v>
      </c>
    </row>
    <row r="695" spans="1:20" s="16" customFormat="1" ht="18.75" hidden="1" customHeight="1" x14ac:dyDescent="0.2">
      <c r="A695" s="146">
        <v>7542</v>
      </c>
      <c r="B695" s="24" t="s">
        <v>2761</v>
      </c>
      <c r="C695" s="129">
        <v>605110118</v>
      </c>
      <c r="D695" s="22" t="s">
        <v>2752</v>
      </c>
      <c r="E695" s="22" t="s">
        <v>2753</v>
      </c>
      <c r="F695" s="23" t="s">
        <v>27</v>
      </c>
      <c r="G695" s="23" t="s">
        <v>2754</v>
      </c>
      <c r="H695" s="23" t="s">
        <v>29</v>
      </c>
      <c r="I695" s="22"/>
      <c r="J695" s="22"/>
      <c r="K695" s="22" t="s">
        <v>2762</v>
      </c>
      <c r="L695" s="22" t="s">
        <v>2763</v>
      </c>
      <c r="M695" s="24" t="s">
        <v>217</v>
      </c>
      <c r="N695" s="25" t="s">
        <v>683</v>
      </c>
      <c r="O695" s="25" t="s">
        <v>2764</v>
      </c>
      <c r="P695" s="26"/>
      <c r="Q695" s="25"/>
      <c r="R695" s="26">
        <v>91001</v>
      </c>
      <c r="S695" s="26" t="s">
        <v>607</v>
      </c>
      <c r="T695" s="27">
        <v>42054</v>
      </c>
    </row>
    <row r="696" spans="1:20" s="16" customFormat="1" ht="18.75" hidden="1" customHeight="1" x14ac:dyDescent="0.2">
      <c r="A696" s="147">
        <v>7543</v>
      </c>
      <c r="B696" s="17" t="s">
        <v>4056</v>
      </c>
      <c r="C696" s="130">
        <v>690716003</v>
      </c>
      <c r="D696" s="15" t="s">
        <v>2854</v>
      </c>
      <c r="E696" s="15" t="s">
        <v>633</v>
      </c>
      <c r="F696" s="14" t="s">
        <v>27</v>
      </c>
      <c r="G696" s="14" t="s">
        <v>634</v>
      </c>
      <c r="H696" s="14" t="s">
        <v>29</v>
      </c>
      <c r="I696" s="15"/>
      <c r="J696" s="15"/>
      <c r="K696" s="15" t="s">
        <v>7124</v>
      </c>
      <c r="L696" s="15" t="s">
        <v>4057</v>
      </c>
      <c r="M696" s="17" t="s">
        <v>50</v>
      </c>
      <c r="N696" s="18" t="s">
        <v>4058</v>
      </c>
      <c r="O696" s="18" t="s">
        <v>7126</v>
      </c>
      <c r="P696" s="39" t="s">
        <v>7125</v>
      </c>
      <c r="Q696" s="18"/>
      <c r="R696" s="19">
        <v>91001</v>
      </c>
      <c r="S696" s="19" t="s">
        <v>607</v>
      </c>
      <c r="T696" s="20">
        <v>42058</v>
      </c>
    </row>
    <row r="697" spans="1:20" s="16" customFormat="1" ht="18.75" hidden="1" customHeight="1" x14ac:dyDescent="0.2">
      <c r="A697" s="147">
        <v>7544</v>
      </c>
      <c r="B697" s="17" t="s">
        <v>3109</v>
      </c>
      <c r="C697" s="130">
        <v>735686003</v>
      </c>
      <c r="D697" s="15" t="s">
        <v>2854</v>
      </c>
      <c r="E697" s="15" t="s">
        <v>633</v>
      </c>
      <c r="F697" s="14" t="s">
        <v>27</v>
      </c>
      <c r="G697" s="14" t="s">
        <v>634</v>
      </c>
      <c r="H697" s="14" t="s">
        <v>29</v>
      </c>
      <c r="I697" s="15"/>
      <c r="J697" s="15"/>
      <c r="K697" s="15" t="s">
        <v>3110</v>
      </c>
      <c r="L697" s="15" t="s">
        <v>3112</v>
      </c>
      <c r="M697" s="17" t="s">
        <v>630</v>
      </c>
      <c r="N697" s="18" t="s">
        <v>3114</v>
      </c>
      <c r="O697" s="18" t="s">
        <v>3111</v>
      </c>
      <c r="P697" s="19" t="s">
        <v>3113</v>
      </c>
      <c r="Q697" s="18"/>
      <c r="R697" s="19">
        <v>91001</v>
      </c>
      <c r="S697" s="19" t="s">
        <v>607</v>
      </c>
      <c r="T697" s="20">
        <v>42059</v>
      </c>
    </row>
    <row r="698" spans="1:20" s="16" customFormat="1" ht="18.75" hidden="1" customHeight="1" x14ac:dyDescent="0.2">
      <c r="A698" s="147">
        <v>7545</v>
      </c>
      <c r="B698" s="17" t="s">
        <v>3713</v>
      </c>
      <c r="C698" s="130">
        <v>690608006</v>
      </c>
      <c r="D698" s="15" t="s">
        <v>2854</v>
      </c>
      <c r="E698" s="15" t="s">
        <v>633</v>
      </c>
      <c r="F698" s="14" t="s">
        <v>27</v>
      </c>
      <c r="G698" s="14" t="s">
        <v>634</v>
      </c>
      <c r="H698" s="14" t="s">
        <v>29</v>
      </c>
      <c r="I698" s="15"/>
      <c r="J698" s="15"/>
      <c r="K698" s="15" t="s">
        <v>3714</v>
      </c>
      <c r="L698" s="15" t="s">
        <v>3715</v>
      </c>
      <c r="M698" s="17" t="s">
        <v>630</v>
      </c>
      <c r="N698" s="18" t="s">
        <v>3717</v>
      </c>
      <c r="O698" s="18" t="s">
        <v>6622</v>
      </c>
      <c r="P698" s="19" t="s">
        <v>6623</v>
      </c>
      <c r="Q698" s="18"/>
      <c r="R698" s="19">
        <v>91001</v>
      </c>
      <c r="S698" s="19" t="s">
        <v>607</v>
      </c>
      <c r="T698" s="20">
        <v>42059</v>
      </c>
    </row>
    <row r="699" spans="1:20" s="16" customFormat="1" ht="18.75" hidden="1" customHeight="1" x14ac:dyDescent="0.2">
      <c r="A699" s="147">
        <v>7546</v>
      </c>
      <c r="B699" s="17" t="s">
        <v>3230</v>
      </c>
      <c r="C699" s="130" t="s">
        <v>7836</v>
      </c>
      <c r="D699" s="15" t="s">
        <v>2854</v>
      </c>
      <c r="E699" s="15" t="s">
        <v>633</v>
      </c>
      <c r="F699" s="106" t="s">
        <v>27</v>
      </c>
      <c r="G699" s="14" t="s">
        <v>634</v>
      </c>
      <c r="H699" s="14" t="s">
        <v>29</v>
      </c>
      <c r="I699" s="15"/>
      <c r="J699" s="15"/>
      <c r="K699" s="15" t="s">
        <v>3231</v>
      </c>
      <c r="L699" s="15" t="s">
        <v>3233</v>
      </c>
      <c r="M699" s="17" t="s">
        <v>6167</v>
      </c>
      <c r="N699" s="18" t="s">
        <v>3235</v>
      </c>
      <c r="O699" s="18" t="s">
        <v>3234</v>
      </c>
      <c r="P699" s="19" t="s">
        <v>3232</v>
      </c>
      <c r="Q699" s="18"/>
      <c r="R699" s="19">
        <v>91001</v>
      </c>
      <c r="S699" s="19" t="s">
        <v>607</v>
      </c>
      <c r="T699" s="20">
        <v>42059</v>
      </c>
    </row>
    <row r="700" spans="1:20" s="16" customFormat="1" ht="18.75" hidden="1" customHeight="1" x14ac:dyDescent="0.2">
      <c r="A700" s="147">
        <v>7547</v>
      </c>
      <c r="B700" s="17" t="s">
        <v>2865</v>
      </c>
      <c r="C700" s="130">
        <v>692519000</v>
      </c>
      <c r="D700" s="15" t="s">
        <v>2854</v>
      </c>
      <c r="E700" s="15" t="s">
        <v>633</v>
      </c>
      <c r="F700" s="14" t="s">
        <v>27</v>
      </c>
      <c r="G700" s="14" t="s">
        <v>634</v>
      </c>
      <c r="H700" s="14" t="s">
        <v>29</v>
      </c>
      <c r="I700" s="15"/>
      <c r="J700" s="15"/>
      <c r="K700" s="15" t="s">
        <v>2866</v>
      </c>
      <c r="L700" s="15" t="s">
        <v>2867</v>
      </c>
      <c r="M700" s="17" t="s">
        <v>6167</v>
      </c>
      <c r="N700" s="18" t="s">
        <v>2869</v>
      </c>
      <c r="O700" s="18" t="s">
        <v>2868</v>
      </c>
      <c r="P700" s="19"/>
      <c r="Q700" s="18"/>
      <c r="R700" s="19">
        <v>91001</v>
      </c>
      <c r="S700" s="19" t="s">
        <v>607</v>
      </c>
      <c r="T700" s="20">
        <v>42059</v>
      </c>
    </row>
    <row r="701" spans="1:20" s="16" customFormat="1" ht="18.75" hidden="1" customHeight="1" x14ac:dyDescent="0.2">
      <c r="A701" s="147">
        <v>7548</v>
      </c>
      <c r="B701" s="17" t="s">
        <v>4053</v>
      </c>
      <c r="C701" s="130">
        <v>690304007</v>
      </c>
      <c r="D701" s="15" t="s">
        <v>2854</v>
      </c>
      <c r="E701" s="15" t="s">
        <v>633</v>
      </c>
      <c r="F701" s="14" t="s">
        <v>633</v>
      </c>
      <c r="G701" s="14" t="s">
        <v>634</v>
      </c>
      <c r="H701" s="14" t="s">
        <v>29</v>
      </c>
      <c r="I701" s="15"/>
      <c r="J701" s="15"/>
      <c r="K701" s="15" t="s">
        <v>6578</v>
      </c>
      <c r="L701" s="15" t="s">
        <v>4055</v>
      </c>
      <c r="M701" s="17" t="s">
        <v>6167</v>
      </c>
      <c r="N701" s="18" t="s">
        <v>1938</v>
      </c>
      <c r="O701" s="18" t="s">
        <v>6579</v>
      </c>
      <c r="P701" s="19" t="s">
        <v>4054</v>
      </c>
      <c r="Q701" s="18"/>
      <c r="R701" s="19">
        <v>91001</v>
      </c>
      <c r="S701" s="19" t="s">
        <v>607</v>
      </c>
      <c r="T701" s="20">
        <v>42059</v>
      </c>
    </row>
    <row r="702" spans="1:20" s="16" customFormat="1" ht="18.75" hidden="1" customHeight="1" x14ac:dyDescent="0.2">
      <c r="A702" s="147">
        <v>7549</v>
      </c>
      <c r="B702" s="17" t="s">
        <v>3019</v>
      </c>
      <c r="C702" s="130">
        <v>690301008</v>
      </c>
      <c r="D702" s="15" t="s">
        <v>2854</v>
      </c>
      <c r="E702" s="15" t="s">
        <v>633</v>
      </c>
      <c r="F702" s="14" t="s">
        <v>27</v>
      </c>
      <c r="G702" s="14" t="s">
        <v>634</v>
      </c>
      <c r="H702" s="14" t="s">
        <v>29</v>
      </c>
      <c r="I702" s="15"/>
      <c r="J702" s="15"/>
      <c r="K702" s="15" t="s">
        <v>3020</v>
      </c>
      <c r="L702" s="15" t="s">
        <v>3022</v>
      </c>
      <c r="M702" s="17" t="s">
        <v>6167</v>
      </c>
      <c r="N702" s="18" t="s">
        <v>3024</v>
      </c>
      <c r="O702" s="18" t="s">
        <v>3023</v>
      </c>
      <c r="P702" s="19" t="s">
        <v>3021</v>
      </c>
      <c r="Q702" s="18"/>
      <c r="R702" s="19">
        <v>91001</v>
      </c>
      <c r="S702" s="19" t="s">
        <v>607</v>
      </c>
      <c r="T702" s="20">
        <v>42059</v>
      </c>
    </row>
    <row r="703" spans="1:20" s="16" customFormat="1" ht="18.75" hidden="1" customHeight="1" x14ac:dyDescent="0.2">
      <c r="A703" s="147">
        <v>7550</v>
      </c>
      <c r="B703" s="17" t="s">
        <v>3693</v>
      </c>
      <c r="C703" s="130">
        <v>692503007</v>
      </c>
      <c r="D703" s="15" t="s">
        <v>2854</v>
      </c>
      <c r="E703" s="15" t="s">
        <v>633</v>
      </c>
      <c r="F703" s="14" t="s">
        <v>27</v>
      </c>
      <c r="G703" s="14" t="s">
        <v>634</v>
      </c>
      <c r="H703" s="14" t="s">
        <v>29</v>
      </c>
      <c r="I703" s="15"/>
      <c r="J703" s="15"/>
      <c r="K703" s="15" t="s">
        <v>3694</v>
      </c>
      <c r="L703" s="15" t="s">
        <v>3696</v>
      </c>
      <c r="M703" s="17" t="s">
        <v>6222</v>
      </c>
      <c r="N703" s="18" t="s">
        <v>3698</v>
      </c>
      <c r="O703" s="18" t="s">
        <v>3697</v>
      </c>
      <c r="P703" s="19" t="s">
        <v>3695</v>
      </c>
      <c r="Q703" s="18"/>
      <c r="R703" s="19">
        <v>91001</v>
      </c>
      <c r="S703" s="19" t="s">
        <v>3040</v>
      </c>
      <c r="T703" s="20">
        <v>42059</v>
      </c>
    </row>
    <row r="704" spans="1:20" s="16" customFormat="1" ht="18.75" hidden="1" customHeight="1" x14ac:dyDescent="0.2">
      <c r="A704" s="146">
        <v>7551</v>
      </c>
      <c r="B704" s="24" t="s">
        <v>2787</v>
      </c>
      <c r="C704" s="129">
        <v>605110126</v>
      </c>
      <c r="D704" s="22" t="s">
        <v>2752</v>
      </c>
      <c r="E704" s="22" t="s">
        <v>2753</v>
      </c>
      <c r="F704" s="23" t="s">
        <v>27</v>
      </c>
      <c r="G704" s="23" t="s">
        <v>2754</v>
      </c>
      <c r="H704" s="23" t="s">
        <v>29</v>
      </c>
      <c r="I704" s="22"/>
      <c r="J704" s="22"/>
      <c r="K704" s="22" t="s">
        <v>2788</v>
      </c>
      <c r="L704" s="22" t="s">
        <v>2789</v>
      </c>
      <c r="M704" s="25" t="s">
        <v>618</v>
      </c>
      <c r="N704" s="25" t="s">
        <v>2572</v>
      </c>
      <c r="O704" s="25" t="s">
        <v>2790</v>
      </c>
      <c r="P704" s="26"/>
      <c r="Q704" s="25"/>
      <c r="R704" s="26">
        <v>91001</v>
      </c>
      <c r="S704" s="26" t="s">
        <v>607</v>
      </c>
      <c r="T704" s="27">
        <v>42059</v>
      </c>
    </row>
    <row r="705" spans="1:20" s="16" customFormat="1" ht="18.75" hidden="1" customHeight="1" x14ac:dyDescent="0.2">
      <c r="A705" s="147">
        <v>7552</v>
      </c>
      <c r="B705" s="17" t="s">
        <v>2814</v>
      </c>
      <c r="C705" s="130" t="s">
        <v>7824</v>
      </c>
      <c r="D705" s="15" t="s">
        <v>2752</v>
      </c>
      <c r="E705" s="15" t="s">
        <v>2753</v>
      </c>
      <c r="F705" s="14" t="s">
        <v>27</v>
      </c>
      <c r="G705" s="14" t="s">
        <v>2754</v>
      </c>
      <c r="H705" s="14" t="s">
        <v>29</v>
      </c>
      <c r="I705" s="15"/>
      <c r="J705" s="15"/>
      <c r="K705" s="15" t="s">
        <v>7263</v>
      </c>
      <c r="L705" s="15" t="s">
        <v>2815</v>
      </c>
      <c r="M705" s="17" t="s">
        <v>6222</v>
      </c>
      <c r="N705" s="18" t="s">
        <v>2816</v>
      </c>
      <c r="O705" s="18" t="s">
        <v>7265</v>
      </c>
      <c r="P705" s="19" t="s">
        <v>7264</v>
      </c>
      <c r="Q705" s="18"/>
      <c r="R705" s="19">
        <v>91001</v>
      </c>
      <c r="S705" s="19" t="s">
        <v>607</v>
      </c>
      <c r="T705" s="20">
        <v>42060</v>
      </c>
    </row>
    <row r="706" spans="1:20" s="16" customFormat="1" ht="18.75" hidden="1" customHeight="1" x14ac:dyDescent="0.2">
      <c r="A706" s="147">
        <v>7553</v>
      </c>
      <c r="B706" s="17" t="s">
        <v>3949</v>
      </c>
      <c r="C706" s="130">
        <v>692518004</v>
      </c>
      <c r="D706" s="15" t="s">
        <v>2854</v>
      </c>
      <c r="E706" s="15" t="s">
        <v>633</v>
      </c>
      <c r="F706" s="14" t="s">
        <v>27</v>
      </c>
      <c r="G706" s="14" t="s">
        <v>634</v>
      </c>
      <c r="H706" s="14" t="s">
        <v>29</v>
      </c>
      <c r="I706" s="15"/>
      <c r="J706" s="15"/>
      <c r="K706" s="15" t="s">
        <v>3950</v>
      </c>
      <c r="L706" s="15" t="s">
        <v>3952</v>
      </c>
      <c r="M706" s="17" t="s">
        <v>6166</v>
      </c>
      <c r="N706" s="18" t="s">
        <v>3954</v>
      </c>
      <c r="O706" s="18" t="s">
        <v>3953</v>
      </c>
      <c r="P706" s="19" t="s">
        <v>3951</v>
      </c>
      <c r="Q706" s="18"/>
      <c r="R706" s="19">
        <v>91001</v>
      </c>
      <c r="S706" s="19" t="s">
        <v>3040</v>
      </c>
      <c r="T706" s="20">
        <v>42061</v>
      </c>
    </row>
    <row r="707" spans="1:20" s="16" customFormat="1" ht="18.75" hidden="1" customHeight="1" x14ac:dyDescent="0.2">
      <c r="A707" s="147">
        <v>7554</v>
      </c>
      <c r="B707" s="17" t="s">
        <v>3709</v>
      </c>
      <c r="C707" s="130">
        <v>690703009</v>
      </c>
      <c r="D707" s="15" t="s">
        <v>2854</v>
      </c>
      <c r="E707" s="15" t="s">
        <v>633</v>
      </c>
      <c r="F707" s="14" t="s">
        <v>27</v>
      </c>
      <c r="G707" s="14" t="s">
        <v>634</v>
      </c>
      <c r="H707" s="14" t="s">
        <v>29</v>
      </c>
      <c r="I707" s="15"/>
      <c r="J707" s="15"/>
      <c r="K707" s="15" t="s">
        <v>3710</v>
      </c>
      <c r="L707" s="15" t="s">
        <v>3711</v>
      </c>
      <c r="M707" s="17" t="s">
        <v>50</v>
      </c>
      <c r="N707" s="18" t="s">
        <v>852</v>
      </c>
      <c r="O707" s="18" t="s">
        <v>3712</v>
      </c>
      <c r="P707" s="19" t="s">
        <v>6665</v>
      </c>
      <c r="Q707" s="18"/>
      <c r="R707" s="19">
        <v>91001</v>
      </c>
      <c r="S707" s="19" t="s">
        <v>3040</v>
      </c>
      <c r="T707" s="20">
        <v>42061</v>
      </c>
    </row>
    <row r="708" spans="1:20" s="16" customFormat="1" ht="18.75" hidden="1" customHeight="1" x14ac:dyDescent="0.2">
      <c r="A708" s="146">
        <v>7555</v>
      </c>
      <c r="B708" s="24" t="s">
        <v>3414</v>
      </c>
      <c r="C708" s="129">
        <v>692203003</v>
      </c>
      <c r="D708" s="22" t="s">
        <v>2854</v>
      </c>
      <c r="E708" s="22" t="s">
        <v>633</v>
      </c>
      <c r="F708" s="23" t="s">
        <v>27</v>
      </c>
      <c r="G708" s="23" t="s">
        <v>634</v>
      </c>
      <c r="H708" s="23" t="s">
        <v>29</v>
      </c>
      <c r="I708" s="22"/>
      <c r="J708" s="22"/>
      <c r="K708" s="22" t="s">
        <v>3415</v>
      </c>
      <c r="L708" s="22" t="s">
        <v>3416</v>
      </c>
      <c r="M708" s="24" t="s">
        <v>6166</v>
      </c>
      <c r="N708" s="25" t="s">
        <v>3418</v>
      </c>
      <c r="O708" s="25" t="s">
        <v>3417</v>
      </c>
      <c r="P708" s="26" t="s">
        <v>3422</v>
      </c>
      <c r="Q708" s="25"/>
      <c r="R708" s="26">
        <v>91001</v>
      </c>
      <c r="S708" s="26" t="s">
        <v>3040</v>
      </c>
      <c r="T708" s="27">
        <v>42061</v>
      </c>
    </row>
    <row r="709" spans="1:20" s="16" customFormat="1" ht="18.75" hidden="1" customHeight="1" x14ac:dyDescent="0.2">
      <c r="A709" s="146">
        <v>7556</v>
      </c>
      <c r="B709" s="24" t="s">
        <v>2765</v>
      </c>
      <c r="C709" s="129">
        <v>605111114</v>
      </c>
      <c r="D709" s="22" t="s">
        <v>2752</v>
      </c>
      <c r="E709" s="22" t="s">
        <v>2753</v>
      </c>
      <c r="F709" s="23" t="s">
        <v>27</v>
      </c>
      <c r="G709" s="23" t="s">
        <v>2754</v>
      </c>
      <c r="H709" s="23" t="s">
        <v>29</v>
      </c>
      <c r="I709" s="22"/>
      <c r="J709" s="22"/>
      <c r="K709" s="22" t="s">
        <v>2766</v>
      </c>
      <c r="L709" s="22" t="s">
        <v>2767</v>
      </c>
      <c r="M709" s="24" t="s">
        <v>890</v>
      </c>
      <c r="N709" s="25" t="s">
        <v>2768</v>
      </c>
      <c r="O709" s="25"/>
      <c r="P709" s="26"/>
      <c r="Q709" s="25"/>
      <c r="R709" s="26">
        <v>91001</v>
      </c>
      <c r="S709" s="26" t="s">
        <v>607</v>
      </c>
      <c r="T709" s="27">
        <v>42062</v>
      </c>
    </row>
    <row r="710" spans="1:20" s="16" customFormat="1" ht="18.75" hidden="1" customHeight="1" x14ac:dyDescent="0.2">
      <c r="A710" s="147">
        <v>7557</v>
      </c>
      <c r="B710" s="17" t="s">
        <v>3173</v>
      </c>
      <c r="C710" s="130">
        <v>691103005</v>
      </c>
      <c r="D710" s="15" t="s">
        <v>2854</v>
      </c>
      <c r="E710" s="15" t="s">
        <v>633</v>
      </c>
      <c r="F710" s="14" t="s">
        <v>27</v>
      </c>
      <c r="G710" s="14" t="s">
        <v>634</v>
      </c>
      <c r="H710" s="14" t="s">
        <v>29</v>
      </c>
      <c r="I710" s="15"/>
      <c r="J710" s="15"/>
      <c r="K710" s="15" t="s">
        <v>3174</v>
      </c>
      <c r="L710" s="15" t="s">
        <v>3175</v>
      </c>
      <c r="M710" s="17" t="s">
        <v>6171</v>
      </c>
      <c r="N710" s="18" t="s">
        <v>1324</v>
      </c>
      <c r="O710" s="18" t="s">
        <v>3176</v>
      </c>
      <c r="P710" s="19"/>
      <c r="Q710" s="18"/>
      <c r="R710" s="19">
        <v>91001</v>
      </c>
      <c r="S710" s="19" t="s">
        <v>607</v>
      </c>
      <c r="T710" s="20">
        <v>42068</v>
      </c>
    </row>
    <row r="711" spans="1:20" s="16" customFormat="1" ht="18.75" hidden="1" customHeight="1" x14ac:dyDescent="0.2">
      <c r="A711" s="146">
        <v>7558</v>
      </c>
      <c r="B711" s="24" t="s">
        <v>3015</v>
      </c>
      <c r="C711" s="129" t="s">
        <v>7828</v>
      </c>
      <c r="D711" s="22" t="s">
        <v>2854</v>
      </c>
      <c r="E711" s="22" t="s">
        <v>633</v>
      </c>
      <c r="F711" s="23" t="s">
        <v>27</v>
      </c>
      <c r="G711" s="23" t="s">
        <v>634</v>
      </c>
      <c r="H711" s="23" t="s">
        <v>29</v>
      </c>
      <c r="I711" s="22"/>
      <c r="J711" s="22"/>
      <c r="K711" s="22" t="s">
        <v>3016</v>
      </c>
      <c r="L711" s="22" t="s">
        <v>3017</v>
      </c>
      <c r="M711" s="24" t="s">
        <v>6171</v>
      </c>
      <c r="N711" s="25" t="s">
        <v>1324</v>
      </c>
      <c r="O711" s="25" t="s">
        <v>3018</v>
      </c>
      <c r="P711" s="26"/>
      <c r="Q711" s="25"/>
      <c r="R711" s="26">
        <v>91001</v>
      </c>
      <c r="S711" s="26" t="s">
        <v>607</v>
      </c>
      <c r="T711" s="27">
        <v>42068</v>
      </c>
    </row>
    <row r="712" spans="1:20" s="16" customFormat="1" ht="18.75" hidden="1" customHeight="1" x14ac:dyDescent="0.2">
      <c r="A712" s="147">
        <v>7559</v>
      </c>
      <c r="B712" s="17" t="s">
        <v>3611</v>
      </c>
      <c r="C712" s="130">
        <v>690910004</v>
      </c>
      <c r="D712" s="15" t="s">
        <v>2854</v>
      </c>
      <c r="E712" s="15" t="s">
        <v>633</v>
      </c>
      <c r="F712" s="14" t="s">
        <v>27</v>
      </c>
      <c r="G712" s="14" t="s">
        <v>634</v>
      </c>
      <c r="H712" s="14" t="s">
        <v>29</v>
      </c>
      <c r="I712" s="15"/>
      <c r="J712" s="15"/>
      <c r="K712" s="15" t="s">
        <v>3612</v>
      </c>
      <c r="L712" s="15" t="s">
        <v>3614</v>
      </c>
      <c r="M712" s="17" t="s">
        <v>6170</v>
      </c>
      <c r="N712" s="18" t="s">
        <v>3615</v>
      </c>
      <c r="O712" s="18"/>
      <c r="P712" s="19" t="s">
        <v>3613</v>
      </c>
      <c r="Q712" s="18"/>
      <c r="R712" s="19">
        <v>91001</v>
      </c>
      <c r="S712" s="19" t="s">
        <v>607</v>
      </c>
      <c r="T712" s="20">
        <v>42080</v>
      </c>
    </row>
    <row r="713" spans="1:20" s="16" customFormat="1" ht="18.75" hidden="1" customHeight="1" x14ac:dyDescent="0.2">
      <c r="A713" s="146">
        <v>7560</v>
      </c>
      <c r="B713" s="24" t="s">
        <v>4065</v>
      </c>
      <c r="C713" s="129">
        <v>690201003</v>
      </c>
      <c r="D713" s="22" t="s">
        <v>2854</v>
      </c>
      <c r="E713" s="22" t="s">
        <v>633</v>
      </c>
      <c r="F713" s="23" t="s">
        <v>27</v>
      </c>
      <c r="G713" s="23" t="s">
        <v>634</v>
      </c>
      <c r="H713" s="23" t="s">
        <v>29</v>
      </c>
      <c r="I713" s="22"/>
      <c r="J713" s="22"/>
      <c r="K713" s="22" t="s">
        <v>4066</v>
      </c>
      <c r="L713" s="22" t="s">
        <v>4068</v>
      </c>
      <c r="M713" s="24" t="s">
        <v>6167</v>
      </c>
      <c r="N713" s="25" t="s">
        <v>4070</v>
      </c>
      <c r="O713" s="25" t="s">
        <v>4069</v>
      </c>
      <c r="P713" s="26" t="s">
        <v>4067</v>
      </c>
      <c r="Q713" s="25"/>
      <c r="R713" s="26">
        <v>91001</v>
      </c>
      <c r="S713" s="26" t="s">
        <v>607</v>
      </c>
      <c r="T713" s="27">
        <v>42087</v>
      </c>
    </row>
    <row r="714" spans="1:20" s="16" customFormat="1" ht="18.75" hidden="1" customHeight="1" x14ac:dyDescent="0.2">
      <c r="A714" s="146">
        <v>7561</v>
      </c>
      <c r="B714" s="24" t="s">
        <v>2769</v>
      </c>
      <c r="C714" s="129">
        <v>605110614</v>
      </c>
      <c r="D714" s="22" t="s">
        <v>2752</v>
      </c>
      <c r="E714" s="22" t="s">
        <v>2753</v>
      </c>
      <c r="F714" s="23" t="s">
        <v>27</v>
      </c>
      <c r="G714" s="23" t="s">
        <v>2754</v>
      </c>
      <c r="H714" s="23" t="s">
        <v>29</v>
      </c>
      <c r="I714" s="22"/>
      <c r="J714" s="22"/>
      <c r="K714" s="22" t="s">
        <v>2770</v>
      </c>
      <c r="L714" s="22" t="s">
        <v>2771</v>
      </c>
      <c r="M714" s="24" t="s">
        <v>6170</v>
      </c>
      <c r="N714" s="25" t="s">
        <v>2773</v>
      </c>
      <c r="O714" s="25" t="s">
        <v>2772</v>
      </c>
      <c r="P714" s="26"/>
      <c r="Q714" s="25"/>
      <c r="R714" s="26">
        <v>91001</v>
      </c>
      <c r="S714" s="26" t="s">
        <v>607</v>
      </c>
      <c r="T714" s="27">
        <v>42101</v>
      </c>
    </row>
    <row r="715" spans="1:20" s="16" customFormat="1" ht="18.75" hidden="1" customHeight="1" x14ac:dyDescent="0.2">
      <c r="A715" s="147">
        <v>7562</v>
      </c>
      <c r="B715" s="17" t="s">
        <v>3799</v>
      </c>
      <c r="C715" s="130">
        <v>692309006</v>
      </c>
      <c r="D715" s="15" t="s">
        <v>2854</v>
      </c>
      <c r="E715" s="15" t="s">
        <v>633</v>
      </c>
      <c r="F715" s="14" t="s">
        <v>27</v>
      </c>
      <c r="G715" s="14" t="s">
        <v>634</v>
      </c>
      <c r="H715" s="14" t="s">
        <v>29</v>
      </c>
      <c r="I715" s="15"/>
      <c r="J715" s="15"/>
      <c r="K715" s="15" t="s">
        <v>3800</v>
      </c>
      <c r="L715" s="15" t="s">
        <v>3802</v>
      </c>
      <c r="M715" s="17" t="s">
        <v>6166</v>
      </c>
      <c r="N715" s="18" t="s">
        <v>3804</v>
      </c>
      <c r="O715" s="18" t="s">
        <v>3801</v>
      </c>
      <c r="P715" s="19" t="s">
        <v>3803</v>
      </c>
      <c r="Q715" s="18"/>
      <c r="R715" s="19">
        <v>91001</v>
      </c>
      <c r="S715" s="19" t="s">
        <v>607</v>
      </c>
      <c r="T715" s="20">
        <v>42110</v>
      </c>
    </row>
    <row r="716" spans="1:20" s="16" customFormat="1" ht="18.75" hidden="1" customHeight="1" x14ac:dyDescent="0.2">
      <c r="A716" s="146">
        <v>7563</v>
      </c>
      <c r="B716" s="24" t="s">
        <v>795</v>
      </c>
      <c r="C716" s="129">
        <v>650797825</v>
      </c>
      <c r="D716" s="22" t="s">
        <v>405</v>
      </c>
      <c r="E716" s="22" t="s">
        <v>796</v>
      </c>
      <c r="F716" s="23" t="s">
        <v>797</v>
      </c>
      <c r="G716" s="23" t="s">
        <v>798</v>
      </c>
      <c r="H716" s="23" t="s">
        <v>799</v>
      </c>
      <c r="I716" s="22" t="s">
        <v>800</v>
      </c>
      <c r="J716" s="22" t="s">
        <v>801</v>
      </c>
      <c r="K716" s="22" t="s">
        <v>802</v>
      </c>
      <c r="L716" s="22" t="s">
        <v>804</v>
      </c>
      <c r="M716" s="24" t="s">
        <v>50</v>
      </c>
      <c r="N716" s="25"/>
      <c r="O716" s="25" t="s">
        <v>805</v>
      </c>
      <c r="P716" s="26" t="s">
        <v>803</v>
      </c>
      <c r="Q716" s="25"/>
      <c r="R716" s="26" t="s">
        <v>92</v>
      </c>
      <c r="S716" s="26" t="s">
        <v>806</v>
      </c>
      <c r="T716" s="27">
        <v>42118</v>
      </c>
    </row>
    <row r="717" spans="1:20" s="16" customFormat="1" ht="18.75" hidden="1" customHeight="1" x14ac:dyDescent="0.2">
      <c r="A717" s="146">
        <v>7564</v>
      </c>
      <c r="B717" s="24" t="s">
        <v>2806</v>
      </c>
      <c r="C717" s="129">
        <v>619798503</v>
      </c>
      <c r="D717" s="22" t="s">
        <v>2752</v>
      </c>
      <c r="E717" s="22" t="s">
        <v>2758</v>
      </c>
      <c r="F717" s="23" t="s">
        <v>27</v>
      </c>
      <c r="G717" s="23" t="s">
        <v>2754</v>
      </c>
      <c r="H717" s="23" t="s">
        <v>29</v>
      </c>
      <c r="I717" s="22"/>
      <c r="J717" s="22"/>
      <c r="K717" s="22" t="s">
        <v>6355</v>
      </c>
      <c r="L717" s="22" t="s">
        <v>2807</v>
      </c>
      <c r="M717" s="24" t="s">
        <v>630</v>
      </c>
      <c r="N717" s="25" t="s">
        <v>1295</v>
      </c>
      <c r="O717" s="25"/>
      <c r="P717" s="38" t="s">
        <v>6354</v>
      </c>
      <c r="Q717" s="26"/>
      <c r="R717" s="26">
        <v>91001</v>
      </c>
      <c r="S717" s="22" t="s">
        <v>607</v>
      </c>
      <c r="T717" s="27">
        <v>42122</v>
      </c>
    </row>
    <row r="718" spans="1:20" s="16" customFormat="1" ht="18.75" hidden="1" customHeight="1" x14ac:dyDescent="0.2">
      <c r="A718" s="146">
        <v>7565</v>
      </c>
      <c r="B718" s="24" t="s">
        <v>5336</v>
      </c>
      <c r="C718" s="129">
        <v>650980085</v>
      </c>
      <c r="D718" s="22" t="s">
        <v>5337</v>
      </c>
      <c r="E718" s="22" t="s">
        <v>5338</v>
      </c>
      <c r="F718" s="29" t="s">
        <v>7543</v>
      </c>
      <c r="G718" s="23" t="s">
        <v>6115</v>
      </c>
      <c r="H718" s="23" t="s">
        <v>5339</v>
      </c>
      <c r="I718" s="22" t="s">
        <v>1571</v>
      </c>
      <c r="J718" s="22" t="s">
        <v>6483</v>
      </c>
      <c r="K718" s="30" t="s">
        <v>7544</v>
      </c>
      <c r="L718" s="22" t="s">
        <v>6505</v>
      </c>
      <c r="M718" s="24" t="s">
        <v>630</v>
      </c>
      <c r="N718" s="25" t="s">
        <v>205</v>
      </c>
      <c r="O718" s="25" t="s">
        <v>6504</v>
      </c>
      <c r="P718" s="26" t="s">
        <v>5340</v>
      </c>
      <c r="Q718" s="25"/>
      <c r="R718" s="26" t="s">
        <v>419</v>
      </c>
      <c r="S718" s="31" t="s">
        <v>7549</v>
      </c>
      <c r="T718" s="27">
        <v>42131</v>
      </c>
    </row>
    <row r="719" spans="1:20" s="16" customFormat="1" ht="18.75" hidden="1" customHeight="1" x14ac:dyDescent="0.2">
      <c r="A719" s="146">
        <v>7566</v>
      </c>
      <c r="B719" s="24" t="s">
        <v>2800</v>
      </c>
      <c r="C719" s="129">
        <v>605111394</v>
      </c>
      <c r="D719" s="22" t="s">
        <v>2752</v>
      </c>
      <c r="E719" s="22" t="s">
        <v>2758</v>
      </c>
      <c r="F719" s="23" t="s">
        <v>27</v>
      </c>
      <c r="G719" s="23" t="s">
        <v>2754</v>
      </c>
      <c r="H719" s="23" t="s">
        <v>29</v>
      </c>
      <c r="I719" s="22"/>
      <c r="J719" s="22"/>
      <c r="K719" s="22" t="s">
        <v>2801</v>
      </c>
      <c r="L719" s="22" t="s">
        <v>2803</v>
      </c>
      <c r="M719" s="24" t="s">
        <v>217</v>
      </c>
      <c r="N719" s="25" t="s">
        <v>2805</v>
      </c>
      <c r="O719" s="25" t="s">
        <v>2804</v>
      </c>
      <c r="P719" s="26" t="s">
        <v>2802</v>
      </c>
      <c r="Q719" s="25"/>
      <c r="R719" s="26">
        <v>91001</v>
      </c>
      <c r="S719" s="26" t="s">
        <v>607</v>
      </c>
      <c r="T719" s="27">
        <v>42136</v>
      </c>
    </row>
    <row r="720" spans="1:20" s="16" customFormat="1" ht="18.75" hidden="1" customHeight="1" x14ac:dyDescent="0.2">
      <c r="A720" s="146">
        <v>7567</v>
      </c>
      <c r="B720" s="24" t="s">
        <v>1791</v>
      </c>
      <c r="C720" s="129">
        <v>651512808</v>
      </c>
      <c r="D720" s="22" t="s">
        <v>1566</v>
      </c>
      <c r="E720" s="22" t="s">
        <v>1792</v>
      </c>
      <c r="F720" s="13" t="s">
        <v>1793</v>
      </c>
      <c r="G720" s="23" t="s">
        <v>1794</v>
      </c>
      <c r="H720" s="23" t="s">
        <v>1795</v>
      </c>
      <c r="I720" s="22" t="s">
        <v>1796</v>
      </c>
      <c r="J720" s="22" t="s">
        <v>1797</v>
      </c>
      <c r="K720" s="22" t="s">
        <v>1798</v>
      </c>
      <c r="L720" s="22" t="s">
        <v>1800</v>
      </c>
      <c r="M720" s="24" t="s">
        <v>50</v>
      </c>
      <c r="N720" s="25" t="s">
        <v>730</v>
      </c>
      <c r="O720" s="25" t="s">
        <v>1801</v>
      </c>
      <c r="P720" s="26" t="s">
        <v>1799</v>
      </c>
      <c r="Q720" s="25"/>
      <c r="R720" s="26">
        <v>93401</v>
      </c>
      <c r="S720" s="26" t="s">
        <v>1802</v>
      </c>
      <c r="T720" s="27">
        <v>42146</v>
      </c>
    </row>
    <row r="721" spans="1:20" s="16" customFormat="1" ht="18.75" hidden="1" customHeight="1" x14ac:dyDescent="0.2">
      <c r="A721" s="146">
        <v>7568</v>
      </c>
      <c r="B721" s="24" t="s">
        <v>1396</v>
      </c>
      <c r="C721" s="129">
        <v>651800501</v>
      </c>
      <c r="D721" s="22" t="s">
        <v>81</v>
      </c>
      <c r="E721" s="22" t="s">
        <v>1397</v>
      </c>
      <c r="F721" s="13" t="s">
        <v>1398</v>
      </c>
      <c r="G721" s="23" t="s">
        <v>997</v>
      </c>
      <c r="H721" s="23" t="s">
        <v>1399</v>
      </c>
      <c r="I721" s="22" t="s">
        <v>1400</v>
      </c>
      <c r="J721" s="22" t="s">
        <v>1401</v>
      </c>
      <c r="K721" s="22" t="s">
        <v>1402</v>
      </c>
      <c r="L721" s="22" t="s">
        <v>1403</v>
      </c>
      <c r="M721" s="24" t="s">
        <v>50</v>
      </c>
      <c r="N721" s="25" t="s">
        <v>1204</v>
      </c>
      <c r="O721" s="25" t="s">
        <v>1404</v>
      </c>
      <c r="P721" s="26" t="s">
        <v>1405</v>
      </c>
      <c r="Q721" s="25"/>
      <c r="R721" s="26">
        <v>93401</v>
      </c>
      <c r="S721" s="26" t="s">
        <v>1406</v>
      </c>
      <c r="T721" s="27">
        <v>42158</v>
      </c>
    </row>
    <row r="722" spans="1:20" s="16" customFormat="1" ht="18.75" hidden="1" customHeight="1" x14ac:dyDescent="0.2">
      <c r="A722" s="146">
        <v>7569</v>
      </c>
      <c r="B722" s="24" t="s">
        <v>5624</v>
      </c>
      <c r="C722" s="129">
        <v>650917529</v>
      </c>
      <c r="D722" s="22" t="s">
        <v>81</v>
      </c>
      <c r="E722" s="22" t="s">
        <v>5625</v>
      </c>
      <c r="F722" s="23" t="s">
        <v>5626</v>
      </c>
      <c r="G722" s="23" t="s">
        <v>5627</v>
      </c>
      <c r="H722" s="23" t="s">
        <v>5628</v>
      </c>
      <c r="I722" s="22" t="s">
        <v>4773</v>
      </c>
      <c r="J722" s="22" t="s">
        <v>5629</v>
      </c>
      <c r="K722" s="22" t="s">
        <v>5630</v>
      </c>
      <c r="L722" s="22" t="s">
        <v>5632</v>
      </c>
      <c r="M722" s="24" t="s">
        <v>344</v>
      </c>
      <c r="N722" s="25" t="s">
        <v>1108</v>
      </c>
      <c r="O722" s="25" t="s">
        <v>5633</v>
      </c>
      <c r="P722" s="38" t="s">
        <v>5631</v>
      </c>
      <c r="Q722" s="25"/>
      <c r="R722" s="26" t="s">
        <v>419</v>
      </c>
      <c r="S722" s="26" t="s">
        <v>5404</v>
      </c>
      <c r="T722" s="27">
        <v>42158</v>
      </c>
    </row>
    <row r="723" spans="1:20" s="16" customFormat="1" ht="18.75" hidden="1" customHeight="1" x14ac:dyDescent="0.2">
      <c r="A723" s="146">
        <v>7570</v>
      </c>
      <c r="B723" s="24" t="s">
        <v>1565</v>
      </c>
      <c r="C723" s="129">
        <v>650719832</v>
      </c>
      <c r="D723" s="22" t="s">
        <v>1566</v>
      </c>
      <c r="E723" s="22" t="s">
        <v>1567</v>
      </c>
      <c r="F723" s="23" t="s">
        <v>1568</v>
      </c>
      <c r="G723" s="23" t="s">
        <v>1569</v>
      </c>
      <c r="H723" s="23" t="s">
        <v>1570</v>
      </c>
      <c r="I723" s="22" t="s">
        <v>1571</v>
      </c>
      <c r="J723" s="22" t="s">
        <v>1572</v>
      </c>
      <c r="K723" s="22" t="s">
        <v>1573</v>
      </c>
      <c r="L723" s="22" t="s">
        <v>1575</v>
      </c>
      <c r="M723" s="24" t="s">
        <v>50</v>
      </c>
      <c r="N723" s="25" t="s">
        <v>730</v>
      </c>
      <c r="O723" s="25" t="s">
        <v>1576</v>
      </c>
      <c r="P723" s="26" t="s">
        <v>1574</v>
      </c>
      <c r="Q723" s="25"/>
      <c r="R723" s="26">
        <v>93401</v>
      </c>
      <c r="S723" s="26" t="s">
        <v>1577</v>
      </c>
      <c r="T723" s="27">
        <v>42180</v>
      </c>
    </row>
    <row r="724" spans="1:20" s="16" customFormat="1" ht="18.75" hidden="1" customHeight="1" x14ac:dyDescent="0.2">
      <c r="A724" s="146">
        <v>7571</v>
      </c>
      <c r="B724" s="24" t="s">
        <v>1823</v>
      </c>
      <c r="C724" s="129">
        <v>650975340</v>
      </c>
      <c r="D724" s="22" t="s">
        <v>405</v>
      </c>
      <c r="E724" s="22" t="s">
        <v>1824</v>
      </c>
      <c r="F724" s="23" t="s">
        <v>1825</v>
      </c>
      <c r="G724" s="23" t="s">
        <v>1826</v>
      </c>
      <c r="H724" s="23" t="s">
        <v>1827</v>
      </c>
      <c r="I724" s="22" t="s">
        <v>482</v>
      </c>
      <c r="J724" s="22" t="s">
        <v>1828</v>
      </c>
      <c r="K724" s="22" t="s">
        <v>1829</v>
      </c>
      <c r="L724" s="22" t="s">
        <v>1831</v>
      </c>
      <c r="M724" s="24" t="s">
        <v>6167</v>
      </c>
      <c r="N724" s="25"/>
      <c r="O724" s="25" t="s">
        <v>1832</v>
      </c>
      <c r="P724" s="26" t="s">
        <v>1830</v>
      </c>
      <c r="Q724" s="25"/>
      <c r="R724" s="26" t="s">
        <v>419</v>
      </c>
      <c r="S724" s="26" t="s">
        <v>1834</v>
      </c>
      <c r="T724" s="27">
        <v>42187</v>
      </c>
    </row>
    <row r="725" spans="1:20" s="16" customFormat="1" ht="18.75" hidden="1" customHeight="1" x14ac:dyDescent="0.2">
      <c r="A725" s="147">
        <v>7572</v>
      </c>
      <c r="B725" s="17" t="s">
        <v>4000</v>
      </c>
      <c r="C725" s="130">
        <v>690510006</v>
      </c>
      <c r="D725" s="15" t="s">
        <v>2854</v>
      </c>
      <c r="E725" s="15" t="s">
        <v>3206</v>
      </c>
      <c r="F725" s="14" t="s">
        <v>27</v>
      </c>
      <c r="G725" s="14" t="s">
        <v>634</v>
      </c>
      <c r="H725" s="14" t="s">
        <v>29</v>
      </c>
      <c r="I725" s="15"/>
      <c r="J725" s="15"/>
      <c r="K725" s="15" t="s">
        <v>4001</v>
      </c>
      <c r="L725" s="15" t="s">
        <v>6292</v>
      </c>
      <c r="M725" s="17" t="s">
        <v>630</v>
      </c>
      <c r="N725" s="18" t="s">
        <v>4003</v>
      </c>
      <c r="O725" s="18" t="s">
        <v>6293</v>
      </c>
      <c r="P725" s="19" t="s">
        <v>4002</v>
      </c>
      <c r="Q725" s="18"/>
      <c r="R725" s="19">
        <v>91001</v>
      </c>
      <c r="S725" s="19" t="s">
        <v>607</v>
      </c>
      <c r="T725" s="20">
        <v>42195</v>
      </c>
    </row>
    <row r="726" spans="1:20" s="16" customFormat="1" ht="18.75" hidden="1" customHeight="1" x14ac:dyDescent="0.2">
      <c r="A726" s="146">
        <v>7573</v>
      </c>
      <c r="B726" s="24" t="s">
        <v>5021</v>
      </c>
      <c r="C726" s="129">
        <v>650776003</v>
      </c>
      <c r="D726" s="22" t="s">
        <v>81</v>
      </c>
      <c r="E726" s="22" t="s">
        <v>5022</v>
      </c>
      <c r="F726" s="22" t="s">
        <v>5023</v>
      </c>
      <c r="G726" s="23" t="s">
        <v>5024</v>
      </c>
      <c r="H726" s="23" t="s">
        <v>5025</v>
      </c>
      <c r="I726" s="22" t="s">
        <v>5026</v>
      </c>
      <c r="J726" s="22" t="s">
        <v>5027</v>
      </c>
      <c r="K726" s="22" t="s">
        <v>5028</v>
      </c>
      <c r="L726" s="22" t="s">
        <v>5030</v>
      </c>
      <c r="M726" s="24" t="s">
        <v>51</v>
      </c>
      <c r="N726" s="25" t="s">
        <v>1430</v>
      </c>
      <c r="O726" s="25" t="s">
        <v>5031</v>
      </c>
      <c r="P726" s="26" t="s">
        <v>5029</v>
      </c>
      <c r="Q726" s="25"/>
      <c r="R726" s="26" t="s">
        <v>5032</v>
      </c>
      <c r="S726" s="26" t="s">
        <v>5033</v>
      </c>
      <c r="T726" s="27">
        <v>42199</v>
      </c>
    </row>
    <row r="727" spans="1:20" s="16" customFormat="1" ht="18.75" hidden="1" customHeight="1" x14ac:dyDescent="0.2">
      <c r="A727" s="146">
        <v>7574</v>
      </c>
      <c r="B727" s="24" t="s">
        <v>2441</v>
      </c>
      <c r="C727" s="129">
        <v>650856899</v>
      </c>
      <c r="D727" s="22" t="s">
        <v>1566</v>
      </c>
      <c r="E727" s="22" t="s">
        <v>2442</v>
      </c>
      <c r="F727" s="29" t="s">
        <v>7318</v>
      </c>
      <c r="G727" s="23" t="s">
        <v>2443</v>
      </c>
      <c r="H727" s="23" t="s">
        <v>2444</v>
      </c>
      <c r="I727" s="22" t="s">
        <v>1796</v>
      </c>
      <c r="J727" s="22" t="s">
        <v>139</v>
      </c>
      <c r="K727" s="22" t="s">
        <v>2445</v>
      </c>
      <c r="L727" s="22" t="s">
        <v>7319</v>
      </c>
      <c r="M727" s="24" t="s">
        <v>6168</v>
      </c>
      <c r="N727" s="25" t="s">
        <v>2446</v>
      </c>
      <c r="O727" s="36" t="s">
        <v>7320</v>
      </c>
      <c r="P727" s="31" t="s">
        <v>7321</v>
      </c>
      <c r="Q727" s="25"/>
      <c r="R727" s="26">
        <v>93401</v>
      </c>
      <c r="S727" s="31" t="s">
        <v>7327</v>
      </c>
      <c r="T727" s="27">
        <v>42202</v>
      </c>
    </row>
    <row r="728" spans="1:20" s="16" customFormat="1" ht="18.75" hidden="1" customHeight="1" x14ac:dyDescent="0.2">
      <c r="A728" s="146">
        <v>7575</v>
      </c>
      <c r="B728" s="24" t="s">
        <v>2782</v>
      </c>
      <c r="C728" s="129">
        <v>605110231</v>
      </c>
      <c r="D728" s="22" t="s">
        <v>2752</v>
      </c>
      <c r="E728" s="22" t="s">
        <v>2758</v>
      </c>
      <c r="F728" s="23" t="s">
        <v>27</v>
      </c>
      <c r="G728" s="23" t="s">
        <v>2754</v>
      </c>
      <c r="H728" s="23" t="s">
        <v>29</v>
      </c>
      <c r="I728" s="22"/>
      <c r="J728" s="22"/>
      <c r="K728" s="22" t="s">
        <v>2783</v>
      </c>
      <c r="L728" s="22" t="s">
        <v>2784</v>
      </c>
      <c r="M728" s="24" t="s">
        <v>6167</v>
      </c>
      <c r="N728" s="25" t="s">
        <v>2786</v>
      </c>
      <c r="O728" s="25" t="s">
        <v>2785</v>
      </c>
      <c r="P728" s="26"/>
      <c r="Q728" s="25"/>
      <c r="R728" s="26">
        <v>91001</v>
      </c>
      <c r="S728" s="26" t="s">
        <v>607</v>
      </c>
      <c r="T728" s="27">
        <v>42206</v>
      </c>
    </row>
    <row r="729" spans="1:20" s="16" customFormat="1" ht="18.75" hidden="1" customHeight="1" x14ac:dyDescent="0.2">
      <c r="A729" s="146">
        <v>7576</v>
      </c>
      <c r="B729" s="24" t="s">
        <v>994</v>
      </c>
      <c r="C729" s="129">
        <v>653213700</v>
      </c>
      <c r="D729" s="22" t="s">
        <v>81</v>
      </c>
      <c r="E729" s="22" t="s">
        <v>995</v>
      </c>
      <c r="F729" s="23" t="s">
        <v>996</v>
      </c>
      <c r="G729" s="23" t="s">
        <v>997</v>
      </c>
      <c r="H729" s="23" t="s">
        <v>998</v>
      </c>
      <c r="I729" s="22" t="s">
        <v>999</v>
      </c>
      <c r="J729" s="22" t="s">
        <v>1000</v>
      </c>
      <c r="K729" s="22" t="s">
        <v>1001</v>
      </c>
      <c r="L729" s="22" t="s">
        <v>1003</v>
      </c>
      <c r="M729" s="24" t="s">
        <v>6171</v>
      </c>
      <c r="N729" s="25" t="s">
        <v>1005</v>
      </c>
      <c r="O729" s="25" t="s">
        <v>1004</v>
      </c>
      <c r="P729" s="26" t="s">
        <v>1002</v>
      </c>
      <c r="Q729" s="25"/>
      <c r="R729" s="26">
        <v>93401</v>
      </c>
      <c r="S729" s="26" t="s">
        <v>1006</v>
      </c>
      <c r="T729" s="27">
        <v>42209</v>
      </c>
    </row>
    <row r="730" spans="1:20" s="16" customFormat="1" ht="18.75" hidden="1" customHeight="1" x14ac:dyDescent="0.2">
      <c r="A730" s="147">
        <v>7577</v>
      </c>
      <c r="B730" s="17" t="s">
        <v>3205</v>
      </c>
      <c r="C730" s="130">
        <v>690617005</v>
      </c>
      <c r="D730" s="15" t="s">
        <v>2854</v>
      </c>
      <c r="E730" s="15" t="s">
        <v>3206</v>
      </c>
      <c r="F730" s="14" t="s">
        <v>27</v>
      </c>
      <c r="G730" s="14" t="s">
        <v>634</v>
      </c>
      <c r="H730" s="14" t="s">
        <v>29</v>
      </c>
      <c r="I730" s="15"/>
      <c r="J730" s="15"/>
      <c r="K730" s="15" t="s">
        <v>3207</v>
      </c>
      <c r="L730" s="15" t="s">
        <v>3208</v>
      </c>
      <c r="M730" s="17" t="s">
        <v>630</v>
      </c>
      <c r="N730" s="18" t="s">
        <v>3210</v>
      </c>
      <c r="O730" s="18" t="s">
        <v>6378</v>
      </c>
      <c r="P730" s="19" t="s">
        <v>3209</v>
      </c>
      <c r="Q730" s="18"/>
      <c r="R730" s="19">
        <v>91001</v>
      </c>
      <c r="S730" s="19" t="s">
        <v>607</v>
      </c>
      <c r="T730" s="20">
        <v>42215</v>
      </c>
    </row>
    <row r="731" spans="1:20" s="16" customFormat="1" ht="18.75" hidden="1" customHeight="1" x14ac:dyDescent="0.2">
      <c r="A731" s="147">
        <v>7578</v>
      </c>
      <c r="B731" s="17" t="s">
        <v>3943</v>
      </c>
      <c r="C731" s="130">
        <v>692546008</v>
      </c>
      <c r="D731" s="15" t="s">
        <v>2854</v>
      </c>
      <c r="E731" s="15" t="s">
        <v>3206</v>
      </c>
      <c r="F731" s="14" t="s">
        <v>27</v>
      </c>
      <c r="G731" s="14" t="s">
        <v>634</v>
      </c>
      <c r="H731" s="14" t="s">
        <v>29</v>
      </c>
      <c r="I731" s="15"/>
      <c r="J731" s="15"/>
      <c r="K731" s="15" t="s">
        <v>3944</v>
      </c>
      <c r="L731" s="15" t="s">
        <v>3945</v>
      </c>
      <c r="M731" s="17" t="s">
        <v>50</v>
      </c>
      <c r="N731" s="18" t="s">
        <v>1210</v>
      </c>
      <c r="O731" s="18" t="s">
        <v>6322</v>
      </c>
      <c r="P731" s="19" t="s">
        <v>6323</v>
      </c>
      <c r="Q731" s="18"/>
      <c r="R731" s="19">
        <v>91001</v>
      </c>
      <c r="S731" s="19" t="s">
        <v>607</v>
      </c>
      <c r="T731" s="20">
        <v>42215</v>
      </c>
    </row>
    <row r="732" spans="1:20" s="16" customFormat="1" ht="18.75" hidden="1" customHeight="1" x14ac:dyDescent="0.2">
      <c r="A732" s="147">
        <v>7579</v>
      </c>
      <c r="B732" s="17" t="s">
        <v>3620</v>
      </c>
      <c r="C732" s="130">
        <v>690508001</v>
      </c>
      <c r="D732" s="15" t="s">
        <v>2854</v>
      </c>
      <c r="E732" s="15" t="s">
        <v>3206</v>
      </c>
      <c r="F732" s="14" t="s">
        <v>27</v>
      </c>
      <c r="G732" s="14" t="s">
        <v>634</v>
      </c>
      <c r="H732" s="14" t="s">
        <v>29</v>
      </c>
      <c r="I732" s="15"/>
      <c r="J732" s="15"/>
      <c r="K732" s="15" t="s">
        <v>3621</v>
      </c>
      <c r="L732" s="15" t="s">
        <v>3622</v>
      </c>
      <c r="M732" s="17" t="s">
        <v>630</v>
      </c>
      <c r="N732" s="18" t="s">
        <v>3623</v>
      </c>
      <c r="O732" s="18"/>
      <c r="P732" s="19"/>
      <c r="Q732" s="18"/>
      <c r="R732" s="19">
        <v>91001</v>
      </c>
      <c r="S732" s="19" t="s">
        <v>607</v>
      </c>
      <c r="T732" s="20">
        <v>42216</v>
      </c>
    </row>
    <row r="733" spans="1:20" s="16" customFormat="1" ht="18.75" hidden="1" customHeight="1" x14ac:dyDescent="0.2">
      <c r="A733" s="146">
        <v>7580</v>
      </c>
      <c r="B733" s="24" t="s">
        <v>2757</v>
      </c>
      <c r="C733" s="129">
        <v>605110223</v>
      </c>
      <c r="D733" s="22" t="s">
        <v>2752</v>
      </c>
      <c r="E733" s="22" t="s">
        <v>2758</v>
      </c>
      <c r="F733" s="23" t="s">
        <v>27</v>
      </c>
      <c r="G733" s="23" t="s">
        <v>2754</v>
      </c>
      <c r="H733" s="23" t="s">
        <v>29</v>
      </c>
      <c r="I733" s="22"/>
      <c r="J733" s="22"/>
      <c r="K733" s="22" t="s">
        <v>2759</v>
      </c>
      <c r="L733" s="22" t="s">
        <v>2760</v>
      </c>
      <c r="M733" s="24" t="s">
        <v>6167</v>
      </c>
      <c r="N733" s="25" t="s">
        <v>1833</v>
      </c>
      <c r="O733" s="25"/>
      <c r="P733" s="26"/>
      <c r="Q733" s="25"/>
      <c r="R733" s="26">
        <v>91001</v>
      </c>
      <c r="S733" s="26" t="s">
        <v>607</v>
      </c>
      <c r="T733" s="27">
        <v>42226</v>
      </c>
    </row>
    <row r="734" spans="1:20" s="16" customFormat="1" ht="18.75" hidden="1" customHeight="1" x14ac:dyDescent="0.2">
      <c r="A734" s="146">
        <v>7581</v>
      </c>
      <c r="B734" s="24" t="s">
        <v>5394</v>
      </c>
      <c r="C734" s="129">
        <v>650980085</v>
      </c>
      <c r="D734" s="22" t="s">
        <v>81</v>
      </c>
      <c r="E734" s="22" t="s">
        <v>5395</v>
      </c>
      <c r="F734" s="23" t="s">
        <v>5396</v>
      </c>
      <c r="G734" s="23" t="s">
        <v>6116</v>
      </c>
      <c r="H734" s="23" t="s">
        <v>5397</v>
      </c>
      <c r="I734" s="22" t="s">
        <v>1571</v>
      </c>
      <c r="J734" s="22" t="s">
        <v>5398</v>
      </c>
      <c r="K734" s="22" t="s">
        <v>5399</v>
      </c>
      <c r="L734" s="22" t="s">
        <v>5401</v>
      </c>
      <c r="M734" s="24" t="s">
        <v>344</v>
      </c>
      <c r="N734" s="25" t="s">
        <v>5403</v>
      </c>
      <c r="O734" s="25" t="s">
        <v>5402</v>
      </c>
      <c r="P734" s="26" t="s">
        <v>5400</v>
      </c>
      <c r="Q734" s="25"/>
      <c r="R734" s="26" t="s">
        <v>647</v>
      </c>
      <c r="S734" s="26" t="s">
        <v>5404</v>
      </c>
      <c r="T734" s="27">
        <v>42248</v>
      </c>
    </row>
    <row r="735" spans="1:20" s="16" customFormat="1" ht="18.75" hidden="1" customHeight="1" x14ac:dyDescent="0.2">
      <c r="A735" s="146">
        <v>7582</v>
      </c>
      <c r="B735" s="24" t="s">
        <v>3276</v>
      </c>
      <c r="C735" s="129">
        <v>619790103</v>
      </c>
      <c r="D735" s="22" t="s">
        <v>2752</v>
      </c>
      <c r="E735" s="22" t="s">
        <v>2758</v>
      </c>
      <c r="F735" s="23" t="s">
        <v>27</v>
      </c>
      <c r="G735" s="23" t="s">
        <v>2754</v>
      </c>
      <c r="H735" s="23" t="s">
        <v>29</v>
      </c>
      <c r="I735" s="22"/>
      <c r="J735" s="22"/>
      <c r="K735" s="22" t="s">
        <v>6621</v>
      </c>
      <c r="L735" s="22" t="s">
        <v>3277</v>
      </c>
      <c r="M735" s="24" t="s">
        <v>618</v>
      </c>
      <c r="N735" s="25" t="s">
        <v>3278</v>
      </c>
      <c r="O735" s="25" t="s">
        <v>6620</v>
      </c>
      <c r="P735" s="26"/>
      <c r="Q735" s="26"/>
      <c r="R735" s="26">
        <v>91001</v>
      </c>
      <c r="S735" s="22" t="s">
        <v>607</v>
      </c>
      <c r="T735" s="27">
        <v>42250</v>
      </c>
    </row>
    <row r="736" spans="1:20" s="16" customFormat="1" ht="18.75" hidden="1" customHeight="1" x14ac:dyDescent="0.2">
      <c r="A736" s="146">
        <v>7583</v>
      </c>
      <c r="B736" s="24" t="s">
        <v>3835</v>
      </c>
      <c r="C736" s="129">
        <v>691804003</v>
      </c>
      <c r="D736" s="22" t="s">
        <v>2854</v>
      </c>
      <c r="E736" s="22" t="s">
        <v>3206</v>
      </c>
      <c r="F736" s="23" t="s">
        <v>27</v>
      </c>
      <c r="G736" s="23" t="s">
        <v>634</v>
      </c>
      <c r="H736" s="23" t="s">
        <v>29</v>
      </c>
      <c r="I736" s="22"/>
      <c r="J736" s="22"/>
      <c r="K736" s="22" t="s">
        <v>3836</v>
      </c>
      <c r="L736" s="25" t="s">
        <v>3838</v>
      </c>
      <c r="M736" s="24" t="s">
        <v>51</v>
      </c>
      <c r="N736" s="25" t="s">
        <v>3840</v>
      </c>
      <c r="O736" s="25" t="s">
        <v>3839</v>
      </c>
      <c r="P736" s="26" t="s">
        <v>3837</v>
      </c>
      <c r="Q736" s="25"/>
      <c r="R736" s="26">
        <v>91001</v>
      </c>
      <c r="S736" s="26" t="s">
        <v>607</v>
      </c>
      <c r="T736" s="27">
        <v>42262</v>
      </c>
    </row>
    <row r="737" spans="1:20" s="16" customFormat="1" ht="18.75" hidden="1" customHeight="1" x14ac:dyDescent="0.2">
      <c r="A737" s="147">
        <v>7584</v>
      </c>
      <c r="B737" s="17" t="s">
        <v>3769</v>
      </c>
      <c r="C737" s="130">
        <v>690507005</v>
      </c>
      <c r="D737" s="15" t="s">
        <v>2854</v>
      </c>
      <c r="E737" s="15" t="s">
        <v>3206</v>
      </c>
      <c r="F737" s="14" t="s">
        <v>27</v>
      </c>
      <c r="G737" s="14" t="s">
        <v>634</v>
      </c>
      <c r="H737" s="14" t="s">
        <v>29</v>
      </c>
      <c r="I737" s="15"/>
      <c r="J737" s="15"/>
      <c r="K737" s="15" t="s">
        <v>3770</v>
      </c>
      <c r="L737" s="15" t="s">
        <v>3772</v>
      </c>
      <c r="M737" s="17" t="s">
        <v>630</v>
      </c>
      <c r="N737" s="18" t="s">
        <v>3774</v>
      </c>
      <c r="O737" s="18" t="s">
        <v>3771</v>
      </c>
      <c r="P737" s="19" t="s">
        <v>3773</v>
      </c>
      <c r="Q737" s="18"/>
      <c r="R737" s="19">
        <v>91001</v>
      </c>
      <c r="S737" s="19" t="s">
        <v>607</v>
      </c>
      <c r="T737" s="20">
        <v>38641</v>
      </c>
    </row>
    <row r="738" spans="1:20" s="16" customFormat="1" ht="18.75" hidden="1" customHeight="1" x14ac:dyDescent="0.2">
      <c r="A738" s="146">
        <v>7585</v>
      </c>
      <c r="B738" s="24" t="s">
        <v>2197</v>
      </c>
      <c r="C738" s="129">
        <v>651096642</v>
      </c>
      <c r="D738" s="22" t="s">
        <v>2198</v>
      </c>
      <c r="E738" s="22" t="s">
        <v>2199</v>
      </c>
      <c r="F738" s="23" t="s">
        <v>2200</v>
      </c>
      <c r="G738" s="23" t="s">
        <v>2201</v>
      </c>
      <c r="H738" s="22" t="s">
        <v>2204</v>
      </c>
      <c r="I738" s="23" t="s">
        <v>2202</v>
      </c>
      <c r="J738" s="22" t="s">
        <v>2203</v>
      </c>
      <c r="K738" s="22" t="s">
        <v>2205</v>
      </c>
      <c r="L738" s="22" t="s">
        <v>2207</v>
      </c>
      <c r="M738" s="24" t="s">
        <v>50</v>
      </c>
      <c r="N738" s="25" t="s">
        <v>730</v>
      </c>
      <c r="O738" s="25" t="s">
        <v>2208</v>
      </c>
      <c r="P738" s="26" t="s">
        <v>2206</v>
      </c>
      <c r="Q738" s="25"/>
      <c r="R738" s="26">
        <v>93401</v>
      </c>
      <c r="S738" s="26" t="s">
        <v>2209</v>
      </c>
      <c r="T738" s="27">
        <v>42306</v>
      </c>
    </row>
    <row r="739" spans="1:20" s="16" customFormat="1" ht="18.75" hidden="1" customHeight="1" x14ac:dyDescent="0.2">
      <c r="A739" s="147">
        <v>7586</v>
      </c>
      <c r="B739" s="17" t="s">
        <v>3288</v>
      </c>
      <c r="C739" s="130">
        <v>690307006</v>
      </c>
      <c r="D739" s="15" t="s">
        <v>2854</v>
      </c>
      <c r="E739" s="15" t="s">
        <v>3206</v>
      </c>
      <c r="F739" s="14" t="s">
        <v>27</v>
      </c>
      <c r="G739" s="14" t="s">
        <v>634</v>
      </c>
      <c r="H739" s="14" t="s">
        <v>29</v>
      </c>
      <c r="I739" s="15"/>
      <c r="J739" s="15"/>
      <c r="K739" s="15" t="s">
        <v>3289</v>
      </c>
      <c r="L739" s="15" t="s">
        <v>3291</v>
      </c>
      <c r="M739" s="17" t="s">
        <v>6167</v>
      </c>
      <c r="N739" s="18" t="s">
        <v>3293</v>
      </c>
      <c r="O739" s="18" t="s">
        <v>3290</v>
      </c>
      <c r="P739" s="19" t="s">
        <v>3292</v>
      </c>
      <c r="Q739" s="18"/>
      <c r="R739" s="19">
        <v>91001</v>
      </c>
      <c r="S739" s="19" t="s">
        <v>607</v>
      </c>
      <c r="T739" s="20">
        <v>42347</v>
      </c>
    </row>
    <row r="740" spans="1:20" s="16" customFormat="1" ht="18.75" hidden="1" customHeight="1" x14ac:dyDescent="0.2">
      <c r="A740" s="146">
        <v>7587</v>
      </c>
      <c r="B740" s="24" t="s">
        <v>2791</v>
      </c>
      <c r="C740" s="129">
        <v>605110533</v>
      </c>
      <c r="D740" s="22" t="s">
        <v>2752</v>
      </c>
      <c r="E740" s="22" t="s">
        <v>2758</v>
      </c>
      <c r="F740" s="23" t="s">
        <v>27</v>
      </c>
      <c r="G740" s="23" t="s">
        <v>2754</v>
      </c>
      <c r="H740" s="23" t="s">
        <v>29</v>
      </c>
      <c r="I740" s="22"/>
      <c r="J740" s="22"/>
      <c r="K740" s="22" t="s">
        <v>2792</v>
      </c>
      <c r="L740" s="22" t="s">
        <v>2793</v>
      </c>
      <c r="M740" s="24" t="s">
        <v>630</v>
      </c>
      <c r="N740" s="25" t="s">
        <v>2795</v>
      </c>
      <c r="O740" s="25"/>
      <c r="P740" s="26"/>
      <c r="Q740" s="25"/>
      <c r="R740" s="26">
        <v>91001</v>
      </c>
      <c r="S740" s="26" t="s">
        <v>607</v>
      </c>
      <c r="T740" s="27">
        <v>42348</v>
      </c>
    </row>
    <row r="741" spans="1:20" s="16" customFormat="1" ht="18.75" hidden="1" customHeight="1" x14ac:dyDescent="0.2">
      <c r="A741" s="146">
        <v>7588</v>
      </c>
      <c r="B741" s="24" t="s">
        <v>820</v>
      </c>
      <c r="C741" s="129">
        <v>651114535</v>
      </c>
      <c r="D741" s="22" t="s">
        <v>81</v>
      </c>
      <c r="E741" s="22" t="s">
        <v>821</v>
      </c>
      <c r="F741" s="23" t="s">
        <v>822</v>
      </c>
      <c r="G741" s="23" t="s">
        <v>823</v>
      </c>
      <c r="H741" s="23" t="s">
        <v>6744</v>
      </c>
      <c r="I741" s="22" t="s">
        <v>824</v>
      </c>
      <c r="J741" s="22" t="s">
        <v>825</v>
      </c>
      <c r="K741" s="22" t="s">
        <v>6745</v>
      </c>
      <c r="L741" s="22" t="s">
        <v>827</v>
      </c>
      <c r="M741" s="24" t="s">
        <v>217</v>
      </c>
      <c r="N741" s="25" t="s">
        <v>501</v>
      </c>
      <c r="O741" s="25" t="s">
        <v>828</v>
      </c>
      <c r="P741" s="26" t="s">
        <v>826</v>
      </c>
      <c r="Q741" s="25"/>
      <c r="R741" s="26" t="s">
        <v>419</v>
      </c>
      <c r="S741" s="26" t="s">
        <v>829</v>
      </c>
      <c r="T741" s="27">
        <v>42349</v>
      </c>
    </row>
    <row r="742" spans="1:20" s="16" customFormat="1" ht="18.75" hidden="1" customHeight="1" x14ac:dyDescent="0.2">
      <c r="A742" s="146">
        <v>7589</v>
      </c>
      <c r="B742" s="22" t="s">
        <v>52</v>
      </c>
      <c r="C742" s="129">
        <v>651076188</v>
      </c>
      <c r="D742" s="22" t="s">
        <v>53</v>
      </c>
      <c r="E742" s="22" t="s">
        <v>54</v>
      </c>
      <c r="F742" s="23" t="s">
        <v>55</v>
      </c>
      <c r="G742" s="23" t="s">
        <v>56</v>
      </c>
      <c r="H742" s="23" t="s">
        <v>57</v>
      </c>
      <c r="I742" s="22" t="s">
        <v>58</v>
      </c>
      <c r="J742" s="23" t="s">
        <v>59</v>
      </c>
      <c r="K742" s="22" t="s">
        <v>60</v>
      </c>
      <c r="L742" s="22" t="s">
        <v>61</v>
      </c>
      <c r="M742" s="24" t="s">
        <v>6167</v>
      </c>
      <c r="N742" s="25" t="s">
        <v>62</v>
      </c>
      <c r="O742" s="25" t="s">
        <v>63</v>
      </c>
      <c r="P742" s="26" t="s">
        <v>63</v>
      </c>
      <c r="Q742" s="25" t="s">
        <v>63</v>
      </c>
      <c r="R742" s="26">
        <v>93401</v>
      </c>
      <c r="S742" s="26" t="s">
        <v>64</v>
      </c>
      <c r="T742" s="27">
        <v>42352</v>
      </c>
    </row>
    <row r="743" spans="1:20" s="16" customFormat="1" ht="18.75" hidden="1" customHeight="1" x14ac:dyDescent="0.2">
      <c r="A743" s="146">
        <v>7590</v>
      </c>
      <c r="B743" s="24" t="s">
        <v>3381</v>
      </c>
      <c r="C743" s="129">
        <v>692530004</v>
      </c>
      <c r="D743" s="22" t="s">
        <v>2854</v>
      </c>
      <c r="E743" s="22" t="s">
        <v>3206</v>
      </c>
      <c r="F743" s="23" t="s">
        <v>27</v>
      </c>
      <c r="G743" s="23" t="s">
        <v>634</v>
      </c>
      <c r="H743" s="23" t="s">
        <v>29</v>
      </c>
      <c r="I743" s="22"/>
      <c r="J743" s="22"/>
      <c r="K743" s="22" t="s">
        <v>3382</v>
      </c>
      <c r="L743" s="22" t="s">
        <v>3384</v>
      </c>
      <c r="M743" s="24" t="s">
        <v>890</v>
      </c>
      <c r="N743" s="25" t="s">
        <v>3386</v>
      </c>
      <c r="O743" s="25" t="s">
        <v>3383</v>
      </c>
      <c r="P743" s="26" t="s">
        <v>3385</v>
      </c>
      <c r="Q743" s="25"/>
      <c r="R743" s="26">
        <v>91001</v>
      </c>
      <c r="S743" s="26" t="s">
        <v>607</v>
      </c>
      <c r="T743" s="27">
        <v>42356</v>
      </c>
    </row>
    <row r="744" spans="1:20" s="16" customFormat="1" ht="18.75" hidden="1" customHeight="1" x14ac:dyDescent="0.2">
      <c r="A744" s="147">
        <v>7591</v>
      </c>
      <c r="B744" s="17" t="s">
        <v>4094</v>
      </c>
      <c r="C744" s="130">
        <v>691007006</v>
      </c>
      <c r="D744" s="15" t="s">
        <v>2854</v>
      </c>
      <c r="E744" s="15" t="s">
        <v>633</v>
      </c>
      <c r="F744" s="14" t="s">
        <v>27</v>
      </c>
      <c r="G744" s="14" t="s">
        <v>634</v>
      </c>
      <c r="H744" s="14" t="s">
        <v>29</v>
      </c>
      <c r="I744" s="15"/>
      <c r="J744" s="15"/>
      <c r="K744" s="15" t="s">
        <v>7084</v>
      </c>
      <c r="L744" s="15" t="s">
        <v>4096</v>
      </c>
      <c r="M744" s="17" t="s">
        <v>6171</v>
      </c>
      <c r="N744" s="18" t="s">
        <v>4098</v>
      </c>
      <c r="O744" s="18" t="s">
        <v>4097</v>
      </c>
      <c r="P744" s="19" t="s">
        <v>4095</v>
      </c>
      <c r="Q744" s="18"/>
      <c r="R744" s="19">
        <v>91001</v>
      </c>
      <c r="S744" s="19" t="s">
        <v>607</v>
      </c>
      <c r="T744" s="20">
        <v>42383</v>
      </c>
    </row>
    <row r="745" spans="1:20" s="16" customFormat="1" ht="18.75" hidden="1" customHeight="1" x14ac:dyDescent="0.2">
      <c r="A745" s="147">
        <v>7592</v>
      </c>
      <c r="B745" s="17" t="s">
        <v>3982</v>
      </c>
      <c r="C745" s="130">
        <v>692645006</v>
      </c>
      <c r="D745" s="15" t="s">
        <v>2854</v>
      </c>
      <c r="E745" s="15" t="s">
        <v>633</v>
      </c>
      <c r="F745" s="14" t="s">
        <v>27</v>
      </c>
      <c r="G745" s="14" t="s">
        <v>634</v>
      </c>
      <c r="H745" s="14" t="s">
        <v>29</v>
      </c>
      <c r="I745" s="15"/>
      <c r="J745" s="15"/>
      <c r="K745" s="15" t="s">
        <v>3983</v>
      </c>
      <c r="L745" s="15" t="s">
        <v>3984</v>
      </c>
      <c r="M745" s="17" t="s">
        <v>6171</v>
      </c>
      <c r="N745" s="18" t="s">
        <v>3986</v>
      </c>
      <c r="O745" s="18" t="s">
        <v>6321</v>
      </c>
      <c r="P745" s="19" t="s">
        <v>3985</v>
      </c>
      <c r="Q745" s="18"/>
      <c r="R745" s="19">
        <v>91001</v>
      </c>
      <c r="S745" s="19" t="s">
        <v>607</v>
      </c>
      <c r="T745" s="20">
        <v>42397</v>
      </c>
    </row>
    <row r="746" spans="1:20" s="16" customFormat="1" ht="18.75" hidden="1" customHeight="1" x14ac:dyDescent="0.2">
      <c r="A746" s="147">
        <v>7593</v>
      </c>
      <c r="B746" s="17" t="s">
        <v>3874</v>
      </c>
      <c r="C746" s="130">
        <v>690513005</v>
      </c>
      <c r="D746" s="15" t="s">
        <v>2854</v>
      </c>
      <c r="E746" s="15" t="s">
        <v>633</v>
      </c>
      <c r="F746" s="14" t="s">
        <v>27</v>
      </c>
      <c r="G746" s="14" t="s">
        <v>634</v>
      </c>
      <c r="H746" s="14" t="s">
        <v>29</v>
      </c>
      <c r="I746" s="15"/>
      <c r="J746" s="15"/>
      <c r="K746" s="15" t="s">
        <v>3875</v>
      </c>
      <c r="L746" s="15" t="s">
        <v>3876</v>
      </c>
      <c r="M746" s="17" t="s">
        <v>630</v>
      </c>
      <c r="N746" s="18" t="s">
        <v>3878</v>
      </c>
      <c r="O746" s="18" t="s">
        <v>3877</v>
      </c>
      <c r="P746" s="19"/>
      <c r="Q746" s="18"/>
      <c r="R746" s="19">
        <v>91001</v>
      </c>
      <c r="S746" s="19" t="s">
        <v>607</v>
      </c>
      <c r="T746" s="20">
        <v>42402</v>
      </c>
    </row>
    <row r="747" spans="1:20" s="16" customFormat="1" ht="18.75" hidden="1" customHeight="1" x14ac:dyDescent="0.2">
      <c r="A747" s="146">
        <v>7594</v>
      </c>
      <c r="B747" s="24" t="s">
        <v>3879</v>
      </c>
      <c r="C747" s="129">
        <v>691002004</v>
      </c>
      <c r="D747" s="22" t="s">
        <v>2854</v>
      </c>
      <c r="E747" s="22" t="s">
        <v>633</v>
      </c>
      <c r="F747" s="23" t="s">
        <v>27</v>
      </c>
      <c r="G747" s="23" t="s">
        <v>634</v>
      </c>
      <c r="H747" s="23" t="s">
        <v>29</v>
      </c>
      <c r="I747" s="22"/>
      <c r="J747" s="22"/>
      <c r="K747" s="22" t="s">
        <v>3880</v>
      </c>
      <c r="L747" s="22" t="s">
        <v>3882</v>
      </c>
      <c r="M747" s="24" t="s">
        <v>6171</v>
      </c>
      <c r="N747" s="25" t="s">
        <v>3884</v>
      </c>
      <c r="O747" s="25" t="s">
        <v>3881</v>
      </c>
      <c r="P747" s="26" t="s">
        <v>3883</v>
      </c>
      <c r="Q747" s="25"/>
      <c r="R747" s="26">
        <v>91001</v>
      </c>
      <c r="S747" s="26" t="s">
        <v>607</v>
      </c>
      <c r="T747" s="27">
        <v>42402</v>
      </c>
    </row>
    <row r="748" spans="1:20" s="16" customFormat="1" ht="18.75" hidden="1" customHeight="1" x14ac:dyDescent="0.2">
      <c r="A748" s="146">
        <v>7595</v>
      </c>
      <c r="B748" s="24" t="s">
        <v>2796</v>
      </c>
      <c r="C748" s="129">
        <v>605111211</v>
      </c>
      <c r="D748" s="22" t="s">
        <v>2752</v>
      </c>
      <c r="E748" s="22" t="s">
        <v>2758</v>
      </c>
      <c r="F748" s="23" t="s">
        <v>27</v>
      </c>
      <c r="G748" s="23" t="s">
        <v>2754</v>
      </c>
      <c r="H748" s="23" t="s">
        <v>29</v>
      </c>
      <c r="I748" s="22"/>
      <c r="J748" s="22"/>
      <c r="K748" s="22" t="s">
        <v>2797</v>
      </c>
      <c r="L748" s="22" t="s">
        <v>2798</v>
      </c>
      <c r="M748" s="24" t="s">
        <v>6222</v>
      </c>
      <c r="N748" s="25" t="s">
        <v>881</v>
      </c>
      <c r="O748" s="25" t="s">
        <v>2799</v>
      </c>
      <c r="P748" s="26"/>
      <c r="Q748" s="25"/>
      <c r="R748" s="26">
        <v>91001</v>
      </c>
      <c r="S748" s="26" t="s">
        <v>607</v>
      </c>
      <c r="T748" s="27">
        <v>42405</v>
      </c>
    </row>
    <row r="749" spans="1:20" s="16" customFormat="1" ht="18.75" hidden="1" customHeight="1" x14ac:dyDescent="0.2">
      <c r="A749" s="147">
        <v>7596</v>
      </c>
      <c r="B749" s="17" t="s">
        <v>3211</v>
      </c>
      <c r="C749" s="130">
        <v>690737000</v>
      </c>
      <c r="D749" s="15" t="s">
        <v>2854</v>
      </c>
      <c r="E749" s="15" t="s">
        <v>633</v>
      </c>
      <c r="F749" s="14" t="s">
        <v>27</v>
      </c>
      <c r="G749" s="14" t="s">
        <v>634</v>
      </c>
      <c r="H749" s="14" t="s">
        <v>29</v>
      </c>
      <c r="I749" s="15"/>
      <c r="J749" s="15"/>
      <c r="K749" s="15" t="s">
        <v>3212</v>
      </c>
      <c r="L749" s="15" t="s">
        <v>3213</v>
      </c>
      <c r="M749" s="17" t="s">
        <v>630</v>
      </c>
      <c r="N749" s="18" t="s">
        <v>3215</v>
      </c>
      <c r="O749" s="18" t="s">
        <v>3214</v>
      </c>
      <c r="P749" s="19"/>
      <c r="Q749" s="18"/>
      <c r="R749" s="19">
        <v>91001</v>
      </c>
      <c r="S749" s="19" t="s">
        <v>607</v>
      </c>
      <c r="T749" s="20">
        <v>42410</v>
      </c>
    </row>
    <row r="750" spans="1:20" s="16" customFormat="1" ht="18.75" hidden="1" customHeight="1" x14ac:dyDescent="0.2">
      <c r="A750" s="147">
        <v>7597</v>
      </c>
      <c r="B750" s="17" t="s">
        <v>3827</v>
      </c>
      <c r="C750" s="130">
        <v>691004007</v>
      </c>
      <c r="D750" s="15" t="s">
        <v>2854</v>
      </c>
      <c r="E750" s="15" t="s">
        <v>3595</v>
      </c>
      <c r="F750" s="14" t="s">
        <v>27</v>
      </c>
      <c r="G750" s="14" t="s">
        <v>634</v>
      </c>
      <c r="H750" s="14" t="s">
        <v>29</v>
      </c>
      <c r="I750" s="15"/>
      <c r="J750" s="15"/>
      <c r="K750" s="15" t="s">
        <v>3828</v>
      </c>
      <c r="L750" s="15" t="s">
        <v>3829</v>
      </c>
      <c r="M750" s="17" t="s">
        <v>6171</v>
      </c>
      <c r="N750" s="18" t="s">
        <v>3831</v>
      </c>
      <c r="O750" s="18" t="s">
        <v>3830</v>
      </c>
      <c r="P750" s="19"/>
      <c r="Q750" s="18"/>
      <c r="R750" s="19">
        <v>91001</v>
      </c>
      <c r="S750" s="19" t="s">
        <v>607</v>
      </c>
      <c r="T750" s="20">
        <v>42415</v>
      </c>
    </row>
    <row r="751" spans="1:20" s="16" customFormat="1" ht="18.75" hidden="1" customHeight="1" x14ac:dyDescent="0.2">
      <c r="A751" s="154">
        <v>7598</v>
      </c>
      <c r="B751" s="15" t="s">
        <v>3594</v>
      </c>
      <c r="C751" s="130">
        <v>690406004</v>
      </c>
      <c r="D751" s="15" t="s">
        <v>2854</v>
      </c>
      <c r="E751" s="15" t="s">
        <v>3595</v>
      </c>
      <c r="F751" s="14" t="s">
        <v>27</v>
      </c>
      <c r="G751" s="14" t="s">
        <v>634</v>
      </c>
      <c r="H751" s="14" t="s">
        <v>29</v>
      </c>
      <c r="I751" s="15"/>
      <c r="J751" s="15"/>
      <c r="K751" s="15" t="s">
        <v>6767</v>
      </c>
      <c r="L751" s="15" t="s">
        <v>3596</v>
      </c>
      <c r="M751" s="15" t="s">
        <v>6169</v>
      </c>
      <c r="N751" s="19" t="s">
        <v>6768</v>
      </c>
      <c r="O751" s="19" t="s">
        <v>3597</v>
      </c>
      <c r="P751" s="19" t="s">
        <v>6769</v>
      </c>
      <c r="Q751" s="19"/>
      <c r="R751" s="19">
        <v>91001</v>
      </c>
      <c r="S751" s="19" t="s">
        <v>607</v>
      </c>
      <c r="T751" s="48">
        <v>42416</v>
      </c>
    </row>
    <row r="752" spans="1:20" s="16" customFormat="1" ht="18.75" hidden="1" customHeight="1" x14ac:dyDescent="0.2">
      <c r="A752" s="147">
        <v>7599</v>
      </c>
      <c r="B752" s="17" t="s">
        <v>3703</v>
      </c>
      <c r="C752" s="130">
        <v>692513002</v>
      </c>
      <c r="D752" s="15" t="s">
        <v>2854</v>
      </c>
      <c r="E752" s="15" t="s">
        <v>3595</v>
      </c>
      <c r="F752" s="14" t="s">
        <v>27</v>
      </c>
      <c r="G752" s="14" t="s">
        <v>634</v>
      </c>
      <c r="H752" s="14" t="s">
        <v>29</v>
      </c>
      <c r="I752" s="15"/>
      <c r="J752" s="15"/>
      <c r="K752" s="15" t="s">
        <v>3704</v>
      </c>
      <c r="L752" s="15" t="s">
        <v>3706</v>
      </c>
      <c r="M752" s="17" t="s">
        <v>6222</v>
      </c>
      <c r="N752" s="15" t="s">
        <v>3708</v>
      </c>
      <c r="O752" s="18" t="s">
        <v>3707</v>
      </c>
      <c r="P752" s="18" t="s">
        <v>3705</v>
      </c>
      <c r="Q752" s="18"/>
      <c r="R752" s="19">
        <v>91001</v>
      </c>
      <c r="S752" s="19" t="s">
        <v>607</v>
      </c>
      <c r="T752" s="20">
        <v>42416</v>
      </c>
    </row>
    <row r="753" spans="1:20" s="16" customFormat="1" ht="18.75" hidden="1" customHeight="1" x14ac:dyDescent="0.2">
      <c r="A753" s="146">
        <v>7600</v>
      </c>
      <c r="B753" s="24" t="s">
        <v>1478</v>
      </c>
      <c r="C753" s="129" t="s">
        <v>7803</v>
      </c>
      <c r="D753" s="22" t="s">
        <v>81</v>
      </c>
      <c r="E753" s="22" t="s">
        <v>1479</v>
      </c>
      <c r="F753" s="23" t="s">
        <v>1480</v>
      </c>
      <c r="G753" s="23" t="s">
        <v>1481</v>
      </c>
      <c r="H753" s="23" t="s">
        <v>1482</v>
      </c>
      <c r="I753" s="22" t="s">
        <v>1483</v>
      </c>
      <c r="J753" s="22" t="s">
        <v>1484</v>
      </c>
      <c r="K753" s="22" t="s">
        <v>1485</v>
      </c>
      <c r="L753" s="22" t="s">
        <v>1487</v>
      </c>
      <c r="M753" s="24" t="s">
        <v>50</v>
      </c>
      <c r="N753" s="25" t="s">
        <v>1489</v>
      </c>
      <c r="O753" s="25" t="s">
        <v>1488</v>
      </c>
      <c r="P753" s="26" t="s">
        <v>1486</v>
      </c>
      <c r="Q753" s="25"/>
      <c r="R753" s="26" t="s">
        <v>419</v>
      </c>
      <c r="S753" s="26" t="s">
        <v>1490</v>
      </c>
      <c r="T753" s="27">
        <v>42417</v>
      </c>
    </row>
    <row r="754" spans="1:20" s="16" customFormat="1" ht="18.75" hidden="1" customHeight="1" x14ac:dyDescent="0.2">
      <c r="A754" s="147">
        <v>7601</v>
      </c>
      <c r="B754" s="17" t="s">
        <v>3356</v>
      </c>
      <c r="C754" s="130">
        <v>690402009</v>
      </c>
      <c r="D754" s="15" t="s">
        <v>2854</v>
      </c>
      <c r="E754" s="15" t="s">
        <v>3357</v>
      </c>
      <c r="F754" s="14" t="s">
        <v>27</v>
      </c>
      <c r="G754" s="14" t="s">
        <v>634</v>
      </c>
      <c r="H754" s="14" t="s">
        <v>29</v>
      </c>
      <c r="I754" s="15"/>
      <c r="J754" s="15"/>
      <c r="K754" s="15" t="s">
        <v>3358</v>
      </c>
      <c r="L754" s="15" t="s">
        <v>3359</v>
      </c>
      <c r="M754" s="17" t="s">
        <v>6169</v>
      </c>
      <c r="N754" s="18" t="s">
        <v>3361</v>
      </c>
      <c r="O754" s="18" t="s">
        <v>3360</v>
      </c>
      <c r="P754" s="19"/>
      <c r="Q754" s="18"/>
      <c r="R754" s="19">
        <v>91001</v>
      </c>
      <c r="S754" s="19" t="s">
        <v>607</v>
      </c>
      <c r="T754" s="20">
        <v>42422</v>
      </c>
    </row>
    <row r="755" spans="1:20" s="16" customFormat="1" ht="18.75" hidden="1" customHeight="1" x14ac:dyDescent="0.2">
      <c r="A755" s="146">
        <v>7602</v>
      </c>
      <c r="B755" s="24" t="s">
        <v>5699</v>
      </c>
      <c r="C755" s="129">
        <v>656579102</v>
      </c>
      <c r="D755" s="22" t="s">
        <v>81</v>
      </c>
      <c r="E755" s="22" t="s">
        <v>5700</v>
      </c>
      <c r="F755" s="23" t="s">
        <v>5701</v>
      </c>
      <c r="G755" s="23" t="s">
        <v>5702</v>
      </c>
      <c r="H755" s="23" t="s">
        <v>5703</v>
      </c>
      <c r="I755" s="22" t="s">
        <v>4773</v>
      </c>
      <c r="J755" s="22" t="s">
        <v>5704</v>
      </c>
      <c r="K755" s="22" t="s">
        <v>5705</v>
      </c>
      <c r="L755" s="22" t="s">
        <v>6213</v>
      </c>
      <c r="M755" s="24" t="s">
        <v>6168</v>
      </c>
      <c r="N755" s="25" t="s">
        <v>2446</v>
      </c>
      <c r="O755" s="25" t="s">
        <v>5707</v>
      </c>
      <c r="P755" s="26" t="s">
        <v>5706</v>
      </c>
      <c r="Q755" s="25"/>
      <c r="R755" s="26" t="s">
        <v>647</v>
      </c>
      <c r="S755" s="26" t="s">
        <v>5404</v>
      </c>
      <c r="T755" s="27">
        <v>42424</v>
      </c>
    </row>
    <row r="756" spans="1:20" s="16" customFormat="1" ht="18.75" hidden="1" customHeight="1" x14ac:dyDescent="0.2">
      <c r="A756" s="147">
        <v>7603</v>
      </c>
      <c r="B756" s="17" t="s">
        <v>3684</v>
      </c>
      <c r="C756" s="130">
        <v>691913007</v>
      </c>
      <c r="D756" s="15" t="s">
        <v>2854</v>
      </c>
      <c r="E756" s="15" t="s">
        <v>2871</v>
      </c>
      <c r="F756" s="14" t="s">
        <v>27</v>
      </c>
      <c r="G756" s="14" t="s">
        <v>2872</v>
      </c>
      <c r="H756" s="14" t="s">
        <v>29</v>
      </c>
      <c r="I756" s="15"/>
      <c r="J756" s="15"/>
      <c r="K756" s="15" t="s">
        <v>3685</v>
      </c>
      <c r="L756" s="15" t="s">
        <v>3686</v>
      </c>
      <c r="M756" s="17" t="s">
        <v>51</v>
      </c>
      <c r="N756" s="18" t="s">
        <v>3687</v>
      </c>
      <c r="O756" s="18" t="s">
        <v>6330</v>
      </c>
      <c r="P756" s="19" t="s">
        <v>6331</v>
      </c>
      <c r="Q756" s="18"/>
      <c r="R756" s="19">
        <v>91001</v>
      </c>
      <c r="S756" s="19" t="s">
        <v>2875</v>
      </c>
      <c r="T756" s="20">
        <v>42446</v>
      </c>
    </row>
    <row r="757" spans="1:20" s="16" customFormat="1" ht="18.75" hidden="1" customHeight="1" x14ac:dyDescent="0.2">
      <c r="A757" s="146">
        <v>7604</v>
      </c>
      <c r="B757" s="24" t="s">
        <v>3651</v>
      </c>
      <c r="C757" s="129">
        <v>691903001</v>
      </c>
      <c r="D757" s="22" t="s">
        <v>2854</v>
      </c>
      <c r="E757" s="22" t="s">
        <v>3595</v>
      </c>
      <c r="F757" s="23" t="s">
        <v>27</v>
      </c>
      <c r="G757" s="23" t="s">
        <v>634</v>
      </c>
      <c r="H757" s="23" t="s">
        <v>29</v>
      </c>
      <c r="I757" s="22"/>
      <c r="J757" s="22"/>
      <c r="K757" s="22" t="s">
        <v>3652</v>
      </c>
      <c r="L757" s="22" t="s">
        <v>3654</v>
      </c>
      <c r="M757" s="24" t="s">
        <v>51</v>
      </c>
      <c r="N757" s="25" t="s">
        <v>3656</v>
      </c>
      <c r="O757" s="25" t="s">
        <v>3655</v>
      </c>
      <c r="P757" s="26" t="s">
        <v>3653</v>
      </c>
      <c r="Q757" s="25"/>
      <c r="R757" s="26">
        <v>91001</v>
      </c>
      <c r="S757" s="26" t="s">
        <v>607</v>
      </c>
      <c r="T757" s="27">
        <v>42451</v>
      </c>
    </row>
    <row r="758" spans="1:20" s="16" customFormat="1" ht="18.75" hidden="1" customHeight="1" x14ac:dyDescent="0.2">
      <c r="A758" s="146">
        <v>7605</v>
      </c>
      <c r="B758" s="24" t="s">
        <v>685</v>
      </c>
      <c r="C758" s="129">
        <v>651131154</v>
      </c>
      <c r="D758" s="22" t="s">
        <v>81</v>
      </c>
      <c r="E758" s="22" t="s">
        <v>686</v>
      </c>
      <c r="F758" s="23" t="s">
        <v>6749</v>
      </c>
      <c r="G758" s="23" t="s">
        <v>687</v>
      </c>
      <c r="H758" s="23" t="s">
        <v>688</v>
      </c>
      <c r="I758" s="22" t="s">
        <v>482</v>
      </c>
      <c r="J758" s="22" t="s">
        <v>689</v>
      </c>
      <c r="K758" s="22" t="s">
        <v>690</v>
      </c>
      <c r="L758" s="22" t="s">
        <v>692</v>
      </c>
      <c r="M758" s="24" t="s">
        <v>6171</v>
      </c>
      <c r="N758" s="25" t="s">
        <v>638</v>
      </c>
      <c r="O758" s="38" t="s">
        <v>693</v>
      </c>
      <c r="P758" s="26" t="s">
        <v>691</v>
      </c>
      <c r="Q758" s="25"/>
      <c r="R758" s="26" t="s">
        <v>419</v>
      </c>
      <c r="S758" s="31" t="s">
        <v>7023</v>
      </c>
      <c r="T758" s="27">
        <v>42472</v>
      </c>
    </row>
    <row r="759" spans="1:20" s="16" customFormat="1" ht="18.75" hidden="1" customHeight="1" x14ac:dyDescent="0.2">
      <c r="A759" s="146">
        <v>7606</v>
      </c>
      <c r="B759" s="24" t="s">
        <v>2296</v>
      </c>
      <c r="C759" s="129">
        <v>651137691</v>
      </c>
      <c r="D759" s="26" t="s">
        <v>2297</v>
      </c>
      <c r="E759" s="22" t="s">
        <v>2298</v>
      </c>
      <c r="F759" s="23" t="s">
        <v>2299</v>
      </c>
      <c r="G759" s="23" t="s">
        <v>2300</v>
      </c>
      <c r="H759" s="23" t="s">
        <v>2301</v>
      </c>
      <c r="I759" s="22" t="s">
        <v>2302</v>
      </c>
      <c r="J759" s="22" t="s">
        <v>2303</v>
      </c>
      <c r="K759" s="22" t="s">
        <v>2304</v>
      </c>
      <c r="L759" s="22" t="s">
        <v>2306</v>
      </c>
      <c r="M759" s="24" t="s">
        <v>630</v>
      </c>
      <c r="N759" s="25" t="s">
        <v>2308</v>
      </c>
      <c r="O759" s="25" t="s">
        <v>2307</v>
      </c>
      <c r="P759" s="26" t="s">
        <v>2305</v>
      </c>
      <c r="Q759" s="25"/>
      <c r="R759" s="26">
        <v>93401</v>
      </c>
      <c r="S759" s="26" t="s">
        <v>1577</v>
      </c>
      <c r="T759" s="27">
        <v>42489</v>
      </c>
    </row>
    <row r="760" spans="1:20" s="16" customFormat="1" ht="18.75" hidden="1" customHeight="1" x14ac:dyDescent="0.2">
      <c r="A760" s="146">
        <v>7607</v>
      </c>
      <c r="B760" s="24" t="s">
        <v>4962</v>
      </c>
      <c r="C760" s="129" t="s">
        <v>8613</v>
      </c>
      <c r="D760" s="22" t="s">
        <v>81</v>
      </c>
      <c r="E760" s="22" t="s">
        <v>4963</v>
      </c>
      <c r="F760" s="23" t="s">
        <v>4964</v>
      </c>
      <c r="G760" s="23" t="s">
        <v>4965</v>
      </c>
      <c r="H760" s="23" t="s">
        <v>4966</v>
      </c>
      <c r="I760" s="22" t="s">
        <v>4967</v>
      </c>
      <c r="J760" s="22" t="s">
        <v>4968</v>
      </c>
      <c r="K760" s="22" t="s">
        <v>4969</v>
      </c>
      <c r="L760" s="22" t="s">
        <v>4971</v>
      </c>
      <c r="M760" s="24" t="s">
        <v>344</v>
      </c>
      <c r="N760" s="25" t="s">
        <v>4973</v>
      </c>
      <c r="O760" s="25" t="s">
        <v>4972</v>
      </c>
      <c r="P760" s="26" t="s">
        <v>4970</v>
      </c>
      <c r="Q760" s="25"/>
      <c r="R760" s="26" t="s">
        <v>647</v>
      </c>
      <c r="S760" s="26" t="s">
        <v>2261</v>
      </c>
      <c r="T760" s="27">
        <v>42501</v>
      </c>
    </row>
    <row r="761" spans="1:20" s="16" customFormat="1" ht="18.75" hidden="1" customHeight="1" x14ac:dyDescent="0.2">
      <c r="A761" s="146">
        <v>7608</v>
      </c>
      <c r="B761" s="24" t="s">
        <v>477</v>
      </c>
      <c r="C761" s="129">
        <v>650984447</v>
      </c>
      <c r="D761" s="22" t="s">
        <v>81</v>
      </c>
      <c r="E761" s="22" t="s">
        <v>478</v>
      </c>
      <c r="F761" s="23" t="s">
        <v>479</v>
      </c>
      <c r="G761" s="23" t="s">
        <v>480</v>
      </c>
      <c r="H761" s="23" t="s">
        <v>481</v>
      </c>
      <c r="I761" s="22" t="s">
        <v>482</v>
      </c>
      <c r="J761" s="22" t="s">
        <v>483</v>
      </c>
      <c r="K761" s="22" t="s">
        <v>484</v>
      </c>
      <c r="L761" s="22" t="s">
        <v>486</v>
      </c>
      <c r="M761" s="24" t="s">
        <v>50</v>
      </c>
      <c r="N761" s="25"/>
      <c r="O761" s="25" t="s">
        <v>487</v>
      </c>
      <c r="P761" s="26" t="s">
        <v>485</v>
      </c>
      <c r="Q761" s="25"/>
      <c r="R761" s="26" t="s">
        <v>419</v>
      </c>
      <c r="S761" s="26" t="s">
        <v>488</v>
      </c>
      <c r="T761" s="27">
        <v>42538</v>
      </c>
    </row>
    <row r="762" spans="1:20" s="16" customFormat="1" ht="18.75" hidden="1" customHeight="1" x14ac:dyDescent="0.2">
      <c r="A762" s="147">
        <v>7609</v>
      </c>
      <c r="B762" s="17" t="s">
        <v>1372</v>
      </c>
      <c r="C762" s="130" t="s">
        <v>7802</v>
      </c>
      <c r="D762" s="15" t="s">
        <v>53</v>
      </c>
      <c r="E762" s="15" t="s">
        <v>1373</v>
      </c>
      <c r="F762" s="29" t="s">
        <v>8169</v>
      </c>
      <c r="G762" s="14" t="s">
        <v>1374</v>
      </c>
      <c r="H762" s="29" t="s">
        <v>8170</v>
      </c>
      <c r="I762" s="15" t="s">
        <v>567</v>
      </c>
      <c r="J762" s="15" t="s">
        <v>8171</v>
      </c>
      <c r="K762" s="15" t="s">
        <v>1375</v>
      </c>
      <c r="L762" s="15" t="s">
        <v>1376</v>
      </c>
      <c r="M762" s="17" t="s">
        <v>6169</v>
      </c>
      <c r="N762" s="18" t="s">
        <v>1377</v>
      </c>
      <c r="O762" s="18" t="s">
        <v>7780</v>
      </c>
      <c r="P762" s="19" t="s">
        <v>1378</v>
      </c>
      <c r="Q762" s="18"/>
      <c r="R762" s="19" t="s">
        <v>48</v>
      </c>
      <c r="S762" s="19" t="s">
        <v>7756</v>
      </c>
      <c r="T762" s="20">
        <v>42538</v>
      </c>
    </row>
    <row r="763" spans="1:20" s="16" customFormat="1" ht="18.75" hidden="1" customHeight="1" x14ac:dyDescent="0.2">
      <c r="A763" s="146">
        <v>7610</v>
      </c>
      <c r="B763" s="24" t="s">
        <v>5415</v>
      </c>
      <c r="C763" s="129">
        <v>651155924</v>
      </c>
      <c r="D763" s="22" t="s">
        <v>81</v>
      </c>
      <c r="E763" s="22" t="s">
        <v>5416</v>
      </c>
      <c r="F763" s="23" t="s">
        <v>5417</v>
      </c>
      <c r="G763" s="23" t="s">
        <v>5418</v>
      </c>
      <c r="H763" s="23" t="s">
        <v>5419</v>
      </c>
      <c r="I763" s="22" t="s">
        <v>2069</v>
      </c>
      <c r="J763" s="22" t="s">
        <v>5420</v>
      </c>
      <c r="K763" s="22" t="s">
        <v>5421</v>
      </c>
      <c r="L763" s="22" t="s">
        <v>5423</v>
      </c>
      <c r="M763" s="24" t="s">
        <v>6172</v>
      </c>
      <c r="N763" s="25" t="s">
        <v>1113</v>
      </c>
      <c r="O763" s="25" t="s">
        <v>5424</v>
      </c>
      <c r="P763" s="26" t="s">
        <v>5422</v>
      </c>
      <c r="Q763" s="25"/>
      <c r="R763" s="26" t="s">
        <v>647</v>
      </c>
      <c r="S763" s="26" t="s">
        <v>2261</v>
      </c>
      <c r="T763" s="27">
        <v>42543</v>
      </c>
    </row>
    <row r="764" spans="1:20" s="16" customFormat="1" ht="18.75" hidden="1" customHeight="1" x14ac:dyDescent="0.2">
      <c r="A764" s="146">
        <v>7611</v>
      </c>
      <c r="B764" s="24" t="s">
        <v>2590</v>
      </c>
      <c r="C764" s="129">
        <v>651163854</v>
      </c>
      <c r="D764" s="22" t="s">
        <v>1579</v>
      </c>
      <c r="E764" s="22" t="s">
        <v>2591</v>
      </c>
      <c r="F764" s="23" t="s">
        <v>2592</v>
      </c>
      <c r="G764" s="23" t="s">
        <v>6111</v>
      </c>
      <c r="H764" s="23" t="s">
        <v>2593</v>
      </c>
      <c r="I764" s="22" t="s">
        <v>2202</v>
      </c>
      <c r="J764" s="22" t="s">
        <v>2594</v>
      </c>
      <c r="K764" s="22" t="s">
        <v>2595</v>
      </c>
      <c r="L764" s="22" t="s">
        <v>2597</v>
      </c>
      <c r="M764" s="24" t="s">
        <v>50</v>
      </c>
      <c r="N764" s="25" t="s">
        <v>1489</v>
      </c>
      <c r="O764" s="25" t="s">
        <v>2598</v>
      </c>
      <c r="P764" s="26" t="s">
        <v>2596</v>
      </c>
      <c r="Q764" s="25"/>
      <c r="R764" s="26" t="s">
        <v>48</v>
      </c>
      <c r="S764" s="26" t="s">
        <v>2599</v>
      </c>
      <c r="T764" s="27">
        <v>42543</v>
      </c>
    </row>
    <row r="765" spans="1:20" s="16" customFormat="1" ht="18.75" hidden="1" customHeight="1" x14ac:dyDescent="0.2">
      <c r="A765" s="146">
        <v>7612</v>
      </c>
      <c r="B765" s="24" t="s">
        <v>5443</v>
      </c>
      <c r="C765" s="129" t="s">
        <v>7867</v>
      </c>
      <c r="D765" s="22" t="s">
        <v>81</v>
      </c>
      <c r="E765" s="22" t="s">
        <v>5444</v>
      </c>
      <c r="F765" s="23" t="s">
        <v>6696</v>
      </c>
      <c r="G765" s="23" t="s">
        <v>5445</v>
      </c>
      <c r="H765" s="23" t="s">
        <v>5446</v>
      </c>
      <c r="I765" s="22" t="s">
        <v>2069</v>
      </c>
      <c r="J765" s="22" t="s">
        <v>5447</v>
      </c>
      <c r="K765" s="22" t="s">
        <v>5448</v>
      </c>
      <c r="L765" s="22" t="s">
        <v>5449</v>
      </c>
      <c r="M765" s="24" t="s">
        <v>6166</v>
      </c>
      <c r="N765" s="25" t="s">
        <v>168</v>
      </c>
      <c r="O765" s="25">
        <v>967621906</v>
      </c>
      <c r="P765" s="38" t="s">
        <v>5450</v>
      </c>
      <c r="Q765" s="25"/>
      <c r="R765" s="26" t="s">
        <v>647</v>
      </c>
      <c r="S765" s="26" t="s">
        <v>6697</v>
      </c>
      <c r="T765" s="27">
        <v>42565</v>
      </c>
    </row>
    <row r="766" spans="1:20" s="16" customFormat="1" ht="18.75" hidden="1" customHeight="1" x14ac:dyDescent="0.2">
      <c r="A766" s="146">
        <v>7613</v>
      </c>
      <c r="B766" s="24" t="s">
        <v>2777</v>
      </c>
      <c r="C766" s="129" t="s">
        <v>7823</v>
      </c>
      <c r="D766" s="22" t="s">
        <v>2752</v>
      </c>
      <c r="E766" s="22" t="s">
        <v>2758</v>
      </c>
      <c r="F766" s="23" t="s">
        <v>27</v>
      </c>
      <c r="G766" s="23" t="s">
        <v>2754</v>
      </c>
      <c r="H766" s="23" t="s">
        <v>29</v>
      </c>
      <c r="I766" s="22"/>
      <c r="J766" s="22"/>
      <c r="K766" s="22" t="s">
        <v>2778</v>
      </c>
      <c r="L766" s="22" t="s">
        <v>2779</v>
      </c>
      <c r="M766" s="24" t="s">
        <v>890</v>
      </c>
      <c r="N766" s="25" t="s">
        <v>891</v>
      </c>
      <c r="O766" s="25" t="s">
        <v>2780</v>
      </c>
      <c r="P766" s="26" t="s">
        <v>2781</v>
      </c>
      <c r="Q766" s="25"/>
      <c r="R766" s="26">
        <v>91001</v>
      </c>
      <c r="S766" s="26" t="s">
        <v>607</v>
      </c>
      <c r="T766" s="27">
        <v>42585</v>
      </c>
    </row>
    <row r="767" spans="1:20" s="16" customFormat="1" ht="18.75" hidden="1" customHeight="1" x14ac:dyDescent="0.2">
      <c r="A767" s="147">
        <v>7614</v>
      </c>
      <c r="B767" s="17" t="s">
        <v>4807</v>
      </c>
      <c r="C767" s="130">
        <v>651185149</v>
      </c>
      <c r="D767" s="15" t="s">
        <v>81</v>
      </c>
      <c r="E767" s="15" t="s">
        <v>4808</v>
      </c>
      <c r="F767" s="19" t="s">
        <v>7270</v>
      </c>
      <c r="G767" s="14" t="s">
        <v>4809</v>
      </c>
      <c r="H767" s="14" t="s">
        <v>4810</v>
      </c>
      <c r="I767" s="15" t="s">
        <v>4811</v>
      </c>
      <c r="J767" s="15" t="s">
        <v>4812</v>
      </c>
      <c r="K767" s="15" t="s">
        <v>4813</v>
      </c>
      <c r="L767" s="15" t="s">
        <v>7271</v>
      </c>
      <c r="M767" s="17" t="s">
        <v>6166</v>
      </c>
      <c r="N767" s="18" t="s">
        <v>1725</v>
      </c>
      <c r="O767" s="18" t="s">
        <v>7272</v>
      </c>
      <c r="P767" s="19" t="s">
        <v>7273</v>
      </c>
      <c r="Q767" s="18"/>
      <c r="R767" s="19" t="s">
        <v>647</v>
      </c>
      <c r="S767" s="19" t="s">
        <v>6878</v>
      </c>
      <c r="T767" s="20">
        <v>42599</v>
      </c>
    </row>
    <row r="768" spans="1:20" s="16" customFormat="1" ht="18.75" hidden="1" customHeight="1" x14ac:dyDescent="0.2">
      <c r="A768" s="146">
        <v>7615</v>
      </c>
      <c r="B768" s="24" t="s">
        <v>3059</v>
      </c>
      <c r="C768" s="129" t="s">
        <v>7829</v>
      </c>
      <c r="D768" s="22" t="s">
        <v>2854</v>
      </c>
      <c r="E768" s="22" t="s">
        <v>2871</v>
      </c>
      <c r="F768" s="23" t="s">
        <v>27</v>
      </c>
      <c r="G768" s="23" t="s">
        <v>2872</v>
      </c>
      <c r="H768" s="23" t="s">
        <v>29</v>
      </c>
      <c r="I768" s="22"/>
      <c r="J768" s="22"/>
      <c r="K768" s="22" t="s">
        <v>3060</v>
      </c>
      <c r="L768" s="22" t="s">
        <v>3061</v>
      </c>
      <c r="M768" s="24" t="s">
        <v>51</v>
      </c>
      <c r="N768" s="25" t="s">
        <v>3062</v>
      </c>
      <c r="O768" s="25"/>
      <c r="P768" s="26" t="s">
        <v>3063</v>
      </c>
      <c r="Q768" s="25"/>
      <c r="R768" s="26">
        <v>91001</v>
      </c>
      <c r="S768" s="26" t="s">
        <v>2875</v>
      </c>
      <c r="T768" s="27">
        <v>42615</v>
      </c>
    </row>
    <row r="769" spans="1:20" s="16" customFormat="1" ht="18.75" hidden="1" customHeight="1" x14ac:dyDescent="0.2">
      <c r="A769" s="146">
        <v>7616</v>
      </c>
      <c r="B769" s="24" t="s">
        <v>1033</v>
      </c>
      <c r="C769" s="129">
        <v>650651170</v>
      </c>
      <c r="D769" s="22" t="s">
        <v>53</v>
      </c>
      <c r="E769" s="22" t="s">
        <v>1034</v>
      </c>
      <c r="F769" s="23" t="s">
        <v>1035</v>
      </c>
      <c r="G769" s="23" t="s">
        <v>1036</v>
      </c>
      <c r="H769" s="23" t="s">
        <v>1037</v>
      </c>
      <c r="I769" s="22" t="s">
        <v>482</v>
      </c>
      <c r="J769" s="22" t="s">
        <v>1038</v>
      </c>
      <c r="K769" s="22" t="s">
        <v>1039</v>
      </c>
      <c r="L769" s="22" t="s">
        <v>1040</v>
      </c>
      <c r="M769" s="24" t="s">
        <v>50</v>
      </c>
      <c r="N769" s="25" t="s">
        <v>730</v>
      </c>
      <c r="O769" s="25">
        <v>954202602</v>
      </c>
      <c r="P769" s="26" t="s">
        <v>1041</v>
      </c>
      <c r="Q769" s="25"/>
      <c r="R769" s="26" t="s">
        <v>48</v>
      </c>
      <c r="S769" s="26" t="s">
        <v>1042</v>
      </c>
      <c r="T769" s="27">
        <v>42618</v>
      </c>
    </row>
    <row r="770" spans="1:20" s="16" customFormat="1" ht="18.75" hidden="1" customHeight="1" x14ac:dyDescent="0.2">
      <c r="A770" s="146">
        <v>7617</v>
      </c>
      <c r="B770" s="24" t="s">
        <v>861</v>
      </c>
      <c r="C770" s="129">
        <v>651018196</v>
      </c>
      <c r="D770" s="23" t="s">
        <v>81</v>
      </c>
      <c r="E770" s="22" t="s">
        <v>862</v>
      </c>
      <c r="F770" s="23" t="s">
        <v>863</v>
      </c>
      <c r="G770" s="23" t="s">
        <v>864</v>
      </c>
      <c r="H770" s="23" t="s">
        <v>865</v>
      </c>
      <c r="I770" s="22" t="s">
        <v>824</v>
      </c>
      <c r="J770" s="22" t="s">
        <v>866</v>
      </c>
      <c r="K770" s="22" t="s">
        <v>867</v>
      </c>
      <c r="L770" s="22" t="s">
        <v>868</v>
      </c>
      <c r="M770" s="24" t="s">
        <v>6167</v>
      </c>
      <c r="N770" s="25" t="s">
        <v>62</v>
      </c>
      <c r="O770" s="25" t="s">
        <v>869</v>
      </c>
      <c r="P770" s="26" t="s">
        <v>870</v>
      </c>
      <c r="Q770" s="25"/>
      <c r="R770" s="25" t="s">
        <v>419</v>
      </c>
      <c r="S770" s="26" t="s">
        <v>488</v>
      </c>
      <c r="T770" s="27">
        <v>42626</v>
      </c>
    </row>
    <row r="771" spans="1:20" s="16" customFormat="1" ht="18.75" hidden="1" customHeight="1" x14ac:dyDescent="0.2">
      <c r="A771" s="146">
        <v>7618</v>
      </c>
      <c r="B771" s="24" t="s">
        <v>2669</v>
      </c>
      <c r="C771" s="129">
        <v>653380682</v>
      </c>
      <c r="D771" s="22" t="s">
        <v>1566</v>
      </c>
      <c r="E771" s="22" t="s">
        <v>2670</v>
      </c>
      <c r="F771" s="23" t="s">
        <v>2671</v>
      </c>
      <c r="G771" s="23" t="s">
        <v>2672</v>
      </c>
      <c r="H771" s="23" t="s">
        <v>6792</v>
      </c>
      <c r="I771" s="22" t="s">
        <v>2069</v>
      </c>
      <c r="J771" s="32">
        <v>43556</v>
      </c>
      <c r="K771" s="22" t="s">
        <v>2673</v>
      </c>
      <c r="L771" s="22" t="s">
        <v>2675</v>
      </c>
      <c r="M771" s="24" t="s">
        <v>50</v>
      </c>
      <c r="N771" s="25" t="s">
        <v>2369</v>
      </c>
      <c r="O771" s="25" t="s">
        <v>2676</v>
      </c>
      <c r="P771" s="26" t="s">
        <v>2674</v>
      </c>
      <c r="Q771" s="25"/>
      <c r="R771" s="26">
        <v>93401</v>
      </c>
      <c r="S771" s="26" t="s">
        <v>2677</v>
      </c>
      <c r="T771" s="27">
        <v>42646</v>
      </c>
    </row>
    <row r="772" spans="1:20" s="16" customFormat="1" ht="18.75" hidden="1" customHeight="1" x14ac:dyDescent="0.2">
      <c r="A772" s="146">
        <v>7619</v>
      </c>
      <c r="B772" s="24" t="s">
        <v>6150</v>
      </c>
      <c r="C772" s="129">
        <v>692646002</v>
      </c>
      <c r="D772" s="22" t="s">
        <v>2854</v>
      </c>
      <c r="E772" s="22" t="s">
        <v>2871</v>
      </c>
      <c r="F772" s="23" t="s">
        <v>27</v>
      </c>
      <c r="G772" s="23" t="s">
        <v>2872</v>
      </c>
      <c r="H772" s="23" t="s">
        <v>29</v>
      </c>
      <c r="I772" s="22"/>
      <c r="J772" s="22"/>
      <c r="K772" s="22" t="s">
        <v>2876</v>
      </c>
      <c r="L772" s="22" t="s">
        <v>2877</v>
      </c>
      <c r="M772" s="24" t="s">
        <v>344</v>
      </c>
      <c r="N772" s="25" t="s">
        <v>2878</v>
      </c>
      <c r="O772" s="25" t="s">
        <v>2879</v>
      </c>
      <c r="P772" s="26" t="s">
        <v>2880</v>
      </c>
      <c r="Q772" s="25"/>
      <c r="R772" s="26">
        <v>91001</v>
      </c>
      <c r="S772" s="26" t="s">
        <v>2875</v>
      </c>
      <c r="T772" s="27">
        <v>42650</v>
      </c>
    </row>
    <row r="773" spans="1:20" s="16" customFormat="1" ht="18.75" hidden="1" customHeight="1" x14ac:dyDescent="0.2">
      <c r="A773" s="146">
        <v>7620</v>
      </c>
      <c r="B773" s="24" t="s">
        <v>2254</v>
      </c>
      <c r="C773" s="129">
        <v>732384006</v>
      </c>
      <c r="D773" s="22" t="s">
        <v>1566</v>
      </c>
      <c r="E773" s="22" t="s">
        <v>2255</v>
      </c>
      <c r="F773" s="29" t="s">
        <v>7580</v>
      </c>
      <c r="G773" s="23" t="s">
        <v>2256</v>
      </c>
      <c r="H773" s="29" t="s">
        <v>7581</v>
      </c>
      <c r="I773" s="22" t="s">
        <v>7582</v>
      </c>
      <c r="J773" s="22" t="s">
        <v>7583</v>
      </c>
      <c r="K773" s="22" t="s">
        <v>2258</v>
      </c>
      <c r="L773" s="22" t="s">
        <v>2259</v>
      </c>
      <c r="M773" s="24" t="s">
        <v>50</v>
      </c>
      <c r="N773" s="25" t="s">
        <v>2260</v>
      </c>
      <c r="O773" s="36" t="s">
        <v>7552</v>
      </c>
      <c r="P773" s="31" t="s">
        <v>7553</v>
      </c>
      <c r="Q773" s="25"/>
      <c r="R773" s="26" t="s">
        <v>647</v>
      </c>
      <c r="S773" s="31" t="s">
        <v>7588</v>
      </c>
      <c r="T773" s="27">
        <v>42688</v>
      </c>
    </row>
    <row r="774" spans="1:20" s="16" customFormat="1" ht="18.75" hidden="1" customHeight="1" x14ac:dyDescent="0.2">
      <c r="A774" s="146">
        <v>7621</v>
      </c>
      <c r="B774" s="24" t="s">
        <v>5209</v>
      </c>
      <c r="C774" s="129">
        <v>650464451</v>
      </c>
      <c r="D774" s="22" t="s">
        <v>81</v>
      </c>
      <c r="E774" s="22" t="s">
        <v>5210</v>
      </c>
      <c r="F774" s="23" t="s">
        <v>5211</v>
      </c>
      <c r="G774" s="23" t="s">
        <v>5212</v>
      </c>
      <c r="H774" s="23" t="s">
        <v>5213</v>
      </c>
      <c r="I774" s="22" t="s">
        <v>5214</v>
      </c>
      <c r="J774" s="22" t="s">
        <v>5215</v>
      </c>
      <c r="K774" s="22" t="s">
        <v>5216</v>
      </c>
      <c r="L774" s="22" t="s">
        <v>5217</v>
      </c>
      <c r="M774" s="24" t="s">
        <v>50</v>
      </c>
      <c r="N774" s="25" t="s">
        <v>852</v>
      </c>
      <c r="O774" s="25"/>
      <c r="P774" s="26" t="s">
        <v>5218</v>
      </c>
      <c r="Q774" s="25"/>
      <c r="R774" s="26" t="s">
        <v>647</v>
      </c>
      <c r="S774" s="26" t="s">
        <v>2261</v>
      </c>
      <c r="T774" s="27">
        <v>42702</v>
      </c>
    </row>
    <row r="775" spans="1:20" s="16" customFormat="1" ht="18.75" hidden="1" customHeight="1" x14ac:dyDescent="0.2">
      <c r="A775" s="146">
        <v>7622</v>
      </c>
      <c r="B775" s="24" t="s">
        <v>5614</v>
      </c>
      <c r="C775" s="129">
        <v>650345029</v>
      </c>
      <c r="D775" s="22" t="s">
        <v>81</v>
      </c>
      <c r="E775" s="22" t="s">
        <v>5615</v>
      </c>
      <c r="F775" s="23" t="s">
        <v>5616</v>
      </c>
      <c r="G775" s="23" t="s">
        <v>5617</v>
      </c>
      <c r="H775" s="23" t="s">
        <v>5618</v>
      </c>
      <c r="I775" s="22" t="s">
        <v>961</v>
      </c>
      <c r="J775" s="22" t="s">
        <v>5619</v>
      </c>
      <c r="K775" s="22" t="s">
        <v>5620</v>
      </c>
      <c r="L775" s="22" t="s">
        <v>5621</v>
      </c>
      <c r="M775" s="24" t="s">
        <v>50</v>
      </c>
      <c r="N775" s="25" t="s">
        <v>5622</v>
      </c>
      <c r="O775" s="25"/>
      <c r="P775" s="26"/>
      <c r="Q775" s="25"/>
      <c r="R775" s="26" t="s">
        <v>647</v>
      </c>
      <c r="S775" s="26" t="s">
        <v>5623</v>
      </c>
      <c r="T775" s="27">
        <v>42720</v>
      </c>
    </row>
    <row r="776" spans="1:20" s="16" customFormat="1" ht="18.75" hidden="1" customHeight="1" x14ac:dyDescent="0.2">
      <c r="A776" s="146">
        <v>7623</v>
      </c>
      <c r="B776" s="24" t="s">
        <v>4878</v>
      </c>
      <c r="C776" s="129">
        <v>651265479</v>
      </c>
      <c r="D776" s="22" t="s">
        <v>81</v>
      </c>
      <c r="E776" s="22" t="s">
        <v>4879</v>
      </c>
      <c r="F776" s="23" t="s">
        <v>4880</v>
      </c>
      <c r="G776" s="23" t="s">
        <v>4881</v>
      </c>
      <c r="H776" s="23" t="s">
        <v>4882</v>
      </c>
      <c r="I776" s="22" t="s">
        <v>4883</v>
      </c>
      <c r="J776" s="22" t="s">
        <v>4884</v>
      </c>
      <c r="K776" s="22" t="s">
        <v>4885</v>
      </c>
      <c r="L776" s="22" t="s">
        <v>4887</v>
      </c>
      <c r="M776" s="24" t="s">
        <v>6172</v>
      </c>
      <c r="N776" s="25" t="s">
        <v>1113</v>
      </c>
      <c r="O776" s="25" t="s">
        <v>4888</v>
      </c>
      <c r="P776" s="26" t="s">
        <v>4886</v>
      </c>
      <c r="Q776" s="25"/>
      <c r="R776" s="26" t="s">
        <v>92</v>
      </c>
      <c r="S776" s="23" t="s">
        <v>4889</v>
      </c>
      <c r="T776" s="27">
        <v>42730</v>
      </c>
    </row>
    <row r="777" spans="1:20" s="16" customFormat="1" ht="18.75" hidden="1" customHeight="1" x14ac:dyDescent="0.2">
      <c r="A777" s="147">
        <v>7624</v>
      </c>
      <c r="B777" s="17" t="s">
        <v>3549</v>
      </c>
      <c r="C777" s="130">
        <v>690606003</v>
      </c>
      <c r="D777" s="15" t="s">
        <v>2854</v>
      </c>
      <c r="E777" s="15" t="s">
        <v>2871</v>
      </c>
      <c r="F777" s="14" t="s">
        <v>27</v>
      </c>
      <c r="G777" s="14" t="s">
        <v>2872</v>
      </c>
      <c r="H777" s="14" t="s">
        <v>29</v>
      </c>
      <c r="I777" s="15"/>
      <c r="J777" s="15"/>
      <c r="K777" s="15" t="s">
        <v>3550</v>
      </c>
      <c r="L777" s="15" t="s">
        <v>3551</v>
      </c>
      <c r="M777" s="17" t="s">
        <v>630</v>
      </c>
      <c r="N777" s="18" t="s">
        <v>3552</v>
      </c>
      <c r="O777" s="18"/>
      <c r="P777" s="19"/>
      <c r="Q777" s="18"/>
      <c r="R777" s="19">
        <v>91001</v>
      </c>
      <c r="S777" s="19" t="s">
        <v>2875</v>
      </c>
      <c r="T777" s="20">
        <v>42739</v>
      </c>
    </row>
    <row r="778" spans="1:20" s="16" customFormat="1" ht="18.75" hidden="1" customHeight="1" x14ac:dyDescent="0.2">
      <c r="A778" s="146">
        <v>7625</v>
      </c>
      <c r="B778" s="24" t="s">
        <v>4655</v>
      </c>
      <c r="C778" s="129">
        <v>650199650</v>
      </c>
      <c r="D778" s="22" t="s">
        <v>4656</v>
      </c>
      <c r="E778" s="22" t="s">
        <v>4657</v>
      </c>
      <c r="F778" s="23" t="s">
        <v>4658</v>
      </c>
      <c r="G778" s="23" t="s">
        <v>4659</v>
      </c>
      <c r="H778" s="23" t="s">
        <v>4660</v>
      </c>
      <c r="I778" s="22" t="s">
        <v>961</v>
      </c>
      <c r="J778" s="22" t="s">
        <v>4661</v>
      </c>
      <c r="K778" s="22" t="s">
        <v>4662</v>
      </c>
      <c r="L778" s="22" t="s">
        <v>4664</v>
      </c>
      <c r="M778" s="24" t="s">
        <v>630</v>
      </c>
      <c r="N778" s="25" t="s">
        <v>4666</v>
      </c>
      <c r="O778" s="25" t="s">
        <v>4665</v>
      </c>
      <c r="P778" s="26" t="s">
        <v>4663</v>
      </c>
      <c r="Q778" s="25"/>
      <c r="R778" s="26">
        <v>93401</v>
      </c>
      <c r="S778" s="26" t="s">
        <v>4667</v>
      </c>
      <c r="T778" s="27">
        <v>42762</v>
      </c>
    </row>
    <row r="779" spans="1:20" s="16" customFormat="1" ht="18.75" hidden="1" customHeight="1" x14ac:dyDescent="0.2">
      <c r="A779" s="146">
        <v>7626</v>
      </c>
      <c r="B779" s="24" t="s">
        <v>4936</v>
      </c>
      <c r="C779" s="129" t="s">
        <v>7861</v>
      </c>
      <c r="D779" s="22" t="s">
        <v>81</v>
      </c>
      <c r="E779" s="22" t="s">
        <v>4937</v>
      </c>
      <c r="F779" s="29" t="s">
        <v>7036</v>
      </c>
      <c r="G779" s="23" t="s">
        <v>4938</v>
      </c>
      <c r="H779" s="23" t="s">
        <v>4939</v>
      </c>
      <c r="I779" s="30" t="s">
        <v>2069</v>
      </c>
      <c r="J779" s="30" t="s">
        <v>7145</v>
      </c>
      <c r="K779" s="22" t="s">
        <v>4940</v>
      </c>
      <c r="L779" s="22" t="s">
        <v>4941</v>
      </c>
      <c r="M779" s="24" t="s">
        <v>344</v>
      </c>
      <c r="N779" s="25" t="s">
        <v>4942</v>
      </c>
      <c r="O779" s="25" t="s">
        <v>4943</v>
      </c>
      <c r="P779" s="31" t="s">
        <v>7037</v>
      </c>
      <c r="Q779" s="25"/>
      <c r="R779" s="26" t="s">
        <v>647</v>
      </c>
      <c r="S779" s="31" t="s">
        <v>7038</v>
      </c>
      <c r="T779" s="27">
        <v>42762</v>
      </c>
    </row>
    <row r="780" spans="1:20" s="16" customFormat="1" ht="18.75" hidden="1" customHeight="1" x14ac:dyDescent="0.2">
      <c r="A780" s="147">
        <v>7627</v>
      </c>
      <c r="B780" s="15" t="s">
        <v>24</v>
      </c>
      <c r="C780" s="130">
        <v>650548949</v>
      </c>
      <c r="D780" s="15" t="s">
        <v>25</v>
      </c>
      <c r="E780" s="14" t="s">
        <v>26</v>
      </c>
      <c r="F780" s="15" t="s">
        <v>27</v>
      </c>
      <c r="G780" s="14" t="s">
        <v>28</v>
      </c>
      <c r="H780" s="14" t="s">
        <v>29</v>
      </c>
      <c r="I780" s="15" t="s">
        <v>29</v>
      </c>
      <c r="J780" s="15" t="s">
        <v>29</v>
      </c>
      <c r="K780" s="15" t="s">
        <v>30</v>
      </c>
      <c r="L780" s="15" t="s">
        <v>33</v>
      </c>
      <c r="M780" s="17" t="s">
        <v>50</v>
      </c>
      <c r="N780" s="18" t="s">
        <v>31</v>
      </c>
      <c r="O780" s="18" t="s">
        <v>32</v>
      </c>
      <c r="P780" s="19" t="s">
        <v>34</v>
      </c>
      <c r="Q780" s="18"/>
      <c r="R780" s="19">
        <v>93401</v>
      </c>
      <c r="S780" s="19" t="s">
        <v>6993</v>
      </c>
      <c r="T780" s="20">
        <v>42772</v>
      </c>
    </row>
    <row r="781" spans="1:20" s="16" customFormat="1" ht="18.75" hidden="1" customHeight="1" x14ac:dyDescent="0.2">
      <c r="A781" s="146">
        <v>7628</v>
      </c>
      <c r="B781" s="24" t="s">
        <v>4916</v>
      </c>
      <c r="C781" s="129">
        <v>736521008</v>
      </c>
      <c r="D781" s="22" t="s">
        <v>594</v>
      </c>
      <c r="E781" s="22" t="s">
        <v>4917</v>
      </c>
      <c r="F781" s="23" t="s">
        <v>4918</v>
      </c>
      <c r="G781" s="23" t="s">
        <v>4919</v>
      </c>
      <c r="H781" s="23" t="s">
        <v>4920</v>
      </c>
      <c r="I781" s="22" t="s">
        <v>4921</v>
      </c>
      <c r="J781" s="22" t="s">
        <v>4922</v>
      </c>
      <c r="K781" s="22" t="s">
        <v>4923</v>
      </c>
      <c r="L781" s="22" t="s">
        <v>4924</v>
      </c>
      <c r="M781" s="24" t="s">
        <v>50</v>
      </c>
      <c r="N781" s="25"/>
      <c r="O781" s="25"/>
      <c r="P781" s="26" t="s">
        <v>4925</v>
      </c>
      <c r="Q781" s="25"/>
      <c r="R781" s="26" t="s">
        <v>419</v>
      </c>
      <c r="S781" s="26" t="s">
        <v>4926</v>
      </c>
      <c r="T781" s="27">
        <v>42790</v>
      </c>
    </row>
    <row r="782" spans="1:20" s="16" customFormat="1" ht="18.75" hidden="1" customHeight="1" x14ac:dyDescent="0.2">
      <c r="A782" s="147">
        <v>7629</v>
      </c>
      <c r="B782" s="17" t="s">
        <v>6151</v>
      </c>
      <c r="C782" s="130">
        <v>690512009</v>
      </c>
      <c r="D782" s="15" t="s">
        <v>2854</v>
      </c>
      <c r="E782" s="15" t="s">
        <v>2871</v>
      </c>
      <c r="F782" s="14" t="s">
        <v>27</v>
      </c>
      <c r="G782" s="14" t="s">
        <v>2872</v>
      </c>
      <c r="H782" s="14"/>
      <c r="I782" s="15"/>
      <c r="J782" s="15"/>
      <c r="K782" s="15" t="s">
        <v>2966</v>
      </c>
      <c r="L782" s="15" t="s">
        <v>2967</v>
      </c>
      <c r="M782" s="17" t="s">
        <v>630</v>
      </c>
      <c r="N782" s="18" t="s">
        <v>2968</v>
      </c>
      <c r="O782" s="18"/>
      <c r="P782" s="19"/>
      <c r="Q782" s="18"/>
      <c r="R782" s="19">
        <v>91001</v>
      </c>
      <c r="S782" s="19" t="s">
        <v>2875</v>
      </c>
      <c r="T782" s="20">
        <v>42808</v>
      </c>
    </row>
    <row r="783" spans="1:20" s="16" customFormat="1" ht="18.75" hidden="1" customHeight="1" x14ac:dyDescent="0.2">
      <c r="A783" s="146">
        <v>7630</v>
      </c>
      <c r="B783" s="24" t="s">
        <v>1593</v>
      </c>
      <c r="C783" s="129">
        <v>651023297</v>
      </c>
      <c r="D783" s="22" t="s">
        <v>1579</v>
      </c>
      <c r="E783" s="22" t="s">
        <v>1594</v>
      </c>
      <c r="F783" s="23" t="s">
        <v>1595</v>
      </c>
      <c r="G783" s="23" t="s">
        <v>1596</v>
      </c>
      <c r="H783" s="23" t="s">
        <v>1597</v>
      </c>
      <c r="I783" s="22" t="s">
        <v>1598</v>
      </c>
      <c r="J783" s="22" t="s">
        <v>1599</v>
      </c>
      <c r="K783" s="22" t="s">
        <v>1600</v>
      </c>
      <c r="L783" s="22" t="s">
        <v>1601</v>
      </c>
      <c r="M783" s="24" t="s">
        <v>630</v>
      </c>
      <c r="N783" s="25" t="s">
        <v>1602</v>
      </c>
      <c r="O783" s="25">
        <v>998761252</v>
      </c>
      <c r="P783" s="26" t="s">
        <v>1603</v>
      </c>
      <c r="Q783" s="25"/>
      <c r="R783" s="26" t="s">
        <v>1591</v>
      </c>
      <c r="S783" s="26" t="s">
        <v>1604</v>
      </c>
      <c r="T783" s="27">
        <v>42818</v>
      </c>
    </row>
    <row r="784" spans="1:20" s="16" customFormat="1" ht="18.75" hidden="1" customHeight="1" x14ac:dyDescent="0.2">
      <c r="A784" s="146">
        <v>7631</v>
      </c>
      <c r="B784" s="24" t="s">
        <v>4849</v>
      </c>
      <c r="C784" s="129">
        <v>650987497</v>
      </c>
      <c r="D784" s="22" t="s">
        <v>405</v>
      </c>
      <c r="E784" s="22" t="s">
        <v>4850</v>
      </c>
      <c r="F784" s="23" t="s">
        <v>4851</v>
      </c>
      <c r="G784" s="23" t="s">
        <v>4852</v>
      </c>
      <c r="H784" s="23" t="s">
        <v>4853</v>
      </c>
      <c r="I784" s="22" t="s">
        <v>4854</v>
      </c>
      <c r="J784" s="22" t="s">
        <v>4855</v>
      </c>
      <c r="K784" s="22" t="s">
        <v>4856</v>
      </c>
      <c r="L784" s="24" t="s">
        <v>4858</v>
      </c>
      <c r="M784" s="24" t="s">
        <v>630</v>
      </c>
      <c r="N784" s="25" t="s">
        <v>4860</v>
      </c>
      <c r="O784" s="25" t="s">
        <v>4859</v>
      </c>
      <c r="P784" s="26" t="s">
        <v>4857</v>
      </c>
      <c r="Q784" s="25"/>
      <c r="R784" s="26" t="s">
        <v>92</v>
      </c>
      <c r="S784" s="26" t="s">
        <v>4861</v>
      </c>
      <c r="T784" s="27">
        <v>42850</v>
      </c>
    </row>
    <row r="785" spans="1:20" s="16" customFormat="1" ht="18.75" hidden="1" customHeight="1" x14ac:dyDescent="0.2">
      <c r="A785" s="146">
        <v>7632</v>
      </c>
      <c r="B785" s="24" t="s">
        <v>2010</v>
      </c>
      <c r="C785" s="129" t="s">
        <v>7811</v>
      </c>
      <c r="D785" s="22" t="s">
        <v>1579</v>
      </c>
      <c r="E785" s="22" t="s">
        <v>2011</v>
      </c>
      <c r="F785" s="29" t="s">
        <v>8198</v>
      </c>
      <c r="G785" s="23" t="s">
        <v>2012</v>
      </c>
      <c r="H785" s="23" t="s">
        <v>2013</v>
      </c>
      <c r="I785" s="30" t="s">
        <v>1571</v>
      </c>
      <c r="J785" s="30" t="s">
        <v>8199</v>
      </c>
      <c r="K785" s="30" t="s">
        <v>8200</v>
      </c>
      <c r="L785" s="30" t="s">
        <v>8201</v>
      </c>
      <c r="M785" s="24" t="s">
        <v>630</v>
      </c>
      <c r="N785" s="25" t="s">
        <v>205</v>
      </c>
      <c r="O785" s="36" t="s">
        <v>8202</v>
      </c>
      <c r="P785" s="26" t="s">
        <v>2014</v>
      </c>
      <c r="Q785" s="25"/>
      <c r="R785" s="26" t="s">
        <v>1591</v>
      </c>
      <c r="S785" s="31" t="s">
        <v>8203</v>
      </c>
      <c r="T785" s="27">
        <v>42902</v>
      </c>
    </row>
    <row r="786" spans="1:20" s="16" customFormat="1" ht="18.75" hidden="1" customHeight="1" x14ac:dyDescent="0.2">
      <c r="A786" s="146">
        <v>7633</v>
      </c>
      <c r="B786" s="24" t="s">
        <v>4927</v>
      </c>
      <c r="C786" s="129">
        <v>653057709</v>
      </c>
      <c r="D786" s="22" t="s">
        <v>81</v>
      </c>
      <c r="E786" s="22" t="s">
        <v>4928</v>
      </c>
      <c r="F786" s="23" t="s">
        <v>6679</v>
      </c>
      <c r="G786" s="23" t="s">
        <v>4929</v>
      </c>
      <c r="H786" s="23" t="s">
        <v>4930</v>
      </c>
      <c r="I786" s="22" t="s">
        <v>4931</v>
      </c>
      <c r="J786" s="22" t="s">
        <v>4932</v>
      </c>
      <c r="K786" s="22" t="s">
        <v>4933</v>
      </c>
      <c r="L786" s="22" t="s">
        <v>6680</v>
      </c>
      <c r="M786" s="24" t="s">
        <v>6167</v>
      </c>
      <c r="N786" s="25" t="s">
        <v>4934</v>
      </c>
      <c r="O786" s="25">
        <v>994420699</v>
      </c>
      <c r="P786" s="26" t="s">
        <v>4935</v>
      </c>
      <c r="Q786" s="25"/>
      <c r="R786" s="26" t="s">
        <v>704</v>
      </c>
      <c r="S786" s="26" t="s">
        <v>1822</v>
      </c>
      <c r="T786" s="27">
        <v>42968</v>
      </c>
    </row>
    <row r="787" spans="1:20" s="16" customFormat="1" ht="18.75" hidden="1" customHeight="1" x14ac:dyDescent="0.2">
      <c r="A787" s="146">
        <v>7634</v>
      </c>
      <c r="B787" s="24" t="s">
        <v>2808</v>
      </c>
      <c r="C787" s="129">
        <v>605110215</v>
      </c>
      <c r="D787" s="22" t="s">
        <v>2752</v>
      </c>
      <c r="E787" s="22" t="s">
        <v>2753</v>
      </c>
      <c r="F787" s="23" t="s">
        <v>27</v>
      </c>
      <c r="G787" s="23" t="s">
        <v>2754</v>
      </c>
      <c r="H787" s="23" t="s">
        <v>29</v>
      </c>
      <c r="I787" s="22"/>
      <c r="J787" s="22"/>
      <c r="K787" s="22" t="s">
        <v>2809</v>
      </c>
      <c r="L787" s="22" t="s">
        <v>2811</v>
      </c>
      <c r="M787" s="24" t="s">
        <v>6167</v>
      </c>
      <c r="N787" s="25" t="s">
        <v>2813</v>
      </c>
      <c r="O787" s="25" t="s">
        <v>2812</v>
      </c>
      <c r="P787" s="26" t="s">
        <v>2810</v>
      </c>
      <c r="Q787" s="25"/>
      <c r="R787" s="26">
        <v>91001</v>
      </c>
      <c r="S787" s="26" t="s">
        <v>607</v>
      </c>
      <c r="T787" s="27">
        <v>42971</v>
      </c>
    </row>
    <row r="788" spans="1:20" s="16" customFormat="1" ht="18.75" hidden="1" customHeight="1" x14ac:dyDescent="0.2">
      <c r="A788" s="146">
        <v>7635</v>
      </c>
      <c r="B788" s="24" t="s">
        <v>1578</v>
      </c>
      <c r="C788" s="129" t="s">
        <v>7804</v>
      </c>
      <c r="D788" s="22" t="s">
        <v>1579</v>
      </c>
      <c r="E788" s="22" t="s">
        <v>1580</v>
      </c>
      <c r="F788" s="23" t="s">
        <v>1581</v>
      </c>
      <c r="G788" s="23" t="s">
        <v>1582</v>
      </c>
      <c r="H788" s="23" t="s">
        <v>1583</v>
      </c>
      <c r="I788" s="22" t="s">
        <v>1584</v>
      </c>
      <c r="J788" s="22" t="s">
        <v>1585</v>
      </c>
      <c r="K788" s="22" t="s">
        <v>1586</v>
      </c>
      <c r="L788" s="22" t="s">
        <v>1587</v>
      </c>
      <c r="M788" s="24" t="s">
        <v>6169</v>
      </c>
      <c r="N788" s="25" t="s">
        <v>1588</v>
      </c>
      <c r="O788" s="25" t="s">
        <v>1589</v>
      </c>
      <c r="P788" s="26" t="s">
        <v>1590</v>
      </c>
      <c r="Q788" s="25"/>
      <c r="R788" s="26" t="s">
        <v>1591</v>
      </c>
      <c r="S788" s="26" t="s">
        <v>1592</v>
      </c>
      <c r="T788" s="27">
        <v>42982</v>
      </c>
    </row>
    <row r="789" spans="1:20" s="16" customFormat="1" ht="18.75" hidden="1" customHeight="1" x14ac:dyDescent="0.2">
      <c r="A789" s="147">
        <v>7636</v>
      </c>
      <c r="B789" s="17" t="s">
        <v>3450</v>
      </c>
      <c r="C789" s="130">
        <v>692006003</v>
      </c>
      <c r="D789" s="15" t="s">
        <v>2854</v>
      </c>
      <c r="E789" s="15" t="s">
        <v>2871</v>
      </c>
      <c r="F789" s="14" t="s">
        <v>27</v>
      </c>
      <c r="G789" s="14" t="s">
        <v>2872</v>
      </c>
      <c r="H789" s="14" t="s">
        <v>29</v>
      </c>
      <c r="I789" s="15"/>
      <c r="J789" s="15"/>
      <c r="K789" s="15" t="s">
        <v>3451</v>
      </c>
      <c r="L789" s="15" t="s">
        <v>3452</v>
      </c>
      <c r="M789" s="17" t="s">
        <v>6172</v>
      </c>
      <c r="N789" s="18" t="s">
        <v>1236</v>
      </c>
      <c r="O789" s="18" t="s">
        <v>6379</v>
      </c>
      <c r="P789" s="19" t="s">
        <v>6380</v>
      </c>
      <c r="Q789" s="18"/>
      <c r="R789" s="19">
        <v>91001</v>
      </c>
      <c r="S789" s="19" t="s">
        <v>2875</v>
      </c>
      <c r="T789" s="20">
        <v>42991</v>
      </c>
    </row>
    <row r="790" spans="1:20" s="16" customFormat="1" ht="18.75" hidden="1" customHeight="1" x14ac:dyDescent="0.2">
      <c r="A790" s="146">
        <v>7637</v>
      </c>
      <c r="B790" s="24" t="s">
        <v>5118</v>
      </c>
      <c r="C790" s="129">
        <v>651271738</v>
      </c>
      <c r="D790" s="22" t="s">
        <v>5119</v>
      </c>
      <c r="E790" s="22" t="s">
        <v>2670</v>
      </c>
      <c r="F790" s="23" t="s">
        <v>5120</v>
      </c>
      <c r="G790" s="23" t="s">
        <v>5121</v>
      </c>
      <c r="H790" s="23" t="s">
        <v>5122</v>
      </c>
      <c r="I790" s="22" t="s">
        <v>2069</v>
      </c>
      <c r="J790" s="22" t="s">
        <v>5123</v>
      </c>
      <c r="K790" s="22" t="s">
        <v>5124</v>
      </c>
      <c r="L790" s="22" t="s">
        <v>5126</v>
      </c>
      <c r="M790" s="24" t="s">
        <v>6171</v>
      </c>
      <c r="N790" s="25" t="s">
        <v>1626</v>
      </c>
      <c r="O790" s="25" t="s">
        <v>5127</v>
      </c>
      <c r="P790" s="26" t="s">
        <v>5125</v>
      </c>
      <c r="Q790" s="25"/>
      <c r="R790" s="26">
        <v>93401</v>
      </c>
      <c r="S790" s="26" t="s">
        <v>5128</v>
      </c>
      <c r="T790" s="27">
        <v>43003</v>
      </c>
    </row>
    <row r="791" spans="1:20" s="16" customFormat="1" ht="18.75" hidden="1" customHeight="1" x14ac:dyDescent="0.2">
      <c r="A791" s="147">
        <v>7638</v>
      </c>
      <c r="B791" s="17" t="s">
        <v>957</v>
      </c>
      <c r="C791" s="130" t="s">
        <v>7800</v>
      </c>
      <c r="D791" s="15" t="s">
        <v>958</v>
      </c>
      <c r="E791" s="15" t="s">
        <v>959</v>
      </c>
      <c r="F791" s="14" t="s">
        <v>7677</v>
      </c>
      <c r="G791" s="14" t="s">
        <v>960</v>
      </c>
      <c r="H791" s="14" t="s">
        <v>7678</v>
      </c>
      <c r="I791" s="15" t="s">
        <v>961</v>
      </c>
      <c r="J791" s="15" t="s">
        <v>7679</v>
      </c>
      <c r="K791" s="15" t="s">
        <v>7680</v>
      </c>
      <c r="L791" s="15" t="s">
        <v>963</v>
      </c>
      <c r="M791" s="17" t="s">
        <v>6171</v>
      </c>
      <c r="N791" s="18" t="s">
        <v>965</v>
      </c>
      <c r="O791" s="18" t="s">
        <v>964</v>
      </c>
      <c r="P791" s="19" t="s">
        <v>962</v>
      </c>
      <c r="Q791" s="18"/>
      <c r="R791" s="19">
        <v>93401</v>
      </c>
      <c r="S791" s="19" t="s">
        <v>7693</v>
      </c>
      <c r="T791" s="20">
        <v>43014</v>
      </c>
    </row>
    <row r="792" spans="1:20" s="16" customFormat="1" ht="18.75" hidden="1" customHeight="1" x14ac:dyDescent="0.2">
      <c r="A792" s="146">
        <v>7639</v>
      </c>
      <c r="B792" s="24" t="s">
        <v>694</v>
      </c>
      <c r="C792" s="129">
        <v>650926250</v>
      </c>
      <c r="D792" s="22" t="s">
        <v>81</v>
      </c>
      <c r="E792" s="22" t="s">
        <v>695</v>
      </c>
      <c r="F792" s="23" t="s">
        <v>696</v>
      </c>
      <c r="G792" s="23" t="s">
        <v>697</v>
      </c>
      <c r="H792" s="23" t="s">
        <v>698</v>
      </c>
      <c r="I792" s="22" t="s">
        <v>699</v>
      </c>
      <c r="J792" s="22" t="s">
        <v>700</v>
      </c>
      <c r="K792" s="22" t="s">
        <v>701</v>
      </c>
      <c r="L792" s="22" t="s">
        <v>702</v>
      </c>
      <c r="M792" s="24" t="s">
        <v>344</v>
      </c>
      <c r="N792" s="25" t="s">
        <v>703</v>
      </c>
      <c r="O792" s="25"/>
      <c r="P792" s="26"/>
      <c r="Q792" s="25"/>
      <c r="R792" s="26" t="s">
        <v>704</v>
      </c>
      <c r="S792" s="26" t="s">
        <v>705</v>
      </c>
      <c r="T792" s="27">
        <v>43048</v>
      </c>
    </row>
    <row r="793" spans="1:20" s="16" customFormat="1" ht="18.75" hidden="1" customHeight="1" x14ac:dyDescent="0.2">
      <c r="A793" s="146">
        <v>7640</v>
      </c>
      <c r="B793" s="24" t="s">
        <v>4873</v>
      </c>
      <c r="C793" s="129">
        <v>651203732</v>
      </c>
      <c r="D793" s="22" t="s">
        <v>81</v>
      </c>
      <c r="E793" s="22" t="s">
        <v>6639</v>
      </c>
      <c r="F793" s="23" t="s">
        <v>6640</v>
      </c>
      <c r="G793" s="23" t="s">
        <v>6638</v>
      </c>
      <c r="H793" s="23" t="s">
        <v>6641</v>
      </c>
      <c r="I793" s="22" t="s">
        <v>5599</v>
      </c>
      <c r="J793" s="22" t="s">
        <v>6642</v>
      </c>
      <c r="K793" s="22" t="s">
        <v>4874</v>
      </c>
      <c r="L793" s="22" t="s">
        <v>4875</v>
      </c>
      <c r="M793" s="24" t="s">
        <v>50</v>
      </c>
      <c r="N793" s="25" t="s">
        <v>4876</v>
      </c>
      <c r="O793" s="25">
        <f>56964313880</f>
        <v>56964313880</v>
      </c>
      <c r="P793" s="26" t="s">
        <v>4877</v>
      </c>
      <c r="Q793" s="25"/>
      <c r="R793" s="26" t="s">
        <v>704</v>
      </c>
      <c r="S793" s="26" t="s">
        <v>6677</v>
      </c>
      <c r="T793" s="27">
        <v>43048</v>
      </c>
    </row>
    <row r="794" spans="1:20" s="16" customFormat="1" ht="18.75" hidden="1" customHeight="1" x14ac:dyDescent="0.2">
      <c r="A794" s="146">
        <v>7641</v>
      </c>
      <c r="B794" s="24" t="s">
        <v>5562</v>
      </c>
      <c r="C794" s="129">
        <v>650206193</v>
      </c>
      <c r="D794" s="22" t="s">
        <v>81</v>
      </c>
      <c r="E794" s="22" t="s">
        <v>5563</v>
      </c>
      <c r="F794" s="23" t="s">
        <v>5564</v>
      </c>
      <c r="G794" s="23" t="s">
        <v>5565</v>
      </c>
      <c r="H794" s="23" t="s">
        <v>5566</v>
      </c>
      <c r="I794" s="22" t="s">
        <v>5567</v>
      </c>
      <c r="J794" s="22" t="s">
        <v>5568</v>
      </c>
      <c r="K794" s="22" t="s">
        <v>5569</v>
      </c>
      <c r="L794" s="22" t="s">
        <v>5570</v>
      </c>
      <c r="M794" s="24" t="s">
        <v>50</v>
      </c>
      <c r="N794" s="22" t="s">
        <v>5571</v>
      </c>
      <c r="O794" s="25" t="s">
        <v>5572</v>
      </c>
      <c r="P794" s="38" t="s">
        <v>5573</v>
      </c>
      <c r="Q794" s="25"/>
      <c r="R794" s="26" t="s">
        <v>647</v>
      </c>
      <c r="S794" s="26" t="s">
        <v>5574</v>
      </c>
      <c r="T794" s="27">
        <v>43062</v>
      </c>
    </row>
    <row r="795" spans="1:20" s="16" customFormat="1" ht="18.75" hidden="1" customHeight="1" x14ac:dyDescent="0.2">
      <c r="A795" s="147">
        <v>7642</v>
      </c>
      <c r="B795" s="17" t="s">
        <v>1819</v>
      </c>
      <c r="C795" s="130">
        <v>650847326</v>
      </c>
      <c r="D795" s="15" t="s">
        <v>1566</v>
      </c>
      <c r="E795" s="15" t="s">
        <v>7218</v>
      </c>
      <c r="F795" s="14" t="s">
        <v>7219</v>
      </c>
      <c r="G795" s="14" t="s">
        <v>1820</v>
      </c>
      <c r="H795" s="14" t="s">
        <v>7220</v>
      </c>
      <c r="I795" s="15" t="s">
        <v>855</v>
      </c>
      <c r="J795" s="15" t="s">
        <v>7221</v>
      </c>
      <c r="K795" s="15" t="s">
        <v>7222</v>
      </c>
      <c r="L795" s="15" t="s">
        <v>7223</v>
      </c>
      <c r="M795" s="17" t="s">
        <v>50</v>
      </c>
      <c r="N795" s="18" t="s">
        <v>1821</v>
      </c>
      <c r="O795" s="18" t="s">
        <v>7224</v>
      </c>
      <c r="P795" s="19" t="s">
        <v>7225</v>
      </c>
      <c r="Q795" s="18"/>
      <c r="R795" s="19" t="s">
        <v>704</v>
      </c>
      <c r="S795" s="19" t="s">
        <v>7374</v>
      </c>
      <c r="T795" s="20">
        <v>43063</v>
      </c>
    </row>
    <row r="796" spans="1:20" s="16" customFormat="1" ht="18.75" hidden="1" customHeight="1" x14ac:dyDescent="0.2">
      <c r="A796" s="147">
        <v>7643</v>
      </c>
      <c r="B796" s="17" t="s">
        <v>3922</v>
      </c>
      <c r="C796" s="130">
        <v>691407004</v>
      </c>
      <c r="D796" s="15" t="s">
        <v>2854</v>
      </c>
      <c r="E796" s="15" t="s">
        <v>2871</v>
      </c>
      <c r="F796" s="14" t="s">
        <v>27</v>
      </c>
      <c r="G796" s="14" t="s">
        <v>2872</v>
      </c>
      <c r="H796" s="14" t="s">
        <v>29</v>
      </c>
      <c r="I796" s="15"/>
      <c r="J796" s="15"/>
      <c r="K796" s="15" t="s">
        <v>3923</v>
      </c>
      <c r="L796" s="15" t="s">
        <v>3924</v>
      </c>
      <c r="M796" s="17" t="s">
        <v>344</v>
      </c>
      <c r="N796" s="18" t="s">
        <v>3925</v>
      </c>
      <c r="O796" s="18" t="s">
        <v>6576</v>
      </c>
      <c r="P796" s="19" t="s">
        <v>6577</v>
      </c>
      <c r="Q796" s="18"/>
      <c r="R796" s="19">
        <v>91001</v>
      </c>
      <c r="S796" s="19" t="s">
        <v>2875</v>
      </c>
      <c r="T796" s="20">
        <v>43165</v>
      </c>
    </row>
    <row r="797" spans="1:20" s="16" customFormat="1" ht="18.75" hidden="1" customHeight="1" x14ac:dyDescent="0.2">
      <c r="A797" s="146">
        <v>7644</v>
      </c>
      <c r="B797" s="24" t="s">
        <v>5595</v>
      </c>
      <c r="C797" s="129">
        <v>651519810</v>
      </c>
      <c r="D797" s="22" t="s">
        <v>405</v>
      </c>
      <c r="E797" s="22" t="s">
        <v>5596</v>
      </c>
      <c r="F797" s="23" t="s">
        <v>5597</v>
      </c>
      <c r="G797" s="23" t="s">
        <v>6117</v>
      </c>
      <c r="H797" s="23" t="s">
        <v>5598</v>
      </c>
      <c r="I797" s="22" t="s">
        <v>5599</v>
      </c>
      <c r="J797" s="22" t="s">
        <v>5600</v>
      </c>
      <c r="K797" s="22" t="s">
        <v>5601</v>
      </c>
      <c r="L797" s="22" t="s">
        <v>5602</v>
      </c>
      <c r="M797" s="24" t="s">
        <v>344</v>
      </c>
      <c r="N797" s="25" t="s">
        <v>5603</v>
      </c>
      <c r="O797" s="25"/>
      <c r="P797" s="26"/>
      <c r="Q797" s="25"/>
      <c r="R797" s="26" t="s">
        <v>704</v>
      </c>
      <c r="S797" s="31" t="s">
        <v>6932</v>
      </c>
      <c r="T797" s="27">
        <v>43165</v>
      </c>
    </row>
    <row r="798" spans="1:20" s="16" customFormat="1" ht="18.75" hidden="1" customHeight="1" x14ac:dyDescent="0.2">
      <c r="A798" s="146">
        <v>7645</v>
      </c>
      <c r="B798" s="24" t="s">
        <v>2716</v>
      </c>
      <c r="C798" s="129">
        <v>651539161</v>
      </c>
      <c r="D798" s="22" t="s">
        <v>1579</v>
      </c>
      <c r="E798" s="22" t="s">
        <v>6144</v>
      </c>
      <c r="F798" s="29" t="s">
        <v>7060</v>
      </c>
      <c r="G798" s="23" t="s">
        <v>2717</v>
      </c>
      <c r="H798" s="23" t="s">
        <v>7061</v>
      </c>
      <c r="I798" s="22" t="s">
        <v>2718</v>
      </c>
      <c r="J798" s="22" t="s">
        <v>2719</v>
      </c>
      <c r="K798" s="35" t="s">
        <v>7062</v>
      </c>
      <c r="L798" s="22" t="s">
        <v>6501</v>
      </c>
      <c r="M798" s="24" t="s">
        <v>630</v>
      </c>
      <c r="N798" s="25" t="s">
        <v>462</v>
      </c>
      <c r="O798" s="25" t="s">
        <v>6500</v>
      </c>
      <c r="P798" s="26" t="s">
        <v>6502</v>
      </c>
      <c r="Q798" s="25"/>
      <c r="R798" s="26" t="s">
        <v>1591</v>
      </c>
      <c r="S798" s="31" t="s">
        <v>7071</v>
      </c>
      <c r="T798" s="27">
        <v>43180</v>
      </c>
    </row>
    <row r="799" spans="1:20" s="16" customFormat="1" ht="18.75" hidden="1" customHeight="1" x14ac:dyDescent="0.2">
      <c r="A799" s="146">
        <v>7646</v>
      </c>
      <c r="B799" s="24" t="s">
        <v>5740</v>
      </c>
      <c r="C799" s="129">
        <v>651062020</v>
      </c>
      <c r="D799" s="22" t="s">
        <v>970</v>
      </c>
      <c r="E799" s="22" t="s">
        <v>5741</v>
      </c>
      <c r="F799" s="29" t="s">
        <v>7108</v>
      </c>
      <c r="G799" s="23" t="s">
        <v>5742</v>
      </c>
      <c r="H799" s="29" t="s">
        <v>7109</v>
      </c>
      <c r="I799" s="22" t="s">
        <v>975</v>
      </c>
      <c r="J799" s="30" t="s">
        <v>7110</v>
      </c>
      <c r="K799" s="22" t="s">
        <v>5743</v>
      </c>
      <c r="L799" s="22" t="s">
        <v>5745</v>
      </c>
      <c r="M799" s="24" t="s">
        <v>630</v>
      </c>
      <c r="N799" s="25" t="s">
        <v>5747</v>
      </c>
      <c r="O799" s="25" t="s">
        <v>5746</v>
      </c>
      <c r="P799" s="26" t="s">
        <v>5744</v>
      </c>
      <c r="Q799" s="25"/>
      <c r="R799" s="26" t="s">
        <v>92</v>
      </c>
      <c r="S799" s="31" t="s">
        <v>7111</v>
      </c>
      <c r="T799" s="27">
        <v>43182</v>
      </c>
    </row>
    <row r="800" spans="1:20" s="16" customFormat="1" ht="18.75" hidden="1" customHeight="1" x14ac:dyDescent="0.2">
      <c r="A800" s="146">
        <v>7647</v>
      </c>
      <c r="B800" s="24" t="s">
        <v>2564</v>
      </c>
      <c r="C800" s="129" t="s">
        <v>7818</v>
      </c>
      <c r="D800" s="22" t="s">
        <v>1579</v>
      </c>
      <c r="E800" s="22" t="s">
        <v>2565</v>
      </c>
      <c r="F800" s="23" t="s">
        <v>2566</v>
      </c>
      <c r="G800" s="23" t="s">
        <v>2567</v>
      </c>
      <c r="H800" s="23" t="s">
        <v>2568</v>
      </c>
      <c r="I800" s="22" t="s">
        <v>1584</v>
      </c>
      <c r="J800" s="22" t="s">
        <v>2569</v>
      </c>
      <c r="K800" s="22" t="s">
        <v>2570</v>
      </c>
      <c r="L800" s="22" t="s">
        <v>2571</v>
      </c>
      <c r="M800" s="24" t="s">
        <v>618</v>
      </c>
      <c r="N800" s="25" t="s">
        <v>2572</v>
      </c>
      <c r="O800" s="25" t="s">
        <v>2574</v>
      </c>
      <c r="P800" s="26" t="s">
        <v>2573</v>
      </c>
      <c r="Q800" s="25"/>
      <c r="R800" s="26" t="s">
        <v>1591</v>
      </c>
      <c r="S800" s="26" t="s">
        <v>2575</v>
      </c>
      <c r="T800" s="27">
        <v>43196</v>
      </c>
    </row>
    <row r="801" spans="1:20" s="16" customFormat="1" ht="18.75" hidden="1" customHeight="1" x14ac:dyDescent="0.2">
      <c r="A801" s="147">
        <v>7648</v>
      </c>
      <c r="B801" s="17" t="s">
        <v>2924</v>
      </c>
      <c r="C801" s="130">
        <v>691412008</v>
      </c>
      <c r="D801" s="15" t="s">
        <v>2854</v>
      </c>
      <c r="E801" s="15" t="s">
        <v>2871</v>
      </c>
      <c r="F801" s="14" t="s">
        <v>27</v>
      </c>
      <c r="G801" s="14" t="s">
        <v>2872</v>
      </c>
      <c r="H801" s="14" t="s">
        <v>29</v>
      </c>
      <c r="I801" s="15"/>
      <c r="J801" s="15"/>
      <c r="K801" s="15" t="s">
        <v>2925</v>
      </c>
      <c r="L801" s="15" t="s">
        <v>2926</v>
      </c>
      <c r="M801" s="17" t="s">
        <v>6168</v>
      </c>
      <c r="N801" s="18" t="s">
        <v>2927</v>
      </c>
      <c r="O801" s="18">
        <v>422204002</v>
      </c>
      <c r="P801" s="19"/>
      <c r="Q801" s="18"/>
      <c r="R801" s="19">
        <v>91001</v>
      </c>
      <c r="S801" s="19" t="s">
        <v>2875</v>
      </c>
      <c r="T801" s="20">
        <v>43209</v>
      </c>
    </row>
    <row r="802" spans="1:20" s="16" customFormat="1" ht="18.75" hidden="1" customHeight="1" x14ac:dyDescent="0.2">
      <c r="A802" s="146">
        <v>7649</v>
      </c>
      <c r="B802" s="24" t="s">
        <v>1518</v>
      </c>
      <c r="C802" s="129">
        <v>651559219</v>
      </c>
      <c r="D802" s="22" t="s">
        <v>640</v>
      </c>
      <c r="E802" s="22" t="s">
        <v>1519</v>
      </c>
      <c r="F802" s="23" t="s">
        <v>1520</v>
      </c>
      <c r="G802" s="23" t="s">
        <v>1521</v>
      </c>
      <c r="H802" s="23" t="s">
        <v>1522</v>
      </c>
      <c r="I802" s="22" t="s">
        <v>1523</v>
      </c>
      <c r="J802" s="22" t="s">
        <v>1524</v>
      </c>
      <c r="K802" s="22" t="s">
        <v>1525</v>
      </c>
      <c r="L802" s="22" t="s">
        <v>1526</v>
      </c>
      <c r="M802" s="24" t="s">
        <v>50</v>
      </c>
      <c r="N802" s="25" t="s">
        <v>1153</v>
      </c>
      <c r="O802" s="25">
        <v>56930800728</v>
      </c>
      <c r="P802" s="26" t="s">
        <v>1527</v>
      </c>
      <c r="Q802" s="25"/>
      <c r="R802" s="26" t="s">
        <v>704</v>
      </c>
      <c r="S802" s="26" t="s">
        <v>1528</v>
      </c>
      <c r="T802" s="27">
        <v>43227</v>
      </c>
    </row>
    <row r="803" spans="1:20" s="16" customFormat="1" ht="18.75" hidden="1" customHeight="1" x14ac:dyDescent="0.2">
      <c r="A803" s="147">
        <v>7650</v>
      </c>
      <c r="B803" s="17" t="s">
        <v>7670</v>
      </c>
      <c r="C803" s="130">
        <v>651589657</v>
      </c>
      <c r="D803" s="15" t="s">
        <v>970</v>
      </c>
      <c r="E803" s="15" t="s">
        <v>971</v>
      </c>
      <c r="F803" s="14" t="s">
        <v>7681</v>
      </c>
      <c r="G803" s="14" t="s">
        <v>972</v>
      </c>
      <c r="H803" s="14" t="s">
        <v>7707</v>
      </c>
      <c r="I803" s="15" t="s">
        <v>973</v>
      </c>
      <c r="J803" s="15" t="s">
        <v>7708</v>
      </c>
      <c r="K803" s="15" t="s">
        <v>974</v>
      </c>
      <c r="L803" s="15" t="s">
        <v>7682</v>
      </c>
      <c r="M803" s="17" t="s">
        <v>50</v>
      </c>
      <c r="N803" s="18" t="s">
        <v>1489</v>
      </c>
      <c r="O803" s="18" t="s">
        <v>7683</v>
      </c>
      <c r="P803" s="39" t="s">
        <v>7684</v>
      </c>
      <c r="Q803" s="18"/>
      <c r="R803" s="19" t="s">
        <v>92</v>
      </c>
      <c r="S803" s="19" t="s">
        <v>7692</v>
      </c>
      <c r="T803" s="20">
        <v>43276</v>
      </c>
    </row>
    <row r="804" spans="1:20" s="16" customFormat="1" ht="18.75" hidden="1" customHeight="1" x14ac:dyDescent="0.2">
      <c r="A804" s="146">
        <v>7651</v>
      </c>
      <c r="B804" s="24" t="s">
        <v>4740</v>
      </c>
      <c r="C804" s="129">
        <v>651121620</v>
      </c>
      <c r="D804" s="22" t="s">
        <v>81</v>
      </c>
      <c r="E804" s="22" t="s">
        <v>4741</v>
      </c>
      <c r="F804" s="23" t="s">
        <v>4742</v>
      </c>
      <c r="G804" s="23" t="s">
        <v>4743</v>
      </c>
      <c r="H804" s="23" t="s">
        <v>4744</v>
      </c>
      <c r="I804" s="22" t="s">
        <v>961</v>
      </c>
      <c r="J804" s="22" t="s">
        <v>4745</v>
      </c>
      <c r="K804" s="22" t="s">
        <v>4746</v>
      </c>
      <c r="L804" s="22" t="s">
        <v>4747</v>
      </c>
      <c r="M804" s="24" t="s">
        <v>630</v>
      </c>
      <c r="N804" s="25" t="s">
        <v>4748</v>
      </c>
      <c r="O804" s="25" t="s">
        <v>4749</v>
      </c>
      <c r="P804" s="26" t="s">
        <v>4750</v>
      </c>
      <c r="Q804" s="25"/>
      <c r="R804" s="26" t="s">
        <v>704</v>
      </c>
      <c r="S804" s="26" t="s">
        <v>860</v>
      </c>
      <c r="T804" s="27">
        <v>43299</v>
      </c>
    </row>
    <row r="805" spans="1:20" s="16" customFormat="1" ht="18.75" hidden="1" customHeight="1" x14ac:dyDescent="0.2">
      <c r="A805" s="146">
        <v>7652</v>
      </c>
      <c r="B805" s="24" t="s">
        <v>639</v>
      </c>
      <c r="C805" s="129">
        <v>659070006</v>
      </c>
      <c r="D805" s="22" t="s">
        <v>640</v>
      </c>
      <c r="E805" s="22" t="s">
        <v>641</v>
      </c>
      <c r="F805" s="23" t="s">
        <v>642</v>
      </c>
      <c r="G805" s="23" t="s">
        <v>643</v>
      </c>
      <c r="H805" s="23" t="s">
        <v>644</v>
      </c>
      <c r="I805" s="22" t="s">
        <v>645</v>
      </c>
      <c r="J805" s="30" t="s">
        <v>7063</v>
      </c>
      <c r="K805" s="22" t="s">
        <v>6650</v>
      </c>
      <c r="L805" s="22" t="s">
        <v>7066</v>
      </c>
      <c r="M805" s="24" t="s">
        <v>6169</v>
      </c>
      <c r="N805" s="25" t="s">
        <v>646</v>
      </c>
      <c r="O805" s="25" t="s">
        <v>7064</v>
      </c>
      <c r="P805" s="26" t="s">
        <v>7065</v>
      </c>
      <c r="Q805" s="25" t="s">
        <v>6649</v>
      </c>
      <c r="R805" s="26" t="s">
        <v>647</v>
      </c>
      <c r="S805" s="31" t="s">
        <v>6925</v>
      </c>
      <c r="T805" s="27">
        <v>43307</v>
      </c>
    </row>
    <row r="806" spans="1:20" s="16" customFormat="1" ht="18.75" hidden="1" customHeight="1" x14ac:dyDescent="0.2">
      <c r="A806" s="146">
        <v>7653</v>
      </c>
      <c r="B806" s="24" t="s">
        <v>4837</v>
      </c>
      <c r="C806" s="129">
        <v>651482887</v>
      </c>
      <c r="D806" s="22" t="s">
        <v>4838</v>
      </c>
      <c r="E806" s="22" t="s">
        <v>4839</v>
      </c>
      <c r="F806" s="23" t="s">
        <v>4840</v>
      </c>
      <c r="G806" s="23" t="s">
        <v>4841</v>
      </c>
      <c r="H806" s="23" t="s">
        <v>4842</v>
      </c>
      <c r="I806" s="22" t="s">
        <v>855</v>
      </c>
      <c r="J806" s="22" t="s">
        <v>4843</v>
      </c>
      <c r="K806" s="22" t="s">
        <v>4844</v>
      </c>
      <c r="L806" s="22" t="s">
        <v>4846</v>
      </c>
      <c r="M806" s="24" t="s">
        <v>344</v>
      </c>
      <c r="N806" s="25" t="s">
        <v>4848</v>
      </c>
      <c r="O806" s="25" t="s">
        <v>4845</v>
      </c>
      <c r="P806" s="26" t="s">
        <v>4847</v>
      </c>
      <c r="Q806" s="25"/>
      <c r="R806" s="26">
        <v>93401</v>
      </c>
      <c r="S806" s="26" t="s">
        <v>4667</v>
      </c>
      <c r="T806" s="27">
        <v>43311</v>
      </c>
    </row>
    <row r="807" spans="1:20" s="16" customFormat="1" ht="18.75" hidden="1" customHeight="1" x14ac:dyDescent="0.2">
      <c r="A807" s="147">
        <v>7654</v>
      </c>
      <c r="B807" s="17" t="s">
        <v>853</v>
      </c>
      <c r="C807" s="130">
        <v>651578310</v>
      </c>
      <c r="D807" s="15" t="s">
        <v>81</v>
      </c>
      <c r="E807" s="15" t="s">
        <v>7785</v>
      </c>
      <c r="F807" s="14" t="s">
        <v>7786</v>
      </c>
      <c r="G807" s="14" t="s">
        <v>854</v>
      </c>
      <c r="H807" s="14" t="s">
        <v>7787</v>
      </c>
      <c r="I807" s="15" t="s">
        <v>7789</v>
      </c>
      <c r="J807" s="15" t="s">
        <v>6748</v>
      </c>
      <c r="K807" s="15" t="s">
        <v>856</v>
      </c>
      <c r="L807" s="15" t="s">
        <v>7788</v>
      </c>
      <c r="M807" s="17" t="s">
        <v>630</v>
      </c>
      <c r="N807" s="18" t="s">
        <v>857</v>
      </c>
      <c r="O807" s="18" t="s">
        <v>858</v>
      </c>
      <c r="P807" s="19" t="s">
        <v>859</v>
      </c>
      <c r="Q807" s="18"/>
      <c r="R807" s="19" t="s">
        <v>704</v>
      </c>
      <c r="S807" s="19" t="s">
        <v>7621</v>
      </c>
      <c r="T807" s="20">
        <v>43343</v>
      </c>
    </row>
    <row r="808" spans="1:20" s="16" customFormat="1" ht="18.75" hidden="1" customHeight="1" x14ac:dyDescent="0.2">
      <c r="A808" s="146">
        <v>7655</v>
      </c>
      <c r="B808" s="24" t="s">
        <v>2556</v>
      </c>
      <c r="C808" s="129">
        <v>652942806</v>
      </c>
      <c r="D808" s="22" t="s">
        <v>1579</v>
      </c>
      <c r="E808" s="22" t="s">
        <v>2557</v>
      </c>
      <c r="F808" s="29" t="s">
        <v>7661</v>
      </c>
      <c r="G808" s="23" t="s">
        <v>2558</v>
      </c>
      <c r="H808" s="29" t="s">
        <v>7662</v>
      </c>
      <c r="I808" s="22" t="s">
        <v>2559</v>
      </c>
      <c r="J808" s="30" t="s">
        <v>7663</v>
      </c>
      <c r="K808" s="30" t="s">
        <v>7664</v>
      </c>
      <c r="L808" s="22" t="s">
        <v>2560</v>
      </c>
      <c r="M808" s="24" t="s">
        <v>50</v>
      </c>
      <c r="N808" s="25" t="s">
        <v>2561</v>
      </c>
      <c r="O808" s="25" t="s">
        <v>2562</v>
      </c>
      <c r="P808" s="26" t="s">
        <v>2563</v>
      </c>
      <c r="Q808" s="25"/>
      <c r="R808" s="26" t="s">
        <v>1591</v>
      </c>
      <c r="S808" s="31" t="s">
        <v>7517</v>
      </c>
      <c r="T808" s="27">
        <v>43353</v>
      </c>
    </row>
    <row r="809" spans="1:20" s="16" customFormat="1" ht="18.75" hidden="1" customHeight="1" x14ac:dyDescent="0.2">
      <c r="A809" s="146">
        <v>7656</v>
      </c>
      <c r="B809" s="24" t="s">
        <v>2419</v>
      </c>
      <c r="C809" s="129">
        <v>651086930</v>
      </c>
      <c r="D809" s="22" t="s">
        <v>1566</v>
      </c>
      <c r="E809" s="22" t="s">
        <v>2420</v>
      </c>
      <c r="F809" s="23" t="s">
        <v>2421</v>
      </c>
      <c r="G809" s="23" t="s">
        <v>6109</v>
      </c>
      <c r="H809" s="23" t="s">
        <v>2422</v>
      </c>
      <c r="I809" s="22" t="s">
        <v>2423</v>
      </c>
      <c r="J809" s="22" t="s">
        <v>2424</v>
      </c>
      <c r="K809" s="22" t="s">
        <v>2425</v>
      </c>
      <c r="L809" s="22" t="s">
        <v>2426</v>
      </c>
      <c r="M809" s="24" t="s">
        <v>50</v>
      </c>
      <c r="N809" s="25" t="s">
        <v>2427</v>
      </c>
      <c r="O809" s="25" t="s">
        <v>2428</v>
      </c>
      <c r="P809" s="26" t="s">
        <v>2429</v>
      </c>
      <c r="Q809" s="25"/>
      <c r="R809" s="26" t="s">
        <v>704</v>
      </c>
      <c r="S809" s="26" t="s">
        <v>654</v>
      </c>
      <c r="T809" s="27">
        <v>43357</v>
      </c>
    </row>
    <row r="810" spans="1:20" s="16" customFormat="1" ht="18.75" hidden="1" customHeight="1" x14ac:dyDescent="0.2">
      <c r="A810" s="146">
        <v>7657</v>
      </c>
      <c r="B810" s="24" t="s">
        <v>404</v>
      </c>
      <c r="C810" s="129">
        <v>651354765</v>
      </c>
      <c r="D810" s="22" t="s">
        <v>405</v>
      </c>
      <c r="E810" s="22" t="s">
        <v>406</v>
      </c>
      <c r="F810" s="23" t="s">
        <v>6647</v>
      </c>
      <c r="G810" s="23" t="s">
        <v>407</v>
      </c>
      <c r="H810" s="29" t="s">
        <v>7007</v>
      </c>
      <c r="I810" s="22" t="s">
        <v>408</v>
      </c>
      <c r="J810" s="30" t="s">
        <v>7008</v>
      </c>
      <c r="K810" s="22" t="s">
        <v>409</v>
      </c>
      <c r="L810" s="22" t="s">
        <v>6794</v>
      </c>
      <c r="M810" s="24" t="s">
        <v>630</v>
      </c>
      <c r="N810" s="25" t="s">
        <v>387</v>
      </c>
      <c r="O810" s="25">
        <v>984478316</v>
      </c>
      <c r="P810" s="38" t="s">
        <v>6648</v>
      </c>
      <c r="Q810" s="25"/>
      <c r="R810" s="26" t="s">
        <v>92</v>
      </c>
      <c r="S810" s="31" t="s">
        <v>7022</v>
      </c>
      <c r="T810" s="27">
        <v>43374</v>
      </c>
    </row>
    <row r="811" spans="1:20" s="16" customFormat="1" ht="18.75" hidden="1" customHeight="1" x14ac:dyDescent="0.2">
      <c r="A811" s="146">
        <v>7658</v>
      </c>
      <c r="B811" s="24" t="s">
        <v>2320</v>
      </c>
      <c r="C811" s="129">
        <v>650964950</v>
      </c>
      <c r="D811" s="22" t="s">
        <v>1566</v>
      </c>
      <c r="E811" s="22" t="s">
        <v>2321</v>
      </c>
      <c r="F811" s="23" t="s">
        <v>2322</v>
      </c>
      <c r="G811" s="23" t="s">
        <v>2323</v>
      </c>
      <c r="H811" s="23" t="s">
        <v>2324</v>
      </c>
      <c r="I811" s="22" t="s">
        <v>2325</v>
      </c>
      <c r="J811" s="22" t="s">
        <v>2326</v>
      </c>
      <c r="K811" s="22" t="s">
        <v>2327</v>
      </c>
      <c r="L811" s="22" t="s">
        <v>6193</v>
      </c>
      <c r="M811" s="24" t="s">
        <v>6168</v>
      </c>
      <c r="N811" s="25" t="s">
        <v>2329</v>
      </c>
      <c r="O811" s="25"/>
      <c r="P811" s="26" t="s">
        <v>2328</v>
      </c>
      <c r="Q811" s="25"/>
      <c r="R811" s="26" t="s">
        <v>92</v>
      </c>
      <c r="S811" s="31" t="s">
        <v>6977</v>
      </c>
      <c r="T811" s="27">
        <v>43374</v>
      </c>
    </row>
    <row r="812" spans="1:20" s="16" customFormat="1" ht="18.75" hidden="1" customHeight="1" x14ac:dyDescent="0.2">
      <c r="A812" s="146">
        <v>7659</v>
      </c>
      <c r="B812" s="24" t="s">
        <v>4702</v>
      </c>
      <c r="C812" s="129" t="s">
        <v>7857</v>
      </c>
      <c r="D812" s="22" t="s">
        <v>4656</v>
      </c>
      <c r="E812" s="22" t="s">
        <v>4703</v>
      </c>
      <c r="F812" s="23" t="s">
        <v>4704</v>
      </c>
      <c r="G812" s="23" t="s">
        <v>4705</v>
      </c>
      <c r="H812" s="23" t="s">
        <v>4706</v>
      </c>
      <c r="I812" s="22" t="s">
        <v>2069</v>
      </c>
      <c r="J812" s="22" t="s">
        <v>4707</v>
      </c>
      <c r="K812" s="22" t="s">
        <v>4708</v>
      </c>
      <c r="L812" s="22" t="s">
        <v>4710</v>
      </c>
      <c r="M812" s="24" t="s">
        <v>6167</v>
      </c>
      <c r="N812" s="25" t="s">
        <v>4712</v>
      </c>
      <c r="O812" s="25" t="s">
        <v>4711</v>
      </c>
      <c r="P812" s="26" t="s">
        <v>4709</v>
      </c>
      <c r="Q812" s="25"/>
      <c r="R812" s="26">
        <v>93401</v>
      </c>
      <c r="S812" s="26" t="s">
        <v>4667</v>
      </c>
      <c r="T812" s="27">
        <v>43376</v>
      </c>
    </row>
    <row r="813" spans="1:20" s="16" customFormat="1" ht="18.75" hidden="1" customHeight="1" x14ac:dyDescent="0.2">
      <c r="A813" s="146">
        <v>7660</v>
      </c>
      <c r="B813" s="24" t="s">
        <v>6192</v>
      </c>
      <c r="C813" s="129">
        <v>651619912</v>
      </c>
      <c r="D813" s="22" t="s">
        <v>1964</v>
      </c>
      <c r="E813" s="22" t="s">
        <v>1965</v>
      </c>
      <c r="F813" s="23" t="s">
        <v>1966</v>
      </c>
      <c r="G813" s="23" t="s">
        <v>1967</v>
      </c>
      <c r="H813" s="23" t="s">
        <v>1968</v>
      </c>
      <c r="I813" s="22" t="s">
        <v>1969</v>
      </c>
      <c r="J813" s="22"/>
      <c r="K813" s="22" t="s">
        <v>1970</v>
      </c>
      <c r="L813" s="22" t="s">
        <v>1972</v>
      </c>
      <c r="M813" s="24" t="s">
        <v>630</v>
      </c>
      <c r="N813" s="25" t="s">
        <v>462</v>
      </c>
      <c r="O813" s="25" t="s">
        <v>1973</v>
      </c>
      <c r="P813" s="26" t="s">
        <v>1971</v>
      </c>
      <c r="Q813" s="25"/>
      <c r="R813" s="26">
        <v>93401</v>
      </c>
      <c r="S813" s="26" t="s">
        <v>1974</v>
      </c>
      <c r="T813" s="27">
        <v>43395</v>
      </c>
    </row>
    <row r="814" spans="1:20" s="16" customFormat="1" ht="18.75" hidden="1" customHeight="1" x14ac:dyDescent="0.2">
      <c r="A814" s="146">
        <v>7662</v>
      </c>
      <c r="B814" s="24" t="s">
        <v>5063</v>
      </c>
      <c r="C814" s="129">
        <v>651685265</v>
      </c>
      <c r="D814" s="22" t="s">
        <v>422</v>
      </c>
      <c r="E814" s="22" t="s">
        <v>5064</v>
      </c>
      <c r="F814" s="23" t="s">
        <v>5065</v>
      </c>
      <c r="G814" s="23" t="s">
        <v>5066</v>
      </c>
      <c r="H814" s="23" t="s">
        <v>5067</v>
      </c>
      <c r="I814" s="22" t="s">
        <v>5068</v>
      </c>
      <c r="J814" s="22" t="s">
        <v>5069</v>
      </c>
      <c r="K814" s="22" t="s">
        <v>5070</v>
      </c>
      <c r="L814" s="22" t="s">
        <v>5072</v>
      </c>
      <c r="M814" s="24" t="s">
        <v>50</v>
      </c>
      <c r="N814" s="25" t="s">
        <v>1076</v>
      </c>
      <c r="O814" s="25" t="s">
        <v>5073</v>
      </c>
      <c r="P814" s="26" t="s">
        <v>5071</v>
      </c>
      <c r="Q814" s="25"/>
      <c r="R814" s="26" t="s">
        <v>92</v>
      </c>
      <c r="S814" s="26" t="s">
        <v>5074</v>
      </c>
      <c r="T814" s="27">
        <v>39764</v>
      </c>
    </row>
    <row r="815" spans="1:20" s="16" customFormat="1" ht="18.75" hidden="1" customHeight="1" x14ac:dyDescent="0.2">
      <c r="A815" s="146">
        <v>7663</v>
      </c>
      <c r="B815" s="24" t="s">
        <v>6831</v>
      </c>
      <c r="C815" s="129">
        <v>651018846</v>
      </c>
      <c r="D815" s="22" t="s">
        <v>1566</v>
      </c>
      <c r="E815" s="22" t="s">
        <v>2548</v>
      </c>
      <c r="F815" s="23" t="s">
        <v>2549</v>
      </c>
      <c r="G815" s="23" t="s">
        <v>6110</v>
      </c>
      <c r="H815" s="23" t="s">
        <v>2550</v>
      </c>
      <c r="I815" s="22" t="s">
        <v>855</v>
      </c>
      <c r="J815" s="22" t="s">
        <v>2551</v>
      </c>
      <c r="K815" s="22" t="s">
        <v>2552</v>
      </c>
      <c r="L815" s="22" t="s">
        <v>2553</v>
      </c>
      <c r="M815" s="24" t="s">
        <v>50</v>
      </c>
      <c r="N815" s="25" t="s">
        <v>730</v>
      </c>
      <c r="O815" s="25" t="s">
        <v>2554</v>
      </c>
      <c r="P815" s="26" t="s">
        <v>2555</v>
      </c>
      <c r="Q815" s="25"/>
      <c r="R815" s="26" t="s">
        <v>704</v>
      </c>
      <c r="S815" s="26" t="s">
        <v>6506</v>
      </c>
      <c r="T815" s="27">
        <v>43416</v>
      </c>
    </row>
    <row r="816" spans="1:20" s="16" customFormat="1" ht="18.75" hidden="1" customHeight="1" x14ac:dyDescent="0.2">
      <c r="A816" s="146">
        <v>7664</v>
      </c>
      <c r="B816" s="24" t="s">
        <v>421</v>
      </c>
      <c r="C816" s="129">
        <v>650797612</v>
      </c>
      <c r="D816" s="22" t="s">
        <v>422</v>
      </c>
      <c r="E816" s="22" t="s">
        <v>423</v>
      </c>
      <c r="F816" s="23" t="s">
        <v>424</v>
      </c>
      <c r="G816" s="23" t="s">
        <v>425</v>
      </c>
      <c r="H816" s="23" t="s">
        <v>426</v>
      </c>
      <c r="I816" s="22" t="s">
        <v>427</v>
      </c>
      <c r="J816" s="22" t="s">
        <v>428</v>
      </c>
      <c r="K816" s="22" t="s">
        <v>429</v>
      </c>
      <c r="L816" s="22" t="s">
        <v>431</v>
      </c>
      <c r="M816" s="24" t="s">
        <v>6172</v>
      </c>
      <c r="N816" s="25" t="s">
        <v>433</v>
      </c>
      <c r="O816" s="25" t="s">
        <v>432</v>
      </c>
      <c r="P816" s="26" t="s">
        <v>430</v>
      </c>
      <c r="Q816" s="25"/>
      <c r="R816" s="26" t="s">
        <v>92</v>
      </c>
      <c r="S816" s="26" t="s">
        <v>434</v>
      </c>
      <c r="T816" s="27">
        <v>43453</v>
      </c>
    </row>
    <row r="817" spans="1:20" s="16" customFormat="1" ht="18.75" hidden="1" customHeight="1" x14ac:dyDescent="0.2">
      <c r="A817" s="146">
        <v>7665</v>
      </c>
      <c r="B817" s="24" t="s">
        <v>5671</v>
      </c>
      <c r="C817" s="129">
        <v>651667038</v>
      </c>
      <c r="D817" s="22" t="s">
        <v>405</v>
      </c>
      <c r="E817" s="22" t="s">
        <v>5672</v>
      </c>
      <c r="F817" s="23" t="s">
        <v>5673</v>
      </c>
      <c r="G817" s="23" t="s">
        <v>5674</v>
      </c>
      <c r="H817" s="23" t="s">
        <v>5675</v>
      </c>
      <c r="I817" s="22" t="s">
        <v>5676</v>
      </c>
      <c r="J817" s="22" t="s">
        <v>5677</v>
      </c>
      <c r="K817" s="22" t="s">
        <v>5678</v>
      </c>
      <c r="L817" s="22" t="s">
        <v>5679</v>
      </c>
      <c r="M817" s="24" t="s">
        <v>6166</v>
      </c>
      <c r="N817" s="25" t="s">
        <v>5680</v>
      </c>
      <c r="O817" s="25">
        <f>996457485 - 997756020</f>
        <v>-1298535</v>
      </c>
      <c r="P817" s="38" t="s">
        <v>5681</v>
      </c>
      <c r="Q817" s="25"/>
      <c r="R817" s="26" t="s">
        <v>139</v>
      </c>
      <c r="S817" s="26" t="s">
        <v>654</v>
      </c>
      <c r="T817" s="27">
        <v>43455</v>
      </c>
    </row>
    <row r="818" spans="1:20" s="16" customFormat="1" ht="18.75" hidden="1" customHeight="1" x14ac:dyDescent="0.2">
      <c r="A818" s="146">
        <v>7666</v>
      </c>
      <c r="B818" s="24" t="s">
        <v>6833</v>
      </c>
      <c r="C818" s="129">
        <v>651746019</v>
      </c>
      <c r="D818" s="22" t="s">
        <v>81</v>
      </c>
      <c r="E818" s="22" t="s">
        <v>5662</v>
      </c>
      <c r="F818" s="23" t="s">
        <v>5663</v>
      </c>
      <c r="G818" s="23" t="s">
        <v>6118</v>
      </c>
      <c r="H818" s="23" t="s">
        <v>5664</v>
      </c>
      <c r="I818" s="22" t="s">
        <v>855</v>
      </c>
      <c r="J818" s="22" t="s">
        <v>5665</v>
      </c>
      <c r="K818" s="22" t="s">
        <v>5666</v>
      </c>
      <c r="L818" s="22" t="s">
        <v>5667</v>
      </c>
      <c r="M818" s="24" t="s">
        <v>50</v>
      </c>
      <c r="N818" s="25" t="s">
        <v>2269</v>
      </c>
      <c r="O818" s="25" t="s">
        <v>5668</v>
      </c>
      <c r="P818" s="38" t="s">
        <v>5669</v>
      </c>
      <c r="Q818" s="25"/>
      <c r="R818" s="26" t="s">
        <v>704</v>
      </c>
      <c r="S818" s="26" t="s">
        <v>5670</v>
      </c>
      <c r="T818" s="27">
        <v>43461</v>
      </c>
    </row>
    <row r="819" spans="1:20" s="16" customFormat="1" ht="18.75" hidden="1" customHeight="1" x14ac:dyDescent="0.2">
      <c r="A819" s="146">
        <v>7667</v>
      </c>
      <c r="B819" s="24" t="s">
        <v>6830</v>
      </c>
      <c r="C819" s="129">
        <v>650992660</v>
      </c>
      <c r="D819" s="22" t="s">
        <v>81</v>
      </c>
      <c r="E819" s="22" t="s">
        <v>2262</v>
      </c>
      <c r="F819" s="23" t="s">
        <v>2263</v>
      </c>
      <c r="G819" s="23" t="s">
        <v>2264</v>
      </c>
      <c r="H819" s="23" t="s">
        <v>2265</v>
      </c>
      <c r="I819" s="22" t="s">
        <v>855</v>
      </c>
      <c r="J819" s="22" t="s">
        <v>2266</v>
      </c>
      <c r="K819" s="22" t="s">
        <v>2267</v>
      </c>
      <c r="L819" s="22" t="s">
        <v>2268</v>
      </c>
      <c r="M819" s="24" t="s">
        <v>50</v>
      </c>
      <c r="N819" s="25" t="s">
        <v>2269</v>
      </c>
      <c r="O819" s="25" t="s">
        <v>2270</v>
      </c>
      <c r="P819" s="26" t="s">
        <v>2271</v>
      </c>
      <c r="Q819" s="25"/>
      <c r="R819" s="26" t="s">
        <v>704</v>
      </c>
      <c r="S819" s="26" t="s">
        <v>860</v>
      </c>
      <c r="T819" s="27">
        <v>43472</v>
      </c>
    </row>
    <row r="820" spans="1:20" s="16" customFormat="1" ht="18.75" hidden="1" customHeight="1" x14ac:dyDescent="0.2">
      <c r="A820" s="147">
        <v>7668</v>
      </c>
      <c r="B820" s="17" t="s">
        <v>2065</v>
      </c>
      <c r="C820" s="130">
        <v>651515092</v>
      </c>
      <c r="D820" s="15" t="s">
        <v>1566</v>
      </c>
      <c r="E820" s="15" t="s">
        <v>2066</v>
      </c>
      <c r="F820" s="14" t="s">
        <v>7301</v>
      </c>
      <c r="G820" s="14" t="s">
        <v>2067</v>
      </c>
      <c r="H820" s="14" t="s">
        <v>2068</v>
      </c>
      <c r="I820" s="15" t="s">
        <v>2069</v>
      </c>
      <c r="J820" s="15" t="s">
        <v>7375</v>
      </c>
      <c r="K820" s="15" t="s">
        <v>2070</v>
      </c>
      <c r="L820" s="15" t="s">
        <v>7188</v>
      </c>
      <c r="M820" s="17" t="s">
        <v>630</v>
      </c>
      <c r="N820" s="18" t="s">
        <v>2071</v>
      </c>
      <c r="O820" s="18" t="s">
        <v>7189</v>
      </c>
      <c r="P820" s="19" t="s">
        <v>7190</v>
      </c>
      <c r="Q820" s="18"/>
      <c r="R820" s="19" t="s">
        <v>704</v>
      </c>
      <c r="S820" s="19" t="s">
        <v>7302</v>
      </c>
      <c r="T820" s="20">
        <v>43482</v>
      </c>
    </row>
    <row r="821" spans="1:20" s="16" customFormat="1" ht="18.75" hidden="1" customHeight="1" x14ac:dyDescent="0.2">
      <c r="A821" s="146">
        <v>7669</v>
      </c>
      <c r="B821" s="24" t="s">
        <v>6828</v>
      </c>
      <c r="C821" s="129">
        <v>651384842</v>
      </c>
      <c r="D821" s="22" t="s">
        <v>81</v>
      </c>
      <c r="E821" s="22" t="s">
        <v>1540</v>
      </c>
      <c r="F821" s="23" t="s">
        <v>1541</v>
      </c>
      <c r="G821" s="23" t="s">
        <v>1542</v>
      </c>
      <c r="H821" s="23" t="s">
        <v>1543</v>
      </c>
      <c r="I821" s="22" t="s">
        <v>961</v>
      </c>
      <c r="J821" s="22" t="s">
        <v>1544</v>
      </c>
      <c r="K821" s="22" t="s">
        <v>1545</v>
      </c>
      <c r="L821" s="22" t="s">
        <v>1546</v>
      </c>
      <c r="M821" s="24" t="s">
        <v>6171</v>
      </c>
      <c r="N821" s="25" t="s">
        <v>1325</v>
      </c>
      <c r="O821" s="25" t="s">
        <v>1548</v>
      </c>
      <c r="P821" s="26" t="s">
        <v>1547</v>
      </c>
      <c r="Q821" s="25"/>
      <c r="R821" s="26" t="s">
        <v>704</v>
      </c>
      <c r="S821" s="26" t="s">
        <v>860</v>
      </c>
      <c r="T821" s="27">
        <v>43501</v>
      </c>
    </row>
    <row r="822" spans="1:20" s="16" customFormat="1" ht="18.75" hidden="1" customHeight="1" x14ac:dyDescent="0.2">
      <c r="A822" s="147">
        <v>7670</v>
      </c>
      <c r="B822" s="17" t="s">
        <v>6829</v>
      </c>
      <c r="C822" s="130">
        <v>651747023</v>
      </c>
      <c r="D822" s="15" t="s">
        <v>81</v>
      </c>
      <c r="E822" s="15" t="s">
        <v>6751</v>
      </c>
      <c r="F822" s="14" t="s">
        <v>7338</v>
      </c>
      <c r="G822" s="14" t="s">
        <v>2104</v>
      </c>
      <c r="H822" s="14" t="s">
        <v>2103</v>
      </c>
      <c r="I822" s="15" t="s">
        <v>2069</v>
      </c>
      <c r="J822" s="15" t="s">
        <v>2105</v>
      </c>
      <c r="K822" s="15" t="s">
        <v>2106</v>
      </c>
      <c r="L822" s="15" t="s">
        <v>7339</v>
      </c>
      <c r="M822" s="17" t="s">
        <v>50</v>
      </c>
      <c r="N822" s="18" t="s">
        <v>1489</v>
      </c>
      <c r="O822" s="18">
        <v>226698697</v>
      </c>
      <c r="P822" s="19" t="s">
        <v>2107</v>
      </c>
      <c r="Q822" s="18"/>
      <c r="R822" s="19" t="s">
        <v>704</v>
      </c>
      <c r="S822" s="19" t="s">
        <v>7779</v>
      </c>
      <c r="T822" s="20">
        <v>43503</v>
      </c>
    </row>
    <row r="823" spans="1:20" s="16" customFormat="1" ht="18.75" hidden="1" customHeight="1" x14ac:dyDescent="0.2">
      <c r="A823" s="146">
        <v>7671</v>
      </c>
      <c r="B823" s="24" t="s">
        <v>6119</v>
      </c>
      <c r="C823" s="129">
        <v>651653096</v>
      </c>
      <c r="D823" s="22" t="s">
        <v>81</v>
      </c>
      <c r="E823" s="22" t="s">
        <v>4986</v>
      </c>
      <c r="F823" s="23" t="s">
        <v>648</v>
      </c>
      <c r="G823" s="23" t="s">
        <v>4987</v>
      </c>
      <c r="H823" s="23" t="s">
        <v>4988</v>
      </c>
      <c r="I823" s="22" t="s">
        <v>649</v>
      </c>
      <c r="J823" s="22" t="s">
        <v>4989</v>
      </c>
      <c r="K823" s="22" t="s">
        <v>650</v>
      </c>
      <c r="L823" s="22" t="s">
        <v>4990</v>
      </c>
      <c r="M823" s="24" t="s">
        <v>51</v>
      </c>
      <c r="N823" s="25" t="s">
        <v>651</v>
      </c>
      <c r="O823" s="25" t="s">
        <v>652</v>
      </c>
      <c r="P823" s="26" t="s">
        <v>653</v>
      </c>
      <c r="Q823" s="25"/>
      <c r="R823" s="26" t="s">
        <v>139</v>
      </c>
      <c r="S823" s="26" t="s">
        <v>654</v>
      </c>
      <c r="T823" s="27">
        <v>43516</v>
      </c>
    </row>
    <row r="824" spans="1:20" s="16" customFormat="1" ht="18.75" hidden="1" customHeight="1" x14ac:dyDescent="0.2">
      <c r="A824" s="146">
        <v>7672</v>
      </c>
      <c r="B824" s="24" t="s">
        <v>3029</v>
      </c>
      <c r="C824" s="129">
        <v>605110436</v>
      </c>
      <c r="D824" s="22" t="s">
        <v>2752</v>
      </c>
      <c r="E824" s="22" t="s">
        <v>2753</v>
      </c>
      <c r="F824" s="23" t="s">
        <v>27</v>
      </c>
      <c r="G824" s="23" t="s">
        <v>3030</v>
      </c>
      <c r="H824" s="23" t="s">
        <v>29</v>
      </c>
      <c r="I824" s="22"/>
      <c r="J824" s="22"/>
      <c r="K824" s="22" t="s">
        <v>3031</v>
      </c>
      <c r="L824" s="22" t="s">
        <v>3032</v>
      </c>
      <c r="M824" s="24" t="s">
        <v>6169</v>
      </c>
      <c r="N824" s="25" t="s">
        <v>3034</v>
      </c>
      <c r="O824" s="25" t="s">
        <v>3033</v>
      </c>
      <c r="P824" s="26"/>
      <c r="Q824" s="25"/>
      <c r="R824" s="26">
        <v>91001</v>
      </c>
      <c r="S824" s="26" t="s">
        <v>620</v>
      </c>
      <c r="T824" s="27">
        <v>43553</v>
      </c>
    </row>
    <row r="825" spans="1:20" s="16" customFormat="1" ht="18.75" hidden="1" customHeight="1" x14ac:dyDescent="0.2">
      <c r="A825" s="146">
        <v>7673</v>
      </c>
      <c r="B825" s="24" t="s">
        <v>6123</v>
      </c>
      <c r="C825" s="129" t="s">
        <v>7869</v>
      </c>
      <c r="D825" s="22" t="s">
        <v>632</v>
      </c>
      <c r="E825" s="22" t="s">
        <v>6124</v>
      </c>
      <c r="F825" s="23" t="s">
        <v>6583</v>
      </c>
      <c r="G825" s="23" t="s">
        <v>6125</v>
      </c>
      <c r="H825" s="23" t="s">
        <v>6126</v>
      </c>
      <c r="I825" s="22" t="s">
        <v>1483</v>
      </c>
      <c r="J825" s="32">
        <v>43418</v>
      </c>
      <c r="K825" s="22" t="s">
        <v>6127</v>
      </c>
      <c r="L825" s="22" t="s">
        <v>6129</v>
      </c>
      <c r="M825" s="24" t="s">
        <v>50</v>
      </c>
      <c r="N825" s="25" t="s">
        <v>6131</v>
      </c>
      <c r="O825" s="25" t="s">
        <v>6130</v>
      </c>
      <c r="P825" s="26" t="s">
        <v>6128</v>
      </c>
      <c r="Q825" s="25"/>
      <c r="R825" s="26" t="s">
        <v>1217</v>
      </c>
      <c r="S825" s="26" t="s">
        <v>6132</v>
      </c>
      <c r="T825" s="27">
        <v>43564</v>
      </c>
    </row>
    <row r="826" spans="1:20" s="16" customFormat="1" ht="18.75" hidden="1" customHeight="1" x14ac:dyDescent="0.2">
      <c r="A826" s="147">
        <v>7674</v>
      </c>
      <c r="B826" s="85" t="s">
        <v>6120</v>
      </c>
      <c r="C826" s="136">
        <v>657495808</v>
      </c>
      <c r="D826" s="15" t="s">
        <v>81</v>
      </c>
      <c r="E826" s="15" t="s">
        <v>6186</v>
      </c>
      <c r="F826" s="14" t="s">
        <v>7177</v>
      </c>
      <c r="G826" s="14" t="s">
        <v>6187</v>
      </c>
      <c r="H826" s="14" t="s">
        <v>7178</v>
      </c>
      <c r="I826" s="15" t="s">
        <v>1470</v>
      </c>
      <c r="J826" s="15" t="s">
        <v>7179</v>
      </c>
      <c r="K826" s="15" t="s">
        <v>6188</v>
      </c>
      <c r="L826" s="15" t="s">
        <v>6121</v>
      </c>
      <c r="M826" s="17" t="s">
        <v>6166</v>
      </c>
      <c r="N826" s="18" t="s">
        <v>1725</v>
      </c>
      <c r="O826" s="18" t="s">
        <v>6189</v>
      </c>
      <c r="P826" s="39" t="s">
        <v>6122</v>
      </c>
      <c r="Q826" s="18"/>
      <c r="R826" s="19" t="s">
        <v>419</v>
      </c>
      <c r="S826" s="19" t="s">
        <v>7274</v>
      </c>
      <c r="T826" s="20">
        <v>43567</v>
      </c>
    </row>
    <row r="827" spans="1:20" s="16" customFormat="1" ht="18.75" hidden="1" customHeight="1" x14ac:dyDescent="0.2">
      <c r="A827" s="146">
        <v>7675</v>
      </c>
      <c r="B827" s="24" t="s">
        <v>6133</v>
      </c>
      <c r="C827" s="129" t="s">
        <v>7820</v>
      </c>
      <c r="D827" s="22" t="s">
        <v>6134</v>
      </c>
      <c r="E827" s="22" t="s">
        <v>6135</v>
      </c>
      <c r="F827" s="22" t="s">
        <v>139</v>
      </c>
      <c r="G827" s="23" t="s">
        <v>6136</v>
      </c>
      <c r="H827" s="23" t="s">
        <v>6137</v>
      </c>
      <c r="I827" s="22" t="s">
        <v>1400</v>
      </c>
      <c r="J827" s="22" t="s">
        <v>6138</v>
      </c>
      <c r="K827" s="22" t="s">
        <v>6139</v>
      </c>
      <c r="L827" s="22" t="s">
        <v>6141</v>
      </c>
      <c r="M827" s="24" t="s">
        <v>50</v>
      </c>
      <c r="N827" s="25" t="s">
        <v>1181</v>
      </c>
      <c r="O827" s="25" t="s">
        <v>6142</v>
      </c>
      <c r="P827" s="38" t="s">
        <v>6140</v>
      </c>
      <c r="Q827" s="25"/>
      <c r="R827" s="26" t="s">
        <v>1217</v>
      </c>
      <c r="S827" s="26" t="s">
        <v>6143</v>
      </c>
      <c r="T827" s="27">
        <v>43570</v>
      </c>
    </row>
    <row r="828" spans="1:20" s="16" customFormat="1" ht="18.75" hidden="1" customHeight="1" x14ac:dyDescent="0.2">
      <c r="A828" s="155">
        <v>7676</v>
      </c>
      <c r="B828" s="22" t="s">
        <v>6234</v>
      </c>
      <c r="C828" s="129">
        <v>651705223</v>
      </c>
      <c r="D828" s="22"/>
      <c r="E828" s="22" t="s">
        <v>6235</v>
      </c>
      <c r="F828" s="29" t="s">
        <v>7128</v>
      </c>
      <c r="G828" s="23" t="s">
        <v>6236</v>
      </c>
      <c r="H828" s="23" t="s">
        <v>6246</v>
      </c>
      <c r="I828" s="22" t="s">
        <v>6237</v>
      </c>
      <c r="J828" s="22" t="s">
        <v>6238</v>
      </c>
      <c r="K828" s="22" t="s">
        <v>6239</v>
      </c>
      <c r="L828" s="30" t="s">
        <v>7129</v>
      </c>
      <c r="M828" s="22" t="s">
        <v>6171</v>
      </c>
      <c r="N828" s="26" t="s">
        <v>1013</v>
      </c>
      <c r="O828" s="26" t="s">
        <v>6240</v>
      </c>
      <c r="P828" s="121" t="s">
        <v>6241</v>
      </c>
      <c r="Q828" s="26"/>
      <c r="R828" s="26" t="s">
        <v>48</v>
      </c>
      <c r="S828" s="31" t="s">
        <v>7323</v>
      </c>
      <c r="T828" s="72">
        <v>43595</v>
      </c>
    </row>
    <row r="829" spans="1:20" s="16" customFormat="1" ht="18.75" hidden="1" customHeight="1" x14ac:dyDescent="0.2">
      <c r="A829" s="146">
        <v>7677</v>
      </c>
      <c r="B829" s="24" t="s">
        <v>6359</v>
      </c>
      <c r="C829" s="129">
        <v>651775035</v>
      </c>
      <c r="D829" s="22"/>
      <c r="E829" s="22" t="s">
        <v>6360</v>
      </c>
      <c r="F829" s="108" t="s">
        <v>6361</v>
      </c>
      <c r="G829" s="23" t="s">
        <v>6362</v>
      </c>
      <c r="H829" s="23" t="s">
        <v>6363</v>
      </c>
      <c r="I829" s="22" t="s">
        <v>1483</v>
      </c>
      <c r="J829" s="22" t="s">
        <v>6364</v>
      </c>
      <c r="K829" s="22" t="s">
        <v>6365</v>
      </c>
      <c r="L829" s="22" t="s">
        <v>6367</v>
      </c>
      <c r="M829" s="24" t="s">
        <v>50</v>
      </c>
      <c r="N829" s="25" t="s">
        <v>730</v>
      </c>
      <c r="O829" s="25" t="s">
        <v>6368</v>
      </c>
      <c r="P829" s="26" t="s">
        <v>6366</v>
      </c>
      <c r="Q829" s="25"/>
      <c r="R829" s="26" t="s">
        <v>92</v>
      </c>
      <c r="S829" s="26" t="s">
        <v>6132</v>
      </c>
      <c r="T829" s="27">
        <v>43626</v>
      </c>
    </row>
    <row r="830" spans="1:20" s="16" customFormat="1" ht="18.75" hidden="1" customHeight="1" x14ac:dyDescent="0.2">
      <c r="A830" s="146">
        <v>7678</v>
      </c>
      <c r="B830" s="24" t="s">
        <v>6464</v>
      </c>
      <c r="C830" s="129" t="s">
        <v>7860</v>
      </c>
      <c r="D830" s="22"/>
      <c r="E830" s="22" t="s">
        <v>6466</v>
      </c>
      <c r="F830" s="109" t="s">
        <v>7255</v>
      </c>
      <c r="G830" s="23" t="s">
        <v>6465</v>
      </c>
      <c r="H830" s="23" t="s">
        <v>6467</v>
      </c>
      <c r="I830" s="22" t="s">
        <v>6468</v>
      </c>
      <c r="J830" s="22" t="s">
        <v>6469</v>
      </c>
      <c r="K830" s="22" t="s">
        <v>6470</v>
      </c>
      <c r="L830" s="22" t="s">
        <v>6471</v>
      </c>
      <c r="M830" s="24" t="s">
        <v>6171</v>
      </c>
      <c r="N830" s="25" t="s">
        <v>1325</v>
      </c>
      <c r="O830" s="25">
        <v>91444090</v>
      </c>
      <c r="P830" s="38" t="s">
        <v>6472</v>
      </c>
      <c r="Q830" s="25"/>
      <c r="R830" s="26" t="s">
        <v>92</v>
      </c>
      <c r="S830" s="26" t="s">
        <v>6473</v>
      </c>
      <c r="T830" s="27">
        <v>43627</v>
      </c>
    </row>
    <row r="831" spans="1:20" s="16" customFormat="1" ht="18.75" hidden="1" customHeight="1" x14ac:dyDescent="0.2">
      <c r="A831" s="147">
        <v>7679</v>
      </c>
      <c r="B831" s="17" t="s">
        <v>6427</v>
      </c>
      <c r="C831" s="130" t="s">
        <v>7812</v>
      </c>
      <c r="D831" s="15"/>
      <c r="E831" s="15" t="s">
        <v>6428</v>
      </c>
      <c r="F831" s="14" t="s">
        <v>8204</v>
      </c>
      <c r="G831" s="14" t="s">
        <v>6429</v>
      </c>
      <c r="H831" s="14" t="s">
        <v>6430</v>
      </c>
      <c r="I831" s="15" t="s">
        <v>1483</v>
      </c>
      <c r="J831" s="15" t="s">
        <v>8205</v>
      </c>
      <c r="K831" s="15" t="s">
        <v>6431</v>
      </c>
      <c r="L831" s="15" t="s">
        <v>6432</v>
      </c>
      <c r="M831" s="17" t="s">
        <v>50</v>
      </c>
      <c r="N831" s="18" t="s">
        <v>6433</v>
      </c>
      <c r="O831" s="18">
        <v>56226261423</v>
      </c>
      <c r="P831" s="118" t="s">
        <v>6434</v>
      </c>
      <c r="Q831" s="18"/>
      <c r="R831" s="19">
        <v>93401</v>
      </c>
      <c r="S831" s="19" t="s">
        <v>8206</v>
      </c>
      <c r="T831" s="20">
        <v>43635</v>
      </c>
    </row>
    <row r="832" spans="1:20" s="16" customFormat="1" ht="18.75" hidden="1" customHeight="1" x14ac:dyDescent="0.2">
      <c r="A832" s="146">
        <v>7680</v>
      </c>
      <c r="B832" s="24" t="s">
        <v>6545</v>
      </c>
      <c r="C832" s="129">
        <v>651484367</v>
      </c>
      <c r="D832" s="22"/>
      <c r="E832" s="22" t="s">
        <v>6546</v>
      </c>
      <c r="F832" s="23" t="s">
        <v>6594</v>
      </c>
      <c r="G832" s="23" t="s">
        <v>6547</v>
      </c>
      <c r="H832" s="23" t="s">
        <v>6548</v>
      </c>
      <c r="I832" s="22" t="s">
        <v>1770</v>
      </c>
      <c r="J832" s="22" t="s">
        <v>6595</v>
      </c>
      <c r="K832" s="22" t="s">
        <v>6549</v>
      </c>
      <c r="L832" s="22" t="s">
        <v>6550</v>
      </c>
      <c r="M832" s="24" t="s">
        <v>6551</v>
      </c>
      <c r="N832" s="25" t="s">
        <v>3245</v>
      </c>
      <c r="O832" s="25" t="s">
        <v>6552</v>
      </c>
      <c r="P832" s="26" t="s">
        <v>6553</v>
      </c>
      <c r="Q832" s="25"/>
      <c r="R832" s="26">
        <v>93401</v>
      </c>
      <c r="S832" s="26" t="s">
        <v>6404</v>
      </c>
      <c r="T832" s="27">
        <v>43635</v>
      </c>
    </row>
    <row r="833" spans="1:20" s="16" customFormat="1" ht="18.75" hidden="1" customHeight="1" x14ac:dyDescent="0.2">
      <c r="A833" s="146">
        <v>7681</v>
      </c>
      <c r="B833" s="91" t="s">
        <v>6517</v>
      </c>
      <c r="C833" s="135">
        <v>651773733</v>
      </c>
      <c r="D833" s="22"/>
      <c r="E833" s="22" t="s">
        <v>6518</v>
      </c>
      <c r="F833" s="23" t="s">
        <v>6519</v>
      </c>
      <c r="G833" s="23" t="s">
        <v>6520</v>
      </c>
      <c r="H833" s="23" t="s">
        <v>6521</v>
      </c>
      <c r="I833" s="22" t="s">
        <v>6522</v>
      </c>
      <c r="J833" s="22" t="s">
        <v>6523</v>
      </c>
      <c r="K833" s="22" t="s">
        <v>6524</v>
      </c>
      <c r="L833" s="22" t="s">
        <v>6525</v>
      </c>
      <c r="M833" s="24" t="s">
        <v>6170</v>
      </c>
      <c r="N833" s="25" t="s">
        <v>3673</v>
      </c>
      <c r="O833" s="25" t="s">
        <v>6526</v>
      </c>
      <c r="P833" s="38" t="s">
        <v>6527</v>
      </c>
      <c r="Q833" s="25"/>
      <c r="R833" s="26">
        <v>93401</v>
      </c>
      <c r="S833" s="26" t="s">
        <v>6528</v>
      </c>
      <c r="T833" s="27">
        <v>43643</v>
      </c>
    </row>
    <row r="834" spans="1:20" s="16" customFormat="1" ht="18.75" hidden="1" customHeight="1" x14ac:dyDescent="0.2">
      <c r="A834" s="155">
        <v>7682</v>
      </c>
      <c r="B834" s="22" t="s">
        <v>6554</v>
      </c>
      <c r="C834" s="129">
        <v>651591058</v>
      </c>
      <c r="D834" s="22"/>
      <c r="E834" s="22" t="s">
        <v>6555</v>
      </c>
      <c r="F834" s="23" t="s">
        <v>6556</v>
      </c>
      <c r="G834" s="23" t="s">
        <v>6557</v>
      </c>
      <c r="H834" s="23" t="s">
        <v>6558</v>
      </c>
      <c r="I834" s="22" t="s">
        <v>6522</v>
      </c>
      <c r="J834" s="22" t="s">
        <v>6559</v>
      </c>
      <c r="K834" s="22" t="s">
        <v>6560</v>
      </c>
      <c r="L834" s="22" t="s">
        <v>6562</v>
      </c>
      <c r="M834" s="22" t="s">
        <v>6171</v>
      </c>
      <c r="N834" s="26" t="s">
        <v>2358</v>
      </c>
      <c r="O834" s="26" t="s">
        <v>6561</v>
      </c>
      <c r="P834" s="26" t="s">
        <v>6563</v>
      </c>
      <c r="Q834" s="26"/>
      <c r="R834" s="26">
        <v>93401</v>
      </c>
      <c r="S834" s="26" t="s">
        <v>6564</v>
      </c>
      <c r="T834" s="72">
        <v>43644</v>
      </c>
    </row>
    <row r="835" spans="1:20" s="16" customFormat="1" ht="18.75" hidden="1" customHeight="1" x14ac:dyDescent="0.2">
      <c r="A835" s="146">
        <v>7684</v>
      </c>
      <c r="B835" s="24" t="s">
        <v>6534</v>
      </c>
      <c r="C835" s="129">
        <v>651775523</v>
      </c>
      <c r="D835" s="22"/>
      <c r="E835" s="22" t="s">
        <v>6535</v>
      </c>
      <c r="F835" s="23" t="s">
        <v>6536</v>
      </c>
      <c r="G835" s="23" t="s">
        <v>6537</v>
      </c>
      <c r="H835" s="23" t="s">
        <v>6539</v>
      </c>
      <c r="I835" s="22" t="s">
        <v>1483</v>
      </c>
      <c r="J835" s="22" t="s">
        <v>6540</v>
      </c>
      <c r="K835" s="22" t="s">
        <v>6541</v>
      </c>
      <c r="L835" s="22" t="s">
        <v>6542</v>
      </c>
      <c r="M835" s="24" t="s">
        <v>6167</v>
      </c>
      <c r="N835" s="25" t="s">
        <v>182</v>
      </c>
      <c r="O835" s="25" t="s">
        <v>6543</v>
      </c>
      <c r="P835" s="38" t="s">
        <v>6544</v>
      </c>
      <c r="Q835" s="25"/>
      <c r="R835" s="26">
        <v>93401</v>
      </c>
      <c r="S835" s="26" t="s">
        <v>6190</v>
      </c>
      <c r="T835" s="27">
        <v>43644</v>
      </c>
    </row>
    <row r="836" spans="1:20" s="16" customFormat="1" ht="18.75" hidden="1" customHeight="1" x14ac:dyDescent="0.2">
      <c r="A836" s="147">
        <v>7684</v>
      </c>
      <c r="B836" s="17" t="s">
        <v>6565</v>
      </c>
      <c r="C836" s="130">
        <v>651822580</v>
      </c>
      <c r="D836" s="15"/>
      <c r="E836" s="15" t="s">
        <v>6567</v>
      </c>
      <c r="F836" s="14" t="s">
        <v>7774</v>
      </c>
      <c r="G836" s="14" t="s">
        <v>6566</v>
      </c>
      <c r="H836" s="14" t="s">
        <v>7775</v>
      </c>
      <c r="I836" s="15" t="s">
        <v>6522</v>
      </c>
      <c r="J836" s="15" t="s">
        <v>7776</v>
      </c>
      <c r="K836" s="15" t="s">
        <v>7777</v>
      </c>
      <c r="L836" s="15" t="s">
        <v>6569</v>
      </c>
      <c r="M836" s="17" t="s">
        <v>630</v>
      </c>
      <c r="N836" s="18" t="s">
        <v>1602</v>
      </c>
      <c r="O836" s="18" t="s">
        <v>6568</v>
      </c>
      <c r="P836" s="19" t="s">
        <v>6570</v>
      </c>
      <c r="Q836" s="18"/>
      <c r="R836" s="19">
        <v>93401</v>
      </c>
      <c r="S836" s="19" t="s">
        <v>6888</v>
      </c>
      <c r="T836" s="20">
        <v>43644</v>
      </c>
    </row>
    <row r="837" spans="1:20" s="16" customFormat="1" ht="18.75" hidden="1" customHeight="1" x14ac:dyDescent="0.2">
      <c r="A837" s="146">
        <v>7685</v>
      </c>
      <c r="B837" s="24" t="s">
        <v>6653</v>
      </c>
      <c r="C837" s="129">
        <v>651838118</v>
      </c>
      <c r="D837" s="22"/>
      <c r="E837" s="22" t="s">
        <v>6654</v>
      </c>
      <c r="F837" s="23" t="s">
        <v>6655</v>
      </c>
      <c r="G837" s="23" t="s">
        <v>6656</v>
      </c>
      <c r="H837" s="23" t="s">
        <v>6657</v>
      </c>
      <c r="I837" s="22" t="s">
        <v>1483</v>
      </c>
      <c r="J837" s="22" t="s">
        <v>6658</v>
      </c>
      <c r="K837" s="22" t="s">
        <v>6659</v>
      </c>
      <c r="L837" s="22" t="s">
        <v>6660</v>
      </c>
      <c r="M837" s="24" t="s">
        <v>6167</v>
      </c>
      <c r="N837" s="25" t="s">
        <v>182</v>
      </c>
      <c r="O837" s="25">
        <v>56994420699</v>
      </c>
      <c r="P837" s="38" t="s">
        <v>6661</v>
      </c>
      <c r="Q837" s="25"/>
      <c r="R837" s="26">
        <v>93401</v>
      </c>
      <c r="S837" s="26" t="s">
        <v>6662</v>
      </c>
      <c r="T837" s="27">
        <v>43686</v>
      </c>
    </row>
    <row r="838" spans="1:20" s="16" customFormat="1" ht="18.75" hidden="1" customHeight="1" x14ac:dyDescent="0.2">
      <c r="A838" s="146">
        <v>7686</v>
      </c>
      <c r="B838" s="24" t="s">
        <v>6701</v>
      </c>
      <c r="C838" s="129">
        <v>651753546</v>
      </c>
      <c r="D838" s="22"/>
      <c r="E838" s="22" t="s">
        <v>6702</v>
      </c>
      <c r="F838" s="23" t="s">
        <v>6703</v>
      </c>
      <c r="G838" s="23" t="s">
        <v>6704</v>
      </c>
      <c r="H838" s="23" t="s">
        <v>6705</v>
      </c>
      <c r="I838" s="22" t="s">
        <v>6522</v>
      </c>
      <c r="J838" s="22" t="s">
        <v>6706</v>
      </c>
      <c r="K838" s="22" t="s">
        <v>6707</v>
      </c>
      <c r="L838" s="22" t="s">
        <v>6708</v>
      </c>
      <c r="M838" s="24" t="s">
        <v>618</v>
      </c>
      <c r="N838" s="25" t="s">
        <v>2572</v>
      </c>
      <c r="O838" s="25" t="s">
        <v>6709</v>
      </c>
      <c r="P838" s="38" t="s">
        <v>6710</v>
      </c>
      <c r="Q838" s="25"/>
      <c r="R838" s="26">
        <v>93401</v>
      </c>
      <c r="S838" s="26" t="s">
        <v>6528</v>
      </c>
      <c r="T838" s="27">
        <v>43707</v>
      </c>
    </row>
    <row r="839" spans="1:20" s="16" customFormat="1" ht="18.75" hidden="1" customHeight="1" x14ac:dyDescent="0.2">
      <c r="A839" s="146">
        <v>7687</v>
      </c>
      <c r="B839" s="24" t="s">
        <v>6711</v>
      </c>
      <c r="C839" s="129">
        <v>656700807</v>
      </c>
      <c r="D839" s="22"/>
      <c r="E839" s="22" t="s">
        <v>6712</v>
      </c>
      <c r="F839" s="29" t="s">
        <v>7235</v>
      </c>
      <c r="G839" s="23" t="s">
        <v>6713</v>
      </c>
      <c r="H839" s="23" t="s">
        <v>6714</v>
      </c>
      <c r="I839" s="22" t="s">
        <v>6406</v>
      </c>
      <c r="J839" s="22" t="s">
        <v>6715</v>
      </c>
      <c r="K839" s="22" t="s">
        <v>6716</v>
      </c>
      <c r="L839" s="22" t="s">
        <v>6717</v>
      </c>
      <c r="M839" s="24" t="s">
        <v>50</v>
      </c>
      <c r="N839" s="25" t="s">
        <v>730</v>
      </c>
      <c r="O839" s="25">
        <v>56966462572</v>
      </c>
      <c r="P839" s="38" t="s">
        <v>6718</v>
      </c>
      <c r="Q839" s="25"/>
      <c r="R839" s="26">
        <v>93401</v>
      </c>
      <c r="S839" s="31" t="s">
        <v>7245</v>
      </c>
      <c r="T839" s="27">
        <v>43707</v>
      </c>
    </row>
    <row r="840" spans="1:20" s="16" customFormat="1" ht="18.75" hidden="1" customHeight="1" x14ac:dyDescent="0.2">
      <c r="A840" s="156">
        <v>7688</v>
      </c>
      <c r="B840" s="65" t="s">
        <v>6732</v>
      </c>
      <c r="C840" s="137">
        <v>690814005</v>
      </c>
      <c r="D840" s="63"/>
      <c r="E840" s="63" t="s">
        <v>633</v>
      </c>
      <c r="F840" s="64" t="s">
        <v>27</v>
      </c>
      <c r="G840" s="64" t="s">
        <v>634</v>
      </c>
      <c r="H840" s="64" t="s">
        <v>29</v>
      </c>
      <c r="I840" s="63"/>
      <c r="J840" s="63"/>
      <c r="K840" s="63" t="s">
        <v>6733</v>
      </c>
      <c r="L840" s="63" t="s">
        <v>6734</v>
      </c>
      <c r="M840" s="65" t="s">
        <v>6170</v>
      </c>
      <c r="N840" s="66" t="s">
        <v>6735</v>
      </c>
      <c r="O840" s="66" t="s">
        <v>6736</v>
      </c>
      <c r="P840" s="67" t="s">
        <v>6737</v>
      </c>
      <c r="Q840" s="66"/>
      <c r="R840" s="68">
        <v>91001</v>
      </c>
      <c r="S840" s="68" t="s">
        <v>3269</v>
      </c>
      <c r="T840" s="69">
        <v>43717</v>
      </c>
    </row>
    <row r="841" spans="1:20" s="16" customFormat="1" ht="18.75" hidden="1" customHeight="1" x14ac:dyDescent="0.2">
      <c r="A841" s="146">
        <v>7689</v>
      </c>
      <c r="B841" s="24" t="s">
        <v>6816</v>
      </c>
      <c r="C841" s="129">
        <v>651239339</v>
      </c>
      <c r="D841" s="22"/>
      <c r="E841" s="22" t="s">
        <v>6817</v>
      </c>
      <c r="F841" s="23" t="s">
        <v>6818</v>
      </c>
      <c r="G841" s="23" t="s">
        <v>6819</v>
      </c>
      <c r="H841" s="23" t="s">
        <v>6820</v>
      </c>
      <c r="I841" s="22" t="s">
        <v>1703</v>
      </c>
      <c r="J841" s="22" t="s">
        <v>6821</v>
      </c>
      <c r="K841" s="22" t="s">
        <v>6822</v>
      </c>
      <c r="L841" s="22" t="s">
        <v>6823</v>
      </c>
      <c r="M841" s="24" t="s">
        <v>50</v>
      </c>
      <c r="N841" s="25" t="s">
        <v>2923</v>
      </c>
      <c r="O841" s="25" t="s">
        <v>6824</v>
      </c>
      <c r="P841" s="26" t="s">
        <v>6825</v>
      </c>
      <c r="Q841" s="25"/>
      <c r="R841" s="26">
        <v>93401</v>
      </c>
      <c r="S841" s="26" t="s">
        <v>6662</v>
      </c>
      <c r="T841" s="27">
        <v>43745</v>
      </c>
    </row>
    <row r="842" spans="1:20" s="16" customFormat="1" ht="18.75" hidden="1" customHeight="1" x14ac:dyDescent="0.2">
      <c r="A842" s="146">
        <v>7690</v>
      </c>
      <c r="B842" s="24" t="s">
        <v>6834</v>
      </c>
      <c r="C842" s="129">
        <v>651896223</v>
      </c>
      <c r="D842" s="22"/>
      <c r="E842" s="22" t="s">
        <v>6752</v>
      </c>
      <c r="F842" s="29" t="s">
        <v>7138</v>
      </c>
      <c r="G842" s="23" t="s">
        <v>6753</v>
      </c>
      <c r="H842" s="29" t="s">
        <v>7141</v>
      </c>
      <c r="I842" s="22" t="s">
        <v>6522</v>
      </c>
      <c r="J842" s="61" t="s">
        <v>7142</v>
      </c>
      <c r="K842" s="22" t="s">
        <v>6787</v>
      </c>
      <c r="L842" s="22" t="s">
        <v>6754</v>
      </c>
      <c r="M842" s="24" t="s">
        <v>50</v>
      </c>
      <c r="N842" s="25" t="s">
        <v>3683</v>
      </c>
      <c r="O842" s="36" t="s">
        <v>7139</v>
      </c>
      <c r="P842" s="31" t="s">
        <v>7140</v>
      </c>
      <c r="Q842" s="25"/>
      <c r="R842" s="26">
        <v>93401</v>
      </c>
      <c r="S842" s="31" t="s">
        <v>7143</v>
      </c>
      <c r="T842" s="27">
        <v>43789</v>
      </c>
    </row>
    <row r="843" spans="1:20" s="16" customFormat="1" ht="18.75" hidden="1" customHeight="1" x14ac:dyDescent="0.2">
      <c r="A843" s="146">
        <v>7691</v>
      </c>
      <c r="B843" s="24" t="s">
        <v>6759</v>
      </c>
      <c r="C843" s="129">
        <v>651539544</v>
      </c>
      <c r="D843" s="22"/>
      <c r="E843" s="22" t="s">
        <v>6760</v>
      </c>
      <c r="F843" s="23" t="s">
        <v>6761</v>
      </c>
      <c r="G843" s="23" t="s">
        <v>6762</v>
      </c>
      <c r="H843" s="23" t="s">
        <v>6763</v>
      </c>
      <c r="I843" s="22" t="s">
        <v>1770</v>
      </c>
      <c r="J843" s="32">
        <v>43095</v>
      </c>
      <c r="K843" s="22" t="s">
        <v>6764</v>
      </c>
      <c r="L843" s="22" t="s">
        <v>6765</v>
      </c>
      <c r="M843" s="24" t="s">
        <v>217</v>
      </c>
      <c r="N843" s="25" t="s">
        <v>683</v>
      </c>
      <c r="O843" s="25">
        <v>582262569</v>
      </c>
      <c r="P843" s="38" t="s">
        <v>6766</v>
      </c>
      <c r="Q843" s="25"/>
      <c r="R843" s="26">
        <v>93401</v>
      </c>
      <c r="S843" s="26" t="s">
        <v>6528</v>
      </c>
      <c r="T843" s="27">
        <v>43798</v>
      </c>
    </row>
    <row r="844" spans="1:20" s="16" customFormat="1" ht="18.75" hidden="1" customHeight="1" x14ac:dyDescent="0.2">
      <c r="A844" s="146">
        <v>7692</v>
      </c>
      <c r="B844" s="24" t="s">
        <v>6780</v>
      </c>
      <c r="C844" s="129">
        <v>651883474</v>
      </c>
      <c r="D844" s="22"/>
      <c r="E844" s="22" t="s">
        <v>6848</v>
      </c>
      <c r="F844" s="23" t="s">
        <v>6782</v>
      </c>
      <c r="G844" s="23" t="s">
        <v>6781</v>
      </c>
      <c r="H844" s="23" t="s">
        <v>6849</v>
      </c>
      <c r="I844" s="22" t="s">
        <v>6850</v>
      </c>
      <c r="J844" s="32" t="s">
        <v>6851</v>
      </c>
      <c r="K844" s="22" t="s">
        <v>6784</v>
      </c>
      <c r="L844" s="22" t="s">
        <v>6783</v>
      </c>
      <c r="M844" s="24" t="s">
        <v>630</v>
      </c>
      <c r="N844" s="25" t="s">
        <v>811</v>
      </c>
      <c r="O844" s="25" t="s">
        <v>6852</v>
      </c>
      <c r="P844" s="26" t="s">
        <v>6853</v>
      </c>
      <c r="Q844" s="25"/>
      <c r="R844" s="26">
        <v>93401</v>
      </c>
      <c r="S844" s="26" t="s">
        <v>6785</v>
      </c>
      <c r="T844" s="27">
        <v>43802</v>
      </c>
    </row>
    <row r="845" spans="1:20" s="16" customFormat="1" ht="18.75" hidden="1" customHeight="1" x14ac:dyDescent="0.2">
      <c r="A845" s="147">
        <v>7694</v>
      </c>
      <c r="B845" s="17" t="s">
        <v>6788</v>
      </c>
      <c r="C845" s="130">
        <v>732489002</v>
      </c>
      <c r="D845" s="15"/>
      <c r="E845" s="15" t="s">
        <v>7742</v>
      </c>
      <c r="F845" s="14" t="s">
        <v>7743</v>
      </c>
      <c r="G845" s="14" t="s">
        <v>6789</v>
      </c>
      <c r="H845" s="14" t="s">
        <v>7745</v>
      </c>
      <c r="I845" s="15" t="s">
        <v>4773</v>
      </c>
      <c r="J845" s="73" t="s">
        <v>6790</v>
      </c>
      <c r="K845" s="15" t="s">
        <v>6795</v>
      </c>
      <c r="L845" s="15" t="s">
        <v>6791</v>
      </c>
      <c r="M845" s="17" t="s">
        <v>6171</v>
      </c>
      <c r="N845" s="18" t="s">
        <v>1013</v>
      </c>
      <c r="O845" s="18">
        <v>985665102</v>
      </c>
      <c r="P845" s="39" t="s">
        <v>7744</v>
      </c>
      <c r="Q845" s="18"/>
      <c r="R845" s="19">
        <v>93401</v>
      </c>
      <c r="S845" s="19" t="s">
        <v>7790</v>
      </c>
      <c r="T845" s="20">
        <v>43812</v>
      </c>
    </row>
    <row r="846" spans="1:20" s="16" customFormat="1" ht="18.75" hidden="1" customHeight="1" x14ac:dyDescent="0.2">
      <c r="A846" s="147">
        <v>7696</v>
      </c>
      <c r="B846" s="17" t="s">
        <v>6801</v>
      </c>
      <c r="C846" s="130">
        <v>651902215</v>
      </c>
      <c r="D846" s="15"/>
      <c r="E846" s="15" t="s">
        <v>6802</v>
      </c>
      <c r="F846" s="14" t="s">
        <v>8237</v>
      </c>
      <c r="G846" s="14" t="s">
        <v>6803</v>
      </c>
      <c r="H846" s="14" t="s">
        <v>8238</v>
      </c>
      <c r="I846" s="15" t="s">
        <v>1400</v>
      </c>
      <c r="J846" s="15" t="s">
        <v>8239</v>
      </c>
      <c r="K846" s="15" t="s">
        <v>6804</v>
      </c>
      <c r="L846" s="15" t="s">
        <v>6807</v>
      </c>
      <c r="M846" s="17" t="s">
        <v>6168</v>
      </c>
      <c r="N846" s="18" t="s">
        <v>3050</v>
      </c>
      <c r="O846" s="18" t="s">
        <v>6806</v>
      </c>
      <c r="P846" s="39" t="s">
        <v>6805</v>
      </c>
      <c r="Q846" s="18"/>
      <c r="R846" s="19">
        <v>93401</v>
      </c>
      <c r="S846" s="19" t="s">
        <v>7621</v>
      </c>
      <c r="T846" s="20">
        <v>43858</v>
      </c>
    </row>
    <row r="847" spans="1:20" s="16" customFormat="1" ht="18.75" hidden="1" customHeight="1" x14ac:dyDescent="0.2">
      <c r="A847" s="156">
        <v>7697</v>
      </c>
      <c r="B847" s="65" t="s">
        <v>6835</v>
      </c>
      <c r="C847" s="137">
        <v>651907179</v>
      </c>
      <c r="D847" s="63"/>
      <c r="E847" s="63" t="s">
        <v>6836</v>
      </c>
      <c r="F847" s="64" t="s">
        <v>6837</v>
      </c>
      <c r="G847" s="64" t="s">
        <v>6838</v>
      </c>
      <c r="H847" s="64" t="s">
        <v>6839</v>
      </c>
      <c r="I847" s="63" t="s">
        <v>1571</v>
      </c>
      <c r="J847" s="74" t="s">
        <v>6855</v>
      </c>
      <c r="K847" s="63" t="s">
        <v>6840</v>
      </c>
      <c r="L847" s="63" t="s">
        <v>6841</v>
      </c>
      <c r="M847" s="65" t="s">
        <v>630</v>
      </c>
      <c r="N847" s="66" t="s">
        <v>462</v>
      </c>
      <c r="O847" s="66" t="s">
        <v>6842</v>
      </c>
      <c r="P847" s="67" t="s">
        <v>6843</v>
      </c>
      <c r="Q847" s="66"/>
      <c r="R847" s="68">
        <v>93401</v>
      </c>
      <c r="S847" s="68" t="s">
        <v>6844</v>
      </c>
      <c r="T847" s="69">
        <v>43887</v>
      </c>
    </row>
    <row r="848" spans="1:20" s="16" customFormat="1" ht="18.75" hidden="1" customHeight="1" x14ac:dyDescent="0.2">
      <c r="A848" s="156">
        <v>7698</v>
      </c>
      <c r="B848" s="65" t="s">
        <v>6859</v>
      </c>
      <c r="C848" s="137">
        <v>651884764</v>
      </c>
      <c r="D848" s="63"/>
      <c r="E848" s="63" t="s">
        <v>6860</v>
      </c>
      <c r="F848" s="64" t="s">
        <v>7154</v>
      </c>
      <c r="G848" s="64" t="s">
        <v>6861</v>
      </c>
      <c r="H848" s="64" t="s">
        <v>6862</v>
      </c>
      <c r="I848" s="63" t="s">
        <v>6863</v>
      </c>
      <c r="J848" s="74">
        <v>43636</v>
      </c>
      <c r="K848" s="63" t="s">
        <v>6864</v>
      </c>
      <c r="L848" s="63" t="s">
        <v>6866</v>
      </c>
      <c r="M848" s="65" t="s">
        <v>6169</v>
      </c>
      <c r="N848" s="66" t="s">
        <v>992</v>
      </c>
      <c r="O848" s="66" t="s">
        <v>6867</v>
      </c>
      <c r="P848" s="68" t="s">
        <v>6865</v>
      </c>
      <c r="Q848" s="66"/>
      <c r="R848" s="68">
        <v>93401</v>
      </c>
      <c r="S848" s="31" t="s">
        <v>7460</v>
      </c>
      <c r="T848" s="69">
        <v>43893</v>
      </c>
    </row>
    <row r="849" spans="1:20" s="16" customFormat="1" ht="18.75" hidden="1" customHeight="1" x14ac:dyDescent="0.2">
      <c r="A849" s="147">
        <v>7699</v>
      </c>
      <c r="B849" s="86" t="s">
        <v>6879</v>
      </c>
      <c r="C849" s="130">
        <v>651920485</v>
      </c>
      <c r="D849" s="15"/>
      <c r="E849" s="15" t="s">
        <v>6881</v>
      </c>
      <c r="F849" s="14" t="s">
        <v>7127</v>
      </c>
      <c r="G849" s="14" t="s">
        <v>6880</v>
      </c>
      <c r="H849" s="14" t="s">
        <v>6882</v>
      </c>
      <c r="I849" s="15" t="s">
        <v>1770</v>
      </c>
      <c r="J849" s="15" t="s">
        <v>6883</v>
      </c>
      <c r="K849" s="15" t="s">
        <v>6884</v>
      </c>
      <c r="L849" s="15" t="s">
        <v>6885</v>
      </c>
      <c r="M849" s="17" t="s">
        <v>630</v>
      </c>
      <c r="N849" s="18" t="s">
        <v>205</v>
      </c>
      <c r="O849" s="18" t="s">
        <v>6886</v>
      </c>
      <c r="P849" s="39" t="s">
        <v>6887</v>
      </c>
      <c r="Q849" s="18"/>
      <c r="R849" s="19">
        <v>93401</v>
      </c>
      <c r="S849" s="19" t="s">
        <v>6888</v>
      </c>
      <c r="T849" s="20">
        <v>43902</v>
      </c>
    </row>
    <row r="850" spans="1:20" s="16" customFormat="1" ht="18.75" hidden="1" customHeight="1" x14ac:dyDescent="0.2">
      <c r="A850" s="157">
        <v>7700</v>
      </c>
      <c r="B850" s="42" t="s">
        <v>6868</v>
      </c>
      <c r="C850" s="138">
        <v>651933943</v>
      </c>
      <c r="D850" s="40"/>
      <c r="E850" s="40" t="s">
        <v>6869</v>
      </c>
      <c r="F850" s="41" t="s">
        <v>6870</v>
      </c>
      <c r="G850" s="41" t="s">
        <v>6871</v>
      </c>
      <c r="H850" s="41" t="s">
        <v>6872</v>
      </c>
      <c r="I850" s="40" t="s">
        <v>1571</v>
      </c>
      <c r="J850" s="40" t="s">
        <v>6873</v>
      </c>
      <c r="K850" s="40" t="s">
        <v>6874</v>
      </c>
      <c r="L850" s="40" t="s">
        <v>6875</v>
      </c>
      <c r="M850" s="42" t="s">
        <v>217</v>
      </c>
      <c r="N850" s="43" t="s">
        <v>683</v>
      </c>
      <c r="O850" s="43" t="s">
        <v>6876</v>
      </c>
      <c r="P850" s="44" t="s">
        <v>6877</v>
      </c>
      <c r="Q850" s="43"/>
      <c r="R850" s="45">
        <v>93401</v>
      </c>
      <c r="S850" s="45" t="s">
        <v>6878</v>
      </c>
      <c r="T850" s="46">
        <v>43903</v>
      </c>
    </row>
    <row r="851" spans="1:20" s="16" customFormat="1" ht="18.75" hidden="1" customHeight="1" x14ac:dyDescent="0.2">
      <c r="A851" s="156">
        <v>7701</v>
      </c>
      <c r="B851" s="65" t="s">
        <v>6902</v>
      </c>
      <c r="C851" s="137">
        <v>651843979</v>
      </c>
      <c r="D851" s="63"/>
      <c r="E851" s="63" t="s">
        <v>6905</v>
      </c>
      <c r="F851" s="64" t="s">
        <v>6903</v>
      </c>
      <c r="G851" s="64" t="s">
        <v>6904</v>
      </c>
      <c r="H851" s="64" t="s">
        <v>6906</v>
      </c>
      <c r="I851" s="63" t="s">
        <v>1571</v>
      </c>
      <c r="J851" s="63" t="s">
        <v>6907</v>
      </c>
      <c r="K851" s="63" t="s">
        <v>6908</v>
      </c>
      <c r="L851" s="63" t="s">
        <v>6909</v>
      </c>
      <c r="M851" s="65" t="s">
        <v>630</v>
      </c>
      <c r="N851" s="66" t="s">
        <v>462</v>
      </c>
      <c r="O851" s="66" t="s">
        <v>6910</v>
      </c>
      <c r="P851" s="67" t="s">
        <v>6911</v>
      </c>
      <c r="Q851" s="66"/>
      <c r="R851" s="68">
        <v>93401</v>
      </c>
      <c r="S851" s="68" t="s">
        <v>6912</v>
      </c>
      <c r="T851" s="69">
        <v>43913</v>
      </c>
    </row>
    <row r="852" spans="1:20" s="16" customFormat="1" ht="18.75" hidden="1" customHeight="1" x14ac:dyDescent="0.2">
      <c r="A852" s="158">
        <v>7702</v>
      </c>
      <c r="B852" s="52" t="s">
        <v>6916</v>
      </c>
      <c r="C852" s="139">
        <v>651660149</v>
      </c>
      <c r="D852" s="50"/>
      <c r="E852" s="50" t="s">
        <v>6917</v>
      </c>
      <c r="F852" s="50" t="s">
        <v>6918</v>
      </c>
      <c r="G852" s="51" t="s">
        <v>6919</v>
      </c>
      <c r="H852" s="51" t="s">
        <v>6920</v>
      </c>
      <c r="I852" s="50" t="s">
        <v>6522</v>
      </c>
      <c r="J852" s="50" t="s">
        <v>6921</v>
      </c>
      <c r="K852" s="50" t="s">
        <v>6922</v>
      </c>
      <c r="L852" s="50" t="s">
        <v>6923</v>
      </c>
      <c r="M852" s="52" t="s">
        <v>6169</v>
      </c>
      <c r="N852" s="53" t="s">
        <v>992</v>
      </c>
      <c r="O852" s="53">
        <v>949317655</v>
      </c>
      <c r="P852" s="54" t="s">
        <v>6924</v>
      </c>
      <c r="Q852" s="53"/>
      <c r="R852" s="55">
        <v>93401</v>
      </c>
      <c r="S852" s="55" t="s">
        <v>6878</v>
      </c>
      <c r="T852" s="56">
        <v>43917</v>
      </c>
    </row>
    <row r="853" spans="1:20" s="16" customFormat="1" ht="18.75" hidden="1" customHeight="1" x14ac:dyDescent="0.2">
      <c r="A853" s="157">
        <v>7703</v>
      </c>
      <c r="B853" s="42" t="s">
        <v>6934</v>
      </c>
      <c r="C853" s="138">
        <v>651811481</v>
      </c>
      <c r="D853" s="40"/>
      <c r="E853" s="40" t="s">
        <v>6943</v>
      </c>
      <c r="F853" s="29" t="s">
        <v>7282</v>
      </c>
      <c r="G853" s="41" t="s">
        <v>6944</v>
      </c>
      <c r="H853" s="40" t="s">
        <v>6935</v>
      </c>
      <c r="I853" s="41" t="s">
        <v>1483</v>
      </c>
      <c r="J853" s="40" t="s">
        <v>6936</v>
      </c>
      <c r="K853" s="40" t="s">
        <v>6937</v>
      </c>
      <c r="L853" s="40" t="s">
        <v>6938</v>
      </c>
      <c r="M853" s="42" t="s">
        <v>6170</v>
      </c>
      <c r="N853" s="43" t="s">
        <v>6939</v>
      </c>
      <c r="O853" s="43">
        <v>964560714</v>
      </c>
      <c r="P853" s="44" t="s">
        <v>6940</v>
      </c>
      <c r="Q853" s="43"/>
      <c r="R853" s="45">
        <v>93401</v>
      </c>
      <c r="S853" s="31" t="s">
        <v>7283</v>
      </c>
      <c r="T853" s="46">
        <v>43927</v>
      </c>
    </row>
    <row r="854" spans="1:20" s="16" customFormat="1" ht="18.75" hidden="1" customHeight="1" x14ac:dyDescent="0.2">
      <c r="A854" s="156">
        <v>7704</v>
      </c>
      <c r="B854" s="65" t="s">
        <v>6948</v>
      </c>
      <c r="C854" s="137">
        <v>651908876</v>
      </c>
      <c r="D854" s="63"/>
      <c r="E854" s="63" t="s">
        <v>6950</v>
      </c>
      <c r="F854" s="29" t="s">
        <v>7306</v>
      </c>
      <c r="G854" s="64" t="s">
        <v>6949</v>
      </c>
      <c r="H854" s="64" t="s">
        <v>6951</v>
      </c>
      <c r="I854" s="63" t="s">
        <v>6952</v>
      </c>
      <c r="J854" s="63" t="s">
        <v>6953</v>
      </c>
      <c r="K854" s="63" t="s">
        <v>6954</v>
      </c>
      <c r="L854" s="63" t="s">
        <v>6955</v>
      </c>
      <c r="M854" s="65" t="s">
        <v>217</v>
      </c>
      <c r="N854" s="66" t="s">
        <v>6956</v>
      </c>
      <c r="O854" s="66">
        <v>988397269</v>
      </c>
      <c r="P854" s="67" t="s">
        <v>6957</v>
      </c>
      <c r="Q854" s="66"/>
      <c r="R854" s="68">
        <v>93401</v>
      </c>
      <c r="S854" s="68" t="s">
        <v>6844</v>
      </c>
      <c r="T854" s="69">
        <v>43934</v>
      </c>
    </row>
    <row r="855" spans="1:20" s="16" customFormat="1" ht="18.75" hidden="1" customHeight="1" x14ac:dyDescent="0.2">
      <c r="A855" s="156">
        <v>7705</v>
      </c>
      <c r="B855" s="65" t="s">
        <v>6968</v>
      </c>
      <c r="C855" s="137">
        <v>651712394</v>
      </c>
      <c r="D855" s="63"/>
      <c r="E855" s="63" t="s">
        <v>6969</v>
      </c>
      <c r="F855" s="64" t="s">
        <v>6970</v>
      </c>
      <c r="G855" s="64" t="s">
        <v>6971</v>
      </c>
      <c r="H855" s="64" t="s">
        <v>6972</v>
      </c>
      <c r="I855" s="63" t="s">
        <v>1770</v>
      </c>
      <c r="J855" s="63" t="s">
        <v>6974</v>
      </c>
      <c r="K855" s="63" t="s">
        <v>6973</v>
      </c>
      <c r="L855" s="63" t="s">
        <v>6975</v>
      </c>
      <c r="M855" s="65" t="s">
        <v>217</v>
      </c>
      <c r="N855" s="66" t="s">
        <v>683</v>
      </c>
      <c r="O855" s="66">
        <v>582431705</v>
      </c>
      <c r="P855" s="67" t="s">
        <v>6976</v>
      </c>
      <c r="Q855" s="66"/>
      <c r="R855" s="68">
        <v>93401</v>
      </c>
      <c r="S855" s="68" t="s">
        <v>6844</v>
      </c>
      <c r="T855" s="69">
        <v>43944</v>
      </c>
    </row>
    <row r="856" spans="1:20" s="16" customFormat="1" ht="18.75" hidden="1" customHeight="1" x14ac:dyDescent="0.2">
      <c r="A856" s="156">
        <v>7706</v>
      </c>
      <c r="B856" s="65" t="s">
        <v>7002</v>
      </c>
      <c r="C856" s="137">
        <v>650837746</v>
      </c>
      <c r="D856" s="63"/>
      <c r="E856" s="63" t="s">
        <v>6994</v>
      </c>
      <c r="F856" s="64" t="s">
        <v>6995</v>
      </c>
      <c r="G856" s="64" t="s">
        <v>6996</v>
      </c>
      <c r="H856" s="64" t="s">
        <v>6997</v>
      </c>
      <c r="I856" s="63" t="s">
        <v>6522</v>
      </c>
      <c r="J856" s="30" t="s">
        <v>7456</v>
      </c>
      <c r="K856" s="63" t="s">
        <v>6998</v>
      </c>
      <c r="L856" s="65" t="s">
        <v>6999</v>
      </c>
      <c r="M856" s="63" t="s">
        <v>6171</v>
      </c>
      <c r="N856" s="66" t="s">
        <v>1325</v>
      </c>
      <c r="O856" s="66" t="s">
        <v>7000</v>
      </c>
      <c r="P856" s="68" t="s">
        <v>7001</v>
      </c>
      <c r="Q856" s="66"/>
      <c r="R856" s="68">
        <v>93401</v>
      </c>
      <c r="S856" s="68" t="s">
        <v>6888</v>
      </c>
      <c r="T856" s="69">
        <v>43990</v>
      </c>
    </row>
    <row r="857" spans="1:20" s="16" customFormat="1" ht="18.75" hidden="1" customHeight="1" x14ac:dyDescent="0.2">
      <c r="A857" s="157">
        <v>7707</v>
      </c>
      <c r="B857" s="42" t="s">
        <v>7009</v>
      </c>
      <c r="C857" s="138">
        <v>533330878</v>
      </c>
      <c r="D857" s="40"/>
      <c r="E857" s="40" t="s">
        <v>7010</v>
      </c>
      <c r="F857" s="41" t="s">
        <v>7011</v>
      </c>
      <c r="G857" s="41" t="s">
        <v>7012</v>
      </c>
      <c r="H857" s="41" t="s">
        <v>7013</v>
      </c>
      <c r="I857" s="40" t="s">
        <v>1483</v>
      </c>
      <c r="J857" s="40" t="s">
        <v>7014</v>
      </c>
      <c r="K857" s="40" t="s">
        <v>7015</v>
      </c>
      <c r="L857" s="40" t="s">
        <v>7016</v>
      </c>
      <c r="M857" s="42" t="s">
        <v>630</v>
      </c>
      <c r="N857" s="43" t="s">
        <v>205</v>
      </c>
      <c r="O857" s="43" t="s">
        <v>7017</v>
      </c>
      <c r="P857" s="45" t="s">
        <v>7018</v>
      </c>
      <c r="Q857" s="43"/>
      <c r="R857" s="45">
        <v>93401</v>
      </c>
      <c r="S857" s="45" t="s">
        <v>6888</v>
      </c>
      <c r="T857" s="46"/>
    </row>
    <row r="858" spans="1:20" s="16" customFormat="1" ht="18.75" hidden="1" customHeight="1" x14ac:dyDescent="0.2">
      <c r="A858" s="159">
        <v>7708</v>
      </c>
      <c r="B858" s="77" t="s">
        <v>7049</v>
      </c>
      <c r="C858" s="140">
        <v>651932017</v>
      </c>
      <c r="D858" s="75"/>
      <c r="E858" s="75" t="s">
        <v>7051</v>
      </c>
      <c r="F858" s="76" t="s">
        <v>7052</v>
      </c>
      <c r="G858" s="76" t="s">
        <v>7050</v>
      </c>
      <c r="H858" s="76" t="s">
        <v>7056</v>
      </c>
      <c r="I858" s="75" t="s">
        <v>1483</v>
      </c>
      <c r="J858" s="75" t="s">
        <v>7057</v>
      </c>
      <c r="K858" s="75" t="s">
        <v>7058</v>
      </c>
      <c r="L858" s="75" t="s">
        <v>7053</v>
      </c>
      <c r="M858" s="77" t="s">
        <v>50</v>
      </c>
      <c r="N858" s="78" t="s">
        <v>730</v>
      </c>
      <c r="O858" s="78" t="s">
        <v>7054</v>
      </c>
      <c r="P858" s="79" t="s">
        <v>7055</v>
      </c>
      <c r="Q858" s="78"/>
      <c r="R858" s="80">
        <v>93401</v>
      </c>
      <c r="S858" s="80" t="s">
        <v>6888</v>
      </c>
      <c r="T858" s="81">
        <v>44034</v>
      </c>
    </row>
    <row r="859" spans="1:20" s="16" customFormat="1" ht="18.75" hidden="1" customHeight="1" x14ac:dyDescent="0.2">
      <c r="A859" s="156">
        <v>7709</v>
      </c>
      <c r="B859" s="65" t="s">
        <v>7039</v>
      </c>
      <c r="C859" s="137">
        <v>651935121</v>
      </c>
      <c r="D859" s="63"/>
      <c r="E859" s="63" t="s">
        <v>7040</v>
      </c>
      <c r="F859" s="64" t="s">
        <v>7041</v>
      </c>
      <c r="G859" s="64" t="s">
        <v>7042</v>
      </c>
      <c r="H859" s="64" t="s">
        <v>7043</v>
      </c>
      <c r="I859" s="63" t="s">
        <v>1483</v>
      </c>
      <c r="J859" s="63" t="s">
        <v>7044</v>
      </c>
      <c r="K859" s="63" t="s">
        <v>7045</v>
      </c>
      <c r="L859" s="63" t="s">
        <v>7046</v>
      </c>
      <c r="M859" s="65" t="s">
        <v>6222</v>
      </c>
      <c r="N859" s="66" t="s">
        <v>881</v>
      </c>
      <c r="O859" s="66" t="s">
        <v>7047</v>
      </c>
      <c r="P859" s="68" t="s">
        <v>7048</v>
      </c>
      <c r="Q859" s="66"/>
      <c r="R859" s="68">
        <v>93401</v>
      </c>
      <c r="S859" s="68" t="s">
        <v>6888</v>
      </c>
      <c r="T859" s="69">
        <v>44034</v>
      </c>
    </row>
    <row r="860" spans="1:20" s="16" customFormat="1" ht="18.75" hidden="1" customHeight="1" x14ac:dyDescent="0.2">
      <c r="A860" s="156">
        <v>7710</v>
      </c>
      <c r="B860" s="65" t="s">
        <v>7085</v>
      </c>
      <c r="C860" s="137">
        <v>651881420</v>
      </c>
      <c r="D860" s="63"/>
      <c r="E860" s="63" t="s">
        <v>7087</v>
      </c>
      <c r="F860" s="64" t="s">
        <v>7088</v>
      </c>
      <c r="G860" s="64" t="s">
        <v>7086</v>
      </c>
      <c r="H860" s="64" t="s">
        <v>7089</v>
      </c>
      <c r="I860" s="63" t="s">
        <v>6522</v>
      </c>
      <c r="J860" s="63" t="s">
        <v>7090</v>
      </c>
      <c r="K860" s="63" t="s">
        <v>7091</v>
      </c>
      <c r="L860" s="63" t="s">
        <v>7092</v>
      </c>
      <c r="M860" s="65" t="s">
        <v>6172</v>
      </c>
      <c r="N860" s="66" t="s">
        <v>7093</v>
      </c>
      <c r="O860" s="66">
        <v>988375686</v>
      </c>
      <c r="P860" s="120" t="s">
        <v>7094</v>
      </c>
      <c r="Q860" s="66"/>
      <c r="R860" s="68">
        <v>93401</v>
      </c>
      <c r="S860" s="64" t="s">
        <v>7095</v>
      </c>
      <c r="T860" s="69">
        <v>44049</v>
      </c>
    </row>
    <row r="861" spans="1:20" s="16" customFormat="1" ht="18.75" hidden="1" customHeight="1" x14ac:dyDescent="0.2">
      <c r="A861" s="159">
        <v>7711</v>
      </c>
      <c r="B861" s="77" t="s">
        <v>7130</v>
      </c>
      <c r="C861" s="140">
        <v>651882338</v>
      </c>
      <c r="D861" s="75"/>
      <c r="E861" s="75" t="s">
        <v>7131</v>
      </c>
      <c r="F861" s="76" t="s">
        <v>7132</v>
      </c>
      <c r="G861" s="76" t="s">
        <v>7133</v>
      </c>
      <c r="H861" s="29" t="s">
        <v>8233</v>
      </c>
      <c r="I861" s="75" t="s">
        <v>6522</v>
      </c>
      <c r="J861" s="75" t="s">
        <v>7134</v>
      </c>
      <c r="K861" s="30" t="s">
        <v>8234</v>
      </c>
      <c r="L861" s="75" t="s">
        <v>7135</v>
      </c>
      <c r="M861" s="77" t="s">
        <v>50</v>
      </c>
      <c r="N861" s="78" t="s">
        <v>3958</v>
      </c>
      <c r="O861" s="36" t="s">
        <v>8235</v>
      </c>
      <c r="P861" s="31" t="s">
        <v>8236</v>
      </c>
      <c r="Q861" s="78"/>
      <c r="R861" s="80">
        <v>93401</v>
      </c>
      <c r="S861" s="80" t="s">
        <v>6888</v>
      </c>
      <c r="T861" s="81">
        <v>44054</v>
      </c>
    </row>
    <row r="862" spans="1:20" s="16" customFormat="1" ht="18.75" hidden="1" customHeight="1" x14ac:dyDescent="0.2">
      <c r="A862" s="156">
        <v>7712</v>
      </c>
      <c r="B862" s="65" t="s">
        <v>7360</v>
      </c>
      <c r="C862" s="137">
        <v>651917115</v>
      </c>
      <c r="D862" s="63"/>
      <c r="E862" s="63" t="s">
        <v>7363</v>
      </c>
      <c r="F862" s="68" t="s">
        <v>7362</v>
      </c>
      <c r="G862" s="64" t="s">
        <v>7361</v>
      </c>
      <c r="H862" s="64" t="s">
        <v>7364</v>
      </c>
      <c r="I862" s="63" t="s">
        <v>4773</v>
      </c>
      <c r="J862" s="63" t="s">
        <v>7370</v>
      </c>
      <c r="K862" s="63" t="s">
        <v>7365</v>
      </c>
      <c r="L862" s="63" t="s">
        <v>7366</v>
      </c>
      <c r="M862" s="65" t="s">
        <v>6166</v>
      </c>
      <c r="N862" s="66" t="s">
        <v>1236</v>
      </c>
      <c r="O862" s="66" t="s">
        <v>7371</v>
      </c>
      <c r="P862" s="67" t="s">
        <v>7372</v>
      </c>
      <c r="Q862" s="66"/>
      <c r="R862" s="68" t="s">
        <v>647</v>
      </c>
      <c r="S862" s="68" t="s">
        <v>7373</v>
      </c>
      <c r="T862" s="69">
        <v>44096</v>
      </c>
    </row>
    <row r="863" spans="1:20" s="16" customFormat="1" ht="18.75" hidden="1" customHeight="1" x14ac:dyDescent="0.2">
      <c r="A863" s="158">
        <v>7713</v>
      </c>
      <c r="B863" s="52" t="s">
        <v>7388</v>
      </c>
      <c r="C863" s="139">
        <v>651868661</v>
      </c>
      <c r="D863" s="50"/>
      <c r="E863" s="50" t="s">
        <v>7390</v>
      </c>
      <c r="F863" s="51" t="s">
        <v>7391</v>
      </c>
      <c r="G863" s="51" t="s">
        <v>7389</v>
      </c>
      <c r="H863" s="51" t="s">
        <v>7392</v>
      </c>
      <c r="I863" s="50" t="s">
        <v>7393</v>
      </c>
      <c r="J863" s="50" t="s">
        <v>7394</v>
      </c>
      <c r="K863" s="50" t="s">
        <v>7395</v>
      </c>
      <c r="L863" s="50" t="s">
        <v>7396</v>
      </c>
      <c r="M863" s="52" t="s">
        <v>6170</v>
      </c>
      <c r="N863" s="53" t="s">
        <v>3855</v>
      </c>
      <c r="O863" s="53" t="s">
        <v>7397</v>
      </c>
      <c r="P863" s="54" t="s">
        <v>7398</v>
      </c>
      <c r="Q863" s="53"/>
      <c r="R863" s="55">
        <v>94301</v>
      </c>
      <c r="S863" s="55" t="s">
        <v>7399</v>
      </c>
      <c r="T863" s="56">
        <v>44102</v>
      </c>
    </row>
    <row r="864" spans="1:20" s="16" customFormat="1" ht="18.75" hidden="1" customHeight="1" x14ac:dyDescent="0.2">
      <c r="A864" s="156">
        <v>7714</v>
      </c>
      <c r="B864" s="65" t="s">
        <v>7444</v>
      </c>
      <c r="C864" s="137">
        <v>651935253</v>
      </c>
      <c r="D864" s="64"/>
      <c r="E864" s="63" t="s">
        <v>7446</v>
      </c>
      <c r="F864" s="64" t="s">
        <v>7447</v>
      </c>
      <c r="G864" s="64" t="s">
        <v>7445</v>
      </c>
      <c r="H864" s="64" t="s">
        <v>7448</v>
      </c>
      <c r="I864" s="63" t="s">
        <v>7449</v>
      </c>
      <c r="J864" s="63" t="s">
        <v>7450</v>
      </c>
      <c r="K864" s="63" t="s">
        <v>7451</v>
      </c>
      <c r="L864" s="63" t="s">
        <v>7452</v>
      </c>
      <c r="M864" s="65" t="s">
        <v>50</v>
      </c>
      <c r="N864" s="66" t="s">
        <v>1489</v>
      </c>
      <c r="O864" s="66" t="s">
        <v>7453</v>
      </c>
      <c r="P864" s="67" t="s">
        <v>7454</v>
      </c>
      <c r="Q864" s="66"/>
      <c r="R864" s="68">
        <v>93401</v>
      </c>
      <c r="S864" s="68" t="s">
        <v>7455</v>
      </c>
      <c r="T864" s="69">
        <v>44104</v>
      </c>
    </row>
    <row r="865" spans="1:20" s="16" customFormat="1" ht="18.75" hidden="1" customHeight="1" x14ac:dyDescent="0.2">
      <c r="A865" s="158">
        <v>7717</v>
      </c>
      <c r="B865" s="52" t="s">
        <v>7461</v>
      </c>
      <c r="C865" s="139">
        <v>533344577</v>
      </c>
      <c r="D865" s="50"/>
      <c r="E865" s="50" t="s">
        <v>7463</v>
      </c>
      <c r="F865" s="51" t="s">
        <v>7464</v>
      </c>
      <c r="G865" s="51" t="s">
        <v>7462</v>
      </c>
      <c r="H865" s="51" t="s">
        <v>7465</v>
      </c>
      <c r="I865" s="50" t="s">
        <v>6406</v>
      </c>
      <c r="J865" s="50" t="s">
        <v>7466</v>
      </c>
      <c r="K865" s="50" t="s">
        <v>7467</v>
      </c>
      <c r="L865" s="50" t="s">
        <v>7468</v>
      </c>
      <c r="M865" s="52" t="s">
        <v>630</v>
      </c>
      <c r="N865" s="53" t="s">
        <v>205</v>
      </c>
      <c r="O865" s="53">
        <v>56977591646</v>
      </c>
      <c r="P865" s="54" t="s">
        <v>7469</v>
      </c>
      <c r="Q865" s="53"/>
      <c r="R865" s="55">
        <v>93401</v>
      </c>
      <c r="S865" s="55" t="s">
        <v>7470</v>
      </c>
      <c r="T865" s="56">
        <v>44050</v>
      </c>
    </row>
    <row r="866" spans="1:20" s="16" customFormat="1" ht="18.75" hidden="1" customHeight="1" thickBot="1" x14ac:dyDescent="0.25">
      <c r="A866" s="158">
        <v>7718</v>
      </c>
      <c r="B866" s="52" t="s">
        <v>7487</v>
      </c>
      <c r="C866" s="139">
        <v>651460891</v>
      </c>
      <c r="D866" s="50"/>
      <c r="E866" s="50" t="s">
        <v>7489</v>
      </c>
      <c r="F866" s="51" t="s">
        <v>7490</v>
      </c>
      <c r="G866" s="51" t="s">
        <v>7488</v>
      </c>
      <c r="H866" s="51" t="s">
        <v>7491</v>
      </c>
      <c r="I866" s="50" t="s">
        <v>1483</v>
      </c>
      <c r="J866" s="50" t="s">
        <v>7492</v>
      </c>
      <c r="K866" s="50" t="s">
        <v>7493</v>
      </c>
      <c r="L866" s="50" t="s">
        <v>7494</v>
      </c>
      <c r="M866" s="52" t="s">
        <v>50</v>
      </c>
      <c r="N866" s="53" t="s">
        <v>3906</v>
      </c>
      <c r="O866" s="53" t="s">
        <v>7495</v>
      </c>
      <c r="P866" s="54" t="s">
        <v>7496</v>
      </c>
      <c r="Q866" s="53"/>
      <c r="R866" s="55">
        <v>93401</v>
      </c>
      <c r="S866" s="55" t="s">
        <v>7497</v>
      </c>
      <c r="T866" s="56">
        <v>44119</v>
      </c>
    </row>
    <row r="867" spans="1:20" s="16" customFormat="1" ht="18.75" hidden="1" customHeight="1" thickBot="1" x14ac:dyDescent="0.25">
      <c r="A867" s="158">
        <v>7718</v>
      </c>
      <c r="B867" s="102" t="s">
        <v>7473</v>
      </c>
      <c r="C867" s="141">
        <v>651940532</v>
      </c>
      <c r="D867" s="50"/>
      <c r="E867" s="50" t="s">
        <v>7475</v>
      </c>
      <c r="F867" s="51" t="s">
        <v>7476</v>
      </c>
      <c r="G867" s="51" t="s">
        <v>7474</v>
      </c>
      <c r="H867" s="51" t="s">
        <v>7477</v>
      </c>
      <c r="I867" s="50" t="s">
        <v>6522</v>
      </c>
      <c r="J867" s="50" t="s">
        <v>7478</v>
      </c>
      <c r="K867" s="50" t="s">
        <v>7479</v>
      </c>
      <c r="L867" s="50" t="s">
        <v>7480</v>
      </c>
      <c r="M867" s="52" t="s">
        <v>898</v>
      </c>
      <c r="N867" s="53" t="s">
        <v>1833</v>
      </c>
      <c r="O867" s="53" t="s">
        <v>7481</v>
      </c>
      <c r="P867" s="55" t="s">
        <v>7482</v>
      </c>
      <c r="Q867" s="53"/>
      <c r="R867" s="55">
        <v>93401</v>
      </c>
      <c r="S867" s="55" t="s">
        <v>7483</v>
      </c>
      <c r="T867" s="56">
        <v>44111</v>
      </c>
    </row>
    <row r="868" spans="1:20" s="16" customFormat="1" ht="18.75" hidden="1" customHeight="1" x14ac:dyDescent="0.2">
      <c r="A868" s="158">
        <v>7719</v>
      </c>
      <c r="B868" s="52" t="s">
        <v>7527</v>
      </c>
      <c r="C868" s="139">
        <v>650864417</v>
      </c>
      <c r="D868" s="50"/>
      <c r="E868" s="50" t="s">
        <v>7529</v>
      </c>
      <c r="F868" s="51" t="s">
        <v>7530</v>
      </c>
      <c r="G868" s="51" t="s">
        <v>7528</v>
      </c>
      <c r="H868" s="51" t="s">
        <v>7534</v>
      </c>
      <c r="I868" s="50" t="s">
        <v>1483</v>
      </c>
      <c r="J868" s="50" t="s">
        <v>7536</v>
      </c>
      <c r="K868" s="50" t="s">
        <v>7535</v>
      </c>
      <c r="L868" s="50" t="s">
        <v>7532</v>
      </c>
      <c r="M868" s="52" t="s">
        <v>50</v>
      </c>
      <c r="N868" s="53" t="s">
        <v>852</v>
      </c>
      <c r="O868" s="53" t="s">
        <v>7531</v>
      </c>
      <c r="P868" s="54" t="s">
        <v>7533</v>
      </c>
      <c r="Q868" s="53"/>
      <c r="R868" s="55">
        <v>93401</v>
      </c>
      <c r="S868" s="55" t="s">
        <v>6888</v>
      </c>
      <c r="T868" s="56">
        <v>44134</v>
      </c>
    </row>
    <row r="869" spans="1:20" s="16" customFormat="1" ht="18.75" hidden="1" customHeight="1" x14ac:dyDescent="0.2">
      <c r="A869" s="158">
        <v>7720</v>
      </c>
      <c r="B869" s="52" t="s">
        <v>8172</v>
      </c>
      <c r="C869" s="139" t="s">
        <v>8606</v>
      </c>
      <c r="D869" s="50"/>
      <c r="E869" s="50" t="s">
        <v>8173</v>
      </c>
      <c r="F869" s="51" t="s">
        <v>8174</v>
      </c>
      <c r="G869" s="51" t="s">
        <v>8175</v>
      </c>
      <c r="H869" s="51" t="s">
        <v>8176</v>
      </c>
      <c r="I869" s="50" t="s">
        <v>1571</v>
      </c>
      <c r="J869" s="50" t="s">
        <v>8177</v>
      </c>
      <c r="K869" s="50" t="s">
        <v>8178</v>
      </c>
      <c r="L869" s="50" t="s">
        <v>8179</v>
      </c>
      <c r="M869" s="52" t="s">
        <v>890</v>
      </c>
      <c r="N869" s="53" t="s">
        <v>891</v>
      </c>
      <c r="O869" s="54">
        <v>994571291</v>
      </c>
      <c r="P869" s="54" t="s">
        <v>8180</v>
      </c>
      <c r="Q869" s="53"/>
      <c r="R869" s="55">
        <v>93401</v>
      </c>
      <c r="S869" s="55" t="s">
        <v>8181</v>
      </c>
      <c r="T869" s="56">
        <v>44167</v>
      </c>
    </row>
    <row r="870" spans="1:20" s="16" customFormat="1" ht="18.75" hidden="1" customHeight="1" x14ac:dyDescent="0.2">
      <c r="A870" s="157">
        <v>7721</v>
      </c>
      <c r="B870" s="42" t="s">
        <v>8183</v>
      </c>
      <c r="C870" s="138" t="s">
        <v>8607</v>
      </c>
      <c r="D870" s="40"/>
      <c r="E870" s="40" t="s">
        <v>8184</v>
      </c>
      <c r="F870" s="41" t="s">
        <v>8185</v>
      </c>
      <c r="G870" s="41" t="s">
        <v>8186</v>
      </c>
      <c r="H870" s="41" t="s">
        <v>8187</v>
      </c>
      <c r="I870" s="40" t="s">
        <v>6522</v>
      </c>
      <c r="J870" s="40" t="s">
        <v>8188</v>
      </c>
      <c r="K870" s="40" t="s">
        <v>8189</v>
      </c>
      <c r="L870" s="40" t="s">
        <v>8190</v>
      </c>
      <c r="M870" s="42" t="s">
        <v>50</v>
      </c>
      <c r="N870" s="43" t="s">
        <v>8191</v>
      </c>
      <c r="O870" s="43" t="s">
        <v>8192</v>
      </c>
      <c r="P870" s="44" t="s">
        <v>8193</v>
      </c>
      <c r="Q870" s="43"/>
      <c r="R870" s="45">
        <v>93401</v>
      </c>
      <c r="S870" s="45" t="s">
        <v>8161</v>
      </c>
      <c r="T870" s="46">
        <v>44186</v>
      </c>
    </row>
    <row r="871" spans="1:20" s="16" customFormat="1" ht="18.75" hidden="1" customHeight="1" x14ac:dyDescent="0.2">
      <c r="A871" s="157">
        <v>7722</v>
      </c>
      <c r="B871" s="42" t="s">
        <v>8151</v>
      </c>
      <c r="C871" s="138" t="s">
        <v>8608</v>
      </c>
      <c r="D871" s="40"/>
      <c r="E871" s="40" t="s">
        <v>8152</v>
      </c>
      <c r="F871" s="41" t="s">
        <v>8153</v>
      </c>
      <c r="G871" s="41" t="s">
        <v>8154</v>
      </c>
      <c r="H871" s="41" t="s">
        <v>8155</v>
      </c>
      <c r="I871" s="40" t="s">
        <v>6522</v>
      </c>
      <c r="J871" s="40" t="s">
        <v>8156</v>
      </c>
      <c r="K871" s="40" t="s">
        <v>8157</v>
      </c>
      <c r="L871" s="40" t="s">
        <v>8158</v>
      </c>
      <c r="M871" s="42" t="s">
        <v>630</v>
      </c>
      <c r="N871" s="43" t="s">
        <v>811</v>
      </c>
      <c r="O871" s="43" t="s">
        <v>8159</v>
      </c>
      <c r="P871" s="44" t="s">
        <v>8160</v>
      </c>
      <c r="Q871" s="43"/>
      <c r="R871" s="45">
        <v>93401</v>
      </c>
      <c r="S871" s="57" t="s">
        <v>8161</v>
      </c>
      <c r="T871" s="46">
        <v>44186</v>
      </c>
    </row>
    <row r="872" spans="1:20" s="16" customFormat="1" ht="18.75" hidden="1" customHeight="1" x14ac:dyDescent="0.2">
      <c r="A872" s="157">
        <v>7723</v>
      </c>
      <c r="B872" s="42" t="s">
        <v>8137</v>
      </c>
      <c r="C872" s="138">
        <v>651927862</v>
      </c>
      <c r="D872" s="40"/>
      <c r="E872" s="40" t="s">
        <v>8138</v>
      </c>
      <c r="F872" s="41" t="s">
        <v>8139</v>
      </c>
      <c r="G872" s="41" t="s">
        <v>8140</v>
      </c>
      <c r="H872" s="41" t="s">
        <v>8141</v>
      </c>
      <c r="I872" s="40" t="s">
        <v>1796</v>
      </c>
      <c r="J872" s="40" t="s">
        <v>8142</v>
      </c>
      <c r="K872" s="40" t="s">
        <v>8143</v>
      </c>
      <c r="L872" s="40" t="s">
        <v>8144</v>
      </c>
      <c r="M872" s="42" t="s">
        <v>344</v>
      </c>
      <c r="N872" s="43" t="s">
        <v>3981</v>
      </c>
      <c r="O872" s="43" t="s">
        <v>8145</v>
      </c>
      <c r="P872" s="117" t="s">
        <v>8146</v>
      </c>
      <c r="Q872" s="43"/>
      <c r="R872" s="45">
        <v>93401</v>
      </c>
      <c r="S872" s="46" t="s">
        <v>8147</v>
      </c>
      <c r="T872" s="46">
        <v>44187</v>
      </c>
    </row>
    <row r="873" spans="1:20" s="16" customFormat="1" ht="18.75" hidden="1" customHeight="1" x14ac:dyDescent="0.2">
      <c r="A873" s="157">
        <v>7724</v>
      </c>
      <c r="B873" s="42" t="s">
        <v>8212</v>
      </c>
      <c r="C873" s="138">
        <v>650804538</v>
      </c>
      <c r="D873" s="40"/>
      <c r="E873" s="40" t="s">
        <v>8213</v>
      </c>
      <c r="F873" s="41" t="s">
        <v>8214</v>
      </c>
      <c r="G873" s="41" t="s">
        <v>8215</v>
      </c>
      <c r="H873" s="41" t="s">
        <v>8216</v>
      </c>
      <c r="I873" s="40" t="s">
        <v>8217</v>
      </c>
      <c r="J873" s="40" t="s">
        <v>8218</v>
      </c>
      <c r="K873" s="40" t="s">
        <v>8219</v>
      </c>
      <c r="L873" s="40" t="s">
        <v>8220</v>
      </c>
      <c r="M873" s="42" t="s">
        <v>6166</v>
      </c>
      <c r="N873" s="43" t="s">
        <v>1725</v>
      </c>
      <c r="O873" s="43" t="s">
        <v>8221</v>
      </c>
      <c r="P873" s="44" t="s">
        <v>8222</v>
      </c>
      <c r="Q873" s="43"/>
      <c r="R873" s="45">
        <v>93401</v>
      </c>
      <c r="S873" s="45" t="s">
        <v>8223</v>
      </c>
      <c r="T873" s="46">
        <v>44188</v>
      </c>
    </row>
    <row r="874" spans="1:20" s="16" customFormat="1" ht="18.75" hidden="1" customHeight="1" x14ac:dyDescent="0.2">
      <c r="A874" s="146">
        <v>7963</v>
      </c>
      <c r="B874" s="24" t="s">
        <v>6772</v>
      </c>
      <c r="C874" s="129" t="s">
        <v>7808</v>
      </c>
      <c r="D874" s="22"/>
      <c r="E874" s="22" t="s">
        <v>6773</v>
      </c>
      <c r="F874" s="23" t="s">
        <v>6845</v>
      </c>
      <c r="G874" s="23" t="s">
        <v>6774</v>
      </c>
      <c r="H874" s="23" t="s">
        <v>6846</v>
      </c>
      <c r="I874" s="22" t="s">
        <v>4773</v>
      </c>
      <c r="J874" s="22" t="s">
        <v>6847</v>
      </c>
      <c r="K874" s="22" t="s">
        <v>6776</v>
      </c>
      <c r="L874" s="22" t="s">
        <v>6778</v>
      </c>
      <c r="M874" s="24" t="s">
        <v>6171</v>
      </c>
      <c r="N874" s="25" t="s">
        <v>3884</v>
      </c>
      <c r="O874" s="25" t="s">
        <v>6777</v>
      </c>
      <c r="P874" s="26" t="s">
        <v>6779</v>
      </c>
      <c r="Q874" s="25"/>
      <c r="R874" s="26">
        <v>93401</v>
      </c>
      <c r="S874" s="26" t="s">
        <v>6775</v>
      </c>
      <c r="T874" s="27">
        <v>43805</v>
      </c>
    </row>
    <row r="875" spans="1:20" s="16" customFormat="1" ht="18.75" hidden="1" customHeight="1" x14ac:dyDescent="0.2">
      <c r="A875" s="156">
        <v>7965</v>
      </c>
      <c r="B875" s="65" t="s">
        <v>6832</v>
      </c>
      <c r="C875" s="137">
        <v>650739256</v>
      </c>
      <c r="D875" s="63"/>
      <c r="E875" s="63" t="s">
        <v>6796</v>
      </c>
      <c r="F875" s="64" t="s">
        <v>6854</v>
      </c>
      <c r="G875" s="64" t="s">
        <v>6797</v>
      </c>
      <c r="H875" s="29" t="s">
        <v>7240</v>
      </c>
      <c r="I875" s="63" t="s">
        <v>6522</v>
      </c>
      <c r="J875" s="30" t="s">
        <v>7241</v>
      </c>
      <c r="K875" s="30" t="s">
        <v>7243</v>
      </c>
      <c r="L875" s="63" t="s">
        <v>6799</v>
      </c>
      <c r="M875" s="65" t="s">
        <v>6172</v>
      </c>
      <c r="N875" s="66" t="s">
        <v>1113</v>
      </c>
      <c r="O875" s="66" t="s">
        <v>6800</v>
      </c>
      <c r="P875" s="68" t="s">
        <v>6798</v>
      </c>
      <c r="Q875" s="66"/>
      <c r="R875" s="68">
        <v>93401</v>
      </c>
      <c r="S875" s="31" t="s">
        <v>7242</v>
      </c>
      <c r="T875" s="69">
        <v>43852</v>
      </c>
    </row>
    <row r="876" spans="1:20" s="16" customFormat="1" ht="18.75" hidden="1" customHeight="1" x14ac:dyDescent="0.2">
      <c r="A876" s="157">
        <v>7715</v>
      </c>
      <c r="B876" s="42" t="s">
        <v>7434</v>
      </c>
      <c r="C876" s="138">
        <v>651946182</v>
      </c>
      <c r="D876" s="40"/>
      <c r="E876" s="40" t="s">
        <v>7443</v>
      </c>
      <c r="F876" s="41" t="s">
        <v>7435</v>
      </c>
      <c r="G876" s="41" t="s">
        <v>4779</v>
      </c>
      <c r="H876" s="41" t="s">
        <v>7436</v>
      </c>
      <c r="I876" s="40" t="s">
        <v>1483</v>
      </c>
      <c r="J876" s="40" t="s">
        <v>7437</v>
      </c>
      <c r="K876" s="40" t="s">
        <v>7438</v>
      </c>
      <c r="L876" s="40" t="s">
        <v>7440</v>
      </c>
      <c r="M876" s="42" t="s">
        <v>50</v>
      </c>
      <c r="N876" s="43" t="s">
        <v>1616</v>
      </c>
      <c r="O876" s="43" t="s">
        <v>7441</v>
      </c>
      <c r="P876" s="44" t="s">
        <v>7442</v>
      </c>
      <c r="Q876" s="43"/>
      <c r="R876" s="45">
        <v>93401</v>
      </c>
      <c r="S876" s="45" t="s">
        <v>7439</v>
      </c>
      <c r="T876" s="46">
        <v>44106</v>
      </c>
    </row>
    <row r="877" spans="1:20" s="16" customFormat="1" ht="18.75" hidden="1" customHeight="1" x14ac:dyDescent="0.2">
      <c r="A877" s="150"/>
      <c r="B877" s="24" t="s">
        <v>1225</v>
      </c>
      <c r="C877" s="129">
        <v>711731008</v>
      </c>
      <c r="D877" s="22" t="s">
        <v>81</v>
      </c>
      <c r="E877" s="22" t="s">
        <v>1226</v>
      </c>
      <c r="F877" s="23" t="s">
        <v>1227</v>
      </c>
      <c r="G877" s="23" t="s">
        <v>1228</v>
      </c>
      <c r="H877" s="23" t="s">
        <v>1229</v>
      </c>
      <c r="I877" s="22" t="s">
        <v>1230</v>
      </c>
      <c r="J877" s="22" t="s">
        <v>1231</v>
      </c>
      <c r="K877" s="22" t="s">
        <v>1232</v>
      </c>
      <c r="L877" s="22" t="s">
        <v>1234</v>
      </c>
      <c r="M877" s="24" t="s">
        <v>6166</v>
      </c>
      <c r="N877" s="25" t="s">
        <v>1237</v>
      </c>
      <c r="O877" s="25" t="s">
        <v>1235</v>
      </c>
      <c r="P877" s="26" t="s">
        <v>1233</v>
      </c>
      <c r="Q877" s="25"/>
      <c r="R877" s="26">
        <v>93401</v>
      </c>
      <c r="S877" s="26" t="s">
        <v>1089</v>
      </c>
      <c r="T877" s="27">
        <v>37970</v>
      </c>
    </row>
    <row r="878" spans="1:20" s="16" customFormat="1" ht="18.75" hidden="1" customHeight="1" x14ac:dyDescent="0.2">
      <c r="A878" s="150">
        <v>6898</v>
      </c>
      <c r="B878" s="24" t="s">
        <v>1238</v>
      </c>
      <c r="C878" s="129">
        <v>712939001</v>
      </c>
      <c r="D878" s="22" t="s">
        <v>81</v>
      </c>
      <c r="E878" s="22" t="s">
        <v>1239</v>
      </c>
      <c r="F878" s="29" t="s">
        <v>7778</v>
      </c>
      <c r="G878" s="23" t="s">
        <v>1240</v>
      </c>
      <c r="H878" s="23" t="s">
        <v>6685</v>
      </c>
      <c r="I878" s="22" t="s">
        <v>1241</v>
      </c>
      <c r="J878" s="22" t="s">
        <v>6686</v>
      </c>
      <c r="K878" s="26" t="s">
        <v>6687</v>
      </c>
      <c r="L878" s="22" t="s">
        <v>6682</v>
      </c>
      <c r="M878" s="24" t="s">
        <v>50</v>
      </c>
      <c r="N878" s="25" t="s">
        <v>1242</v>
      </c>
      <c r="O878" s="25" t="s">
        <v>6683</v>
      </c>
      <c r="P878" s="26" t="s">
        <v>6684</v>
      </c>
      <c r="Q878" s="25"/>
      <c r="R878" s="25">
        <v>93401</v>
      </c>
      <c r="S878" s="31" t="s">
        <v>7783</v>
      </c>
      <c r="T878" s="27">
        <v>37970</v>
      </c>
    </row>
    <row r="879" spans="1:20" s="16" customFormat="1" ht="18.75" customHeight="1" x14ac:dyDescent="0.2">
      <c r="A879" s="146"/>
      <c r="B879" s="24"/>
      <c r="C879" s="142"/>
      <c r="D879" s="21"/>
      <c r="E879" s="21"/>
      <c r="F879" s="89"/>
      <c r="G879" s="89"/>
      <c r="H879" s="89"/>
      <c r="I879" s="22"/>
      <c r="J879" s="22"/>
      <c r="K879" s="22"/>
      <c r="L879" s="22"/>
      <c r="M879" s="24"/>
      <c r="N879" s="25"/>
      <c r="O879" s="25"/>
      <c r="P879" s="26"/>
      <c r="Q879" s="25"/>
      <c r="R879" s="90"/>
      <c r="S879" s="90"/>
      <c r="T879" s="27"/>
    </row>
    <row r="880" spans="1:20" s="16" customFormat="1" ht="18.75" customHeight="1" x14ac:dyDescent="0.2">
      <c r="A880" s="146"/>
      <c r="B880" s="24"/>
      <c r="C880" s="142"/>
      <c r="D880" s="21"/>
      <c r="E880" s="21"/>
      <c r="F880" s="89"/>
      <c r="G880" s="89"/>
      <c r="H880" s="89"/>
      <c r="I880" s="22"/>
      <c r="J880" s="22"/>
      <c r="K880" s="22"/>
      <c r="L880" s="22"/>
      <c r="M880" s="24"/>
      <c r="N880" s="25"/>
      <c r="O880" s="25"/>
      <c r="P880" s="26"/>
      <c r="Q880" s="25"/>
      <c r="R880" s="90"/>
      <c r="S880" s="90"/>
      <c r="T880" s="27"/>
    </row>
    <row r="881" spans="1:20" s="16" customFormat="1" ht="18.75" customHeight="1" x14ac:dyDescent="0.2">
      <c r="A881" s="146"/>
      <c r="B881" s="24"/>
      <c r="C881" s="142"/>
      <c r="D881" s="21"/>
      <c r="E881" s="21"/>
      <c r="F881" s="89"/>
      <c r="G881" s="89"/>
      <c r="H881" s="89"/>
      <c r="I881" s="22"/>
      <c r="J881" s="22"/>
      <c r="K881" s="22"/>
      <c r="L881" s="22"/>
      <c r="M881" s="24"/>
      <c r="N881" s="25"/>
      <c r="O881" s="25"/>
      <c r="P881" s="26"/>
      <c r="Q881" s="25"/>
      <c r="R881" s="90"/>
      <c r="S881" s="90"/>
      <c r="T881" s="27"/>
    </row>
    <row r="882" spans="1:20" s="16" customFormat="1" ht="18.75" customHeight="1" x14ac:dyDescent="0.2">
      <c r="A882" s="146"/>
      <c r="B882" s="24"/>
      <c r="C882" s="142"/>
      <c r="D882" s="21"/>
      <c r="E882" s="21"/>
      <c r="F882" s="89"/>
      <c r="G882" s="89"/>
      <c r="H882" s="89"/>
      <c r="I882" s="22"/>
      <c r="J882" s="22"/>
      <c r="K882" s="22"/>
      <c r="L882" s="22"/>
      <c r="M882" s="24"/>
      <c r="N882" s="25"/>
      <c r="O882" s="25"/>
      <c r="P882" s="26"/>
      <c r="Q882" s="25"/>
      <c r="R882" s="90"/>
      <c r="S882" s="90"/>
      <c r="T882" s="27"/>
    </row>
    <row r="883" spans="1:20" s="16" customFormat="1" ht="18.75" customHeight="1" x14ac:dyDescent="0.2">
      <c r="A883" s="146"/>
      <c r="B883" s="24"/>
      <c r="C883" s="142"/>
      <c r="D883" s="21"/>
      <c r="E883" s="21"/>
      <c r="F883" s="89"/>
      <c r="G883" s="89"/>
      <c r="H883" s="89"/>
      <c r="I883" s="22"/>
      <c r="J883" s="22"/>
      <c r="K883" s="22"/>
      <c r="L883" s="22"/>
      <c r="M883" s="24"/>
      <c r="N883" s="25"/>
      <c r="O883" s="25"/>
      <c r="P883" s="26"/>
      <c r="Q883" s="25"/>
      <c r="R883" s="90"/>
      <c r="S883" s="90"/>
      <c r="T883" s="27"/>
    </row>
    <row r="884" spans="1:20" s="16" customFormat="1" ht="18.75" customHeight="1" x14ac:dyDescent="0.2">
      <c r="A884" s="146"/>
      <c r="B884" s="24"/>
      <c r="C884" s="142"/>
      <c r="D884" s="21"/>
      <c r="E884" s="21"/>
      <c r="F884" s="89"/>
      <c r="G884" s="89"/>
      <c r="H884" s="89"/>
      <c r="I884" s="22"/>
      <c r="J884" s="22"/>
      <c r="K884" s="22"/>
      <c r="L884" s="22"/>
      <c r="M884" s="24"/>
      <c r="N884" s="25"/>
      <c r="O884" s="25"/>
      <c r="P884" s="26"/>
      <c r="Q884" s="25"/>
      <c r="R884" s="90"/>
      <c r="S884" s="90"/>
      <c r="T884" s="27"/>
    </row>
  </sheetData>
  <autoFilter ref="A1:T878">
    <filterColumn colId="0">
      <filters>
        <filter val="4450"/>
      </filters>
    </filterColumn>
  </autoFilter>
  <sortState ref="A2:T884">
    <sortCondition ref="A1"/>
  </sortState>
  <hyperlinks>
    <hyperlink ref="P266" r:id="rId1"/>
    <hyperlink ref="P765" r:id="rId2"/>
    <hyperlink ref="P463" r:id="rId3"/>
    <hyperlink ref="P626" r:id="rId4"/>
    <hyperlink ref="P794" r:id="rId5"/>
    <hyperlink ref="P182" r:id="rId6"/>
    <hyperlink ref="P722" r:id="rId7"/>
    <hyperlink ref="P818" r:id="rId8"/>
    <hyperlink ref="P817" r:id="rId9"/>
    <hyperlink ref="P96" r:id="rId10"/>
    <hyperlink ref="P171" r:id="rId11"/>
    <hyperlink ref="P184" r:id="rId12"/>
    <hyperlink ref="P371" r:id="rId13"/>
    <hyperlink ref="P273" r:id="rId14"/>
    <hyperlink ref="P622" r:id="rId15"/>
    <hyperlink ref="P225" r:id="rId16" display="info@grada.cl"/>
    <hyperlink ref="P827" r:id="rId17"/>
    <hyperlink ref="P826" r:id="rId18"/>
    <hyperlink ref="P828" r:id="rId19" display="mailto:ps.robertomorales@gmail.com"/>
    <hyperlink ref="P148" r:id="rId20"/>
    <hyperlink ref="P195" r:id="rId21"/>
    <hyperlink ref="P579" r:id="rId22"/>
    <hyperlink ref="P356" r:id="rId23"/>
    <hyperlink ref="P366" r:id="rId24" display="mailto:daniel.jadue@recoleta.cl"/>
    <hyperlink ref="P454" r:id="rId25"/>
    <hyperlink ref="P368" r:id="rId26" display="mailto:alcaldecuadrado@huechuraba.cl"/>
    <hyperlink ref="P286" r:id="rId27"/>
    <hyperlink ref="P296" r:id="rId28"/>
    <hyperlink ref="P545" r:id="rId29" display="mailto:mcataldo@ubiobio.cl"/>
    <hyperlink ref="P717" r:id="rId30"/>
    <hyperlink ref="P300" r:id="rId31"/>
    <hyperlink ref="P359" r:id="rId32"/>
    <hyperlink ref="P117" r:id="rId33"/>
    <hyperlink ref="P831" r:id="rId34" display="mailto:fundacionhabitos@gmail.com"/>
    <hyperlink ref="P60" r:id="rId35"/>
    <hyperlink ref="P441" r:id="rId36"/>
    <hyperlink ref="P830" r:id="rId37"/>
    <hyperlink ref="P553" r:id="rId38"/>
    <hyperlink ref="P15" r:id="rId39" display="rosarico56@hotmail.com"/>
    <hyperlink ref="P833" r:id="rId40"/>
    <hyperlink ref="P542" r:id="rId41"/>
    <hyperlink ref="P835" r:id="rId42"/>
    <hyperlink ref="P192" r:id="rId43"/>
    <hyperlink ref="P348" r:id="rId44"/>
    <hyperlink ref="P41" r:id="rId45"/>
    <hyperlink ref="P136" r:id="rId46"/>
    <hyperlink ref="P392" r:id="rId47"/>
    <hyperlink ref="P224" r:id="rId48"/>
    <hyperlink ref="P137" r:id="rId49"/>
    <hyperlink ref="P810" r:id="rId50"/>
    <hyperlink ref="P837" r:id="rId51"/>
    <hyperlink ref="P106" r:id="rId52"/>
    <hyperlink ref="P561" r:id="rId53"/>
    <hyperlink ref="P505" r:id="rId54" display="corpelconquistador@gmail.com, "/>
    <hyperlink ref="P838" r:id="rId55"/>
    <hyperlink ref="P839" r:id="rId56"/>
    <hyperlink ref="P316" r:id="rId57"/>
    <hyperlink ref="P840" r:id="rId58"/>
    <hyperlink ref="P843" r:id="rId59"/>
    <hyperlink ref="P846" r:id="rId60"/>
    <hyperlink ref="P138" r:id="rId61"/>
    <hyperlink ref="P847" r:id="rId62"/>
    <hyperlink ref="P850" r:id="rId63"/>
    <hyperlink ref="P849" r:id="rId64"/>
    <hyperlink ref="P54" r:id="rId65"/>
    <hyperlink ref="P851" r:id="rId66"/>
    <hyperlink ref="P68" r:id="rId67"/>
    <hyperlink ref="P852" r:id="rId68"/>
    <hyperlink ref="P853" r:id="rId69"/>
    <hyperlink ref="P854" r:id="rId70"/>
    <hyperlink ref="P646" r:id="rId71"/>
    <hyperlink ref="P855" r:id="rId72"/>
    <hyperlink ref="P860" r:id="rId73"/>
    <hyperlink ref="P696" r:id="rId74"/>
    <hyperlink ref="P103" r:id="rId75"/>
    <hyperlink ref="P150" r:id="rId76"/>
    <hyperlink ref="P253" r:id="rId77"/>
    <hyperlink ref="P190" r:id="rId78"/>
    <hyperlink ref="P84" r:id="rId79"/>
    <hyperlink ref="P274" r:id="rId80"/>
    <hyperlink ref="P293" r:id="rId81"/>
    <hyperlink ref="P48" r:id="rId82"/>
    <hyperlink ref="P862" r:id="rId83"/>
    <hyperlink ref="P863" r:id="rId84"/>
    <hyperlink ref="P110" r:id="rId85"/>
    <hyperlink ref="P876" r:id="rId86"/>
    <hyperlink ref="P864" r:id="rId87"/>
    <hyperlink ref="P865" r:id="rId88"/>
    <hyperlink ref="P866" r:id="rId89"/>
    <hyperlink ref="P517" r:id="rId90"/>
    <hyperlink ref="P530" r:id="rId91"/>
    <hyperlink ref="P170" r:id="rId92"/>
    <hyperlink ref="P803" r:id="rId93"/>
    <hyperlink ref="P147" r:id="rId94"/>
    <hyperlink ref="P209" r:id="rId95"/>
    <hyperlink ref="P197" r:id="rId96"/>
    <hyperlink ref="P261" r:id="rId97" display="secretaria@corpocas.cl"/>
    <hyperlink ref="P845" r:id="rId98"/>
    <hyperlink ref="P90" r:id="rId99"/>
    <hyperlink ref="P869" r:id="rId100"/>
    <hyperlink ref="P227" r:id="rId101"/>
    <hyperlink ref="P27" r:id="rId102"/>
    <hyperlink ref="P194" r:id="rId103"/>
    <hyperlink ref="P870" r:id="rId104"/>
    <hyperlink ref="P871" r:id="rId105"/>
    <hyperlink ref="P872" r:id="rId106"/>
    <hyperlink ref="P338" r:id="rId107"/>
    <hyperlink ref="P873" r:id="rId108"/>
  </hyperlinks>
  <pageMargins left="0.7" right="0.7" top="0.75" bottom="0.75" header="0.3" footer="0.3"/>
  <pageSetup orientation="portrait" verticalDpi="0" r:id="rId10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C28" sqref="C28"/>
    </sheetView>
  </sheetViews>
  <sheetFormatPr baseColWidth="10" defaultRowHeight="12.75" x14ac:dyDescent="0.2"/>
  <cols>
    <col min="3" max="3" width="71.5703125" bestFit="1" customWidth="1"/>
  </cols>
  <sheetData>
    <row r="1" spans="1:4" x14ac:dyDescent="0.2">
      <c r="A1" t="s">
        <v>8610</v>
      </c>
      <c r="B1" t="s">
        <v>8611</v>
      </c>
    </row>
    <row r="3" spans="1:4" x14ac:dyDescent="0.2">
      <c r="A3">
        <v>1700</v>
      </c>
      <c r="B3">
        <v>3860</v>
      </c>
      <c r="C3" t="s">
        <v>8609</v>
      </c>
      <c r="D3" t="s">
        <v>1882</v>
      </c>
    </row>
    <row r="5" spans="1:4" x14ac:dyDescent="0.2">
      <c r="A5">
        <v>6871</v>
      </c>
      <c r="C5" t="s">
        <v>8614</v>
      </c>
      <c r="D5" t="s">
        <v>8615</v>
      </c>
    </row>
    <row r="6" spans="1:4" x14ac:dyDescent="0.2">
      <c r="A6">
        <v>6988</v>
      </c>
      <c r="C6" t="s">
        <v>8616</v>
      </c>
      <c r="D6" t="s">
        <v>8617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MARZO 2021</vt:lpstr>
      <vt:lpstr>TRABAJO MARZO 2021</vt:lpstr>
      <vt:lpstr>BASE ACUMULADO MARZO</vt:lpstr>
      <vt:lpstr>BASE.</vt:lpstr>
      <vt:lpstr>CORREGIR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2021-02-19T14:01:06Z</cp:lastPrinted>
  <dcterms:created xsi:type="dcterms:W3CDTF">2006-10-16T21:23:02Z</dcterms:created>
  <dcterms:modified xsi:type="dcterms:W3CDTF">2021-04-22T20:23:17Z</dcterms:modified>
</cp:coreProperties>
</file>